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asj\Desktop\"/>
    </mc:Choice>
  </mc:AlternateContent>
  <xr:revisionPtr revIDLastSave="0" documentId="8_{E093DB16-A158-4C9C-94F1-2D3B910DC10A}" xr6:coauthVersionLast="31" xr6:coauthVersionMax="31" xr10:uidLastSave="{00000000-0000-0000-0000-000000000000}"/>
  <bookViews>
    <workbookView xWindow="0" yWindow="0" windowWidth="20400" windowHeight="7515" firstSheet="3" activeTab="8"/>
  </bookViews>
  <sheets>
    <sheet name="Rij2" sheetId="10" r:id="rId1"/>
    <sheet name="Rij1" sheetId="9" r:id="rId2"/>
    <sheet name="Prop" sheetId="7" r:id="rId3"/>
    <sheet name="FracProp" sheetId="6" r:id="rId4"/>
    <sheet name="Norm" sheetId="4" r:id="rId5"/>
    <sheet name="FracNorm" sheetId="5" r:id="rId6"/>
    <sheet name="export_2017_5y_country_docs" sheetId="3" r:id="rId7"/>
    <sheet name="export_2017_country_references" sheetId="2" r:id="rId8"/>
    <sheet name="export_2017_country_country_cit" sheetId="1" r:id="rId9"/>
    <sheet name="country" sheetId="8" r:id="rId10"/>
  </sheets>
  <calcPr calcId="0"/>
  <pivotCaches>
    <pivotCache cacheId="70" r:id="rId11"/>
    <pivotCache cacheId="73" r:id="rId12"/>
  </pivotCaches>
</workbook>
</file>

<file path=xl/calcChain.xml><?xml version="1.0" encoding="utf-8"?>
<calcChain xmlns="http://schemas.openxmlformats.org/spreadsheetml/2006/main">
  <c r="V401" i="1" l="1"/>
  <c r="U401" i="1"/>
  <c r="T401" i="1"/>
  <c r="S401" i="1"/>
  <c r="V400" i="1"/>
  <c r="U400" i="1"/>
  <c r="AB400" i="1" s="1"/>
  <c r="AC400" i="1" s="1"/>
  <c r="T400" i="1"/>
  <c r="S400" i="1"/>
  <c r="AA400" i="1" s="1"/>
  <c r="V399" i="1"/>
  <c r="U399" i="1"/>
  <c r="AB399" i="1" s="1"/>
  <c r="T399" i="1"/>
  <c r="X399" i="1" s="1"/>
  <c r="S399" i="1"/>
  <c r="AB398" i="1"/>
  <c r="AA398" i="1"/>
  <c r="AC398" i="1" s="1"/>
  <c r="V398" i="1"/>
  <c r="U398" i="1"/>
  <c r="T398" i="1"/>
  <c r="X398" i="1" s="1"/>
  <c r="S398" i="1"/>
  <c r="W398" i="1" s="1"/>
  <c r="AA397" i="1"/>
  <c r="AC397" i="1" s="1"/>
  <c r="V397" i="1"/>
  <c r="U397" i="1"/>
  <c r="T397" i="1"/>
  <c r="X397" i="1" s="1"/>
  <c r="S397" i="1"/>
  <c r="AB397" i="1" s="1"/>
  <c r="V396" i="1"/>
  <c r="U396" i="1"/>
  <c r="T396" i="1"/>
  <c r="X396" i="1" s="1"/>
  <c r="S396" i="1"/>
  <c r="AA396" i="1" s="1"/>
  <c r="X395" i="1"/>
  <c r="V395" i="1"/>
  <c r="U395" i="1"/>
  <c r="AB395" i="1" s="1"/>
  <c r="T395" i="1"/>
  <c r="S395" i="1"/>
  <c r="AA395" i="1" s="1"/>
  <c r="AC395" i="1" s="1"/>
  <c r="V394" i="1"/>
  <c r="U394" i="1"/>
  <c r="T394" i="1"/>
  <c r="X394" i="1" s="1"/>
  <c r="S394" i="1"/>
  <c r="V393" i="1"/>
  <c r="U393" i="1"/>
  <c r="T393" i="1"/>
  <c r="S393" i="1"/>
  <c r="V392" i="1"/>
  <c r="U392" i="1"/>
  <c r="AB392" i="1" s="1"/>
  <c r="AC392" i="1" s="1"/>
  <c r="T392" i="1"/>
  <c r="S392" i="1"/>
  <c r="AA392" i="1" s="1"/>
  <c r="V391" i="1"/>
  <c r="U391" i="1"/>
  <c r="AB391" i="1" s="1"/>
  <c r="T391" i="1"/>
  <c r="X391" i="1" s="1"/>
  <c r="S391" i="1"/>
  <c r="AB390" i="1"/>
  <c r="AA390" i="1"/>
  <c r="AC390" i="1" s="1"/>
  <c r="V390" i="1"/>
  <c r="U390" i="1"/>
  <c r="T390" i="1"/>
  <c r="X390" i="1" s="1"/>
  <c r="S390" i="1"/>
  <c r="W390" i="1" s="1"/>
  <c r="AA389" i="1"/>
  <c r="AC389" i="1" s="1"/>
  <c r="V389" i="1"/>
  <c r="U389" i="1"/>
  <c r="T389" i="1"/>
  <c r="X389" i="1" s="1"/>
  <c r="S389" i="1"/>
  <c r="AB389" i="1" s="1"/>
  <c r="V388" i="1"/>
  <c r="U388" i="1"/>
  <c r="T388" i="1"/>
  <c r="X388" i="1" s="1"/>
  <c r="S388" i="1"/>
  <c r="AA388" i="1" s="1"/>
  <c r="X387" i="1"/>
  <c r="V387" i="1"/>
  <c r="U387" i="1"/>
  <c r="AB387" i="1" s="1"/>
  <c r="T387" i="1"/>
  <c r="S387" i="1"/>
  <c r="AA387" i="1" s="1"/>
  <c r="AC387" i="1" s="1"/>
  <c r="V386" i="1"/>
  <c r="U386" i="1"/>
  <c r="T386" i="1"/>
  <c r="X386" i="1" s="1"/>
  <c r="S386" i="1"/>
  <c r="V385" i="1"/>
  <c r="U385" i="1"/>
  <c r="T385" i="1"/>
  <c r="S385" i="1"/>
  <c r="V384" i="1"/>
  <c r="U384" i="1"/>
  <c r="AB384" i="1" s="1"/>
  <c r="AC384" i="1" s="1"/>
  <c r="T384" i="1"/>
  <c r="S384" i="1"/>
  <c r="AA384" i="1" s="1"/>
  <c r="AB383" i="1"/>
  <c r="V383" i="1"/>
  <c r="U383" i="1"/>
  <c r="T383" i="1"/>
  <c r="X383" i="1" s="1"/>
  <c r="S383" i="1"/>
  <c r="AB382" i="1"/>
  <c r="AA382" i="1"/>
  <c r="AC382" i="1" s="1"/>
  <c r="V382" i="1"/>
  <c r="U382" i="1"/>
  <c r="T382" i="1"/>
  <c r="X382" i="1" s="1"/>
  <c r="S382" i="1"/>
  <c r="W382" i="1" s="1"/>
  <c r="AA381" i="1"/>
  <c r="AC381" i="1" s="1"/>
  <c r="V381" i="1"/>
  <c r="U381" i="1"/>
  <c r="T381" i="1"/>
  <c r="X381" i="1" s="1"/>
  <c r="S381" i="1"/>
  <c r="AB381" i="1" s="1"/>
  <c r="V380" i="1"/>
  <c r="U380" i="1"/>
  <c r="T380" i="1"/>
  <c r="X380" i="1" s="1"/>
  <c r="S380" i="1"/>
  <c r="AA380" i="1" s="1"/>
  <c r="X379" i="1"/>
  <c r="V379" i="1"/>
  <c r="U379" i="1"/>
  <c r="AB379" i="1" s="1"/>
  <c r="T379" i="1"/>
  <c r="S379" i="1"/>
  <c r="AA379" i="1" s="1"/>
  <c r="V378" i="1"/>
  <c r="U378" i="1"/>
  <c r="T378" i="1"/>
  <c r="X378" i="1" s="1"/>
  <c r="S378" i="1"/>
  <c r="V377" i="1"/>
  <c r="U377" i="1"/>
  <c r="T377" i="1"/>
  <c r="S377" i="1"/>
  <c r="AC376" i="1"/>
  <c r="V376" i="1"/>
  <c r="U376" i="1"/>
  <c r="AB376" i="1" s="1"/>
  <c r="T376" i="1"/>
  <c r="S376" i="1"/>
  <c r="AA376" i="1" s="1"/>
  <c r="AB375" i="1"/>
  <c r="V375" i="1"/>
  <c r="U375" i="1"/>
  <c r="T375" i="1"/>
  <c r="X375" i="1" s="1"/>
  <c r="S375" i="1"/>
  <c r="AB374" i="1"/>
  <c r="AA374" i="1"/>
  <c r="AC374" i="1" s="1"/>
  <c r="V374" i="1"/>
  <c r="U374" i="1"/>
  <c r="T374" i="1"/>
  <c r="X374" i="1" s="1"/>
  <c r="S374" i="1"/>
  <c r="W374" i="1" s="1"/>
  <c r="AA373" i="1"/>
  <c r="AC373" i="1" s="1"/>
  <c r="V373" i="1"/>
  <c r="U373" i="1"/>
  <c r="T373" i="1"/>
  <c r="X373" i="1" s="1"/>
  <c r="S373" i="1"/>
  <c r="AB373" i="1" s="1"/>
  <c r="V372" i="1"/>
  <c r="U372" i="1"/>
  <c r="T372" i="1"/>
  <c r="X372" i="1" s="1"/>
  <c r="S372" i="1"/>
  <c r="AA372" i="1" s="1"/>
  <c r="X371" i="1"/>
  <c r="V371" i="1"/>
  <c r="U371" i="1"/>
  <c r="AB371" i="1" s="1"/>
  <c r="T371" i="1"/>
  <c r="S371" i="1"/>
  <c r="AA371" i="1" s="1"/>
  <c r="V370" i="1"/>
  <c r="U370" i="1"/>
  <c r="T370" i="1"/>
  <c r="X370" i="1" s="1"/>
  <c r="S370" i="1"/>
  <c r="V369" i="1"/>
  <c r="U369" i="1"/>
  <c r="T369" i="1"/>
  <c r="S369" i="1"/>
  <c r="AC368" i="1"/>
  <c r="V368" i="1"/>
  <c r="U368" i="1"/>
  <c r="AB368" i="1" s="1"/>
  <c r="T368" i="1"/>
  <c r="S368" i="1"/>
  <c r="AA368" i="1" s="1"/>
  <c r="V367" i="1"/>
  <c r="U367" i="1"/>
  <c r="AB367" i="1" s="1"/>
  <c r="T367" i="1"/>
  <c r="X367" i="1" s="1"/>
  <c r="S367" i="1"/>
  <c r="AB366" i="1"/>
  <c r="AA366" i="1"/>
  <c r="AC366" i="1" s="1"/>
  <c r="V366" i="1"/>
  <c r="U366" i="1"/>
  <c r="T366" i="1"/>
  <c r="X366" i="1" s="1"/>
  <c r="S366" i="1"/>
  <c r="W366" i="1" s="1"/>
  <c r="AA365" i="1"/>
  <c r="V365" i="1"/>
  <c r="U365" i="1"/>
  <c r="T365" i="1"/>
  <c r="X365" i="1" s="1"/>
  <c r="S365" i="1"/>
  <c r="AB365" i="1" s="1"/>
  <c r="V364" i="1"/>
  <c r="U364" i="1"/>
  <c r="T364" i="1"/>
  <c r="X364" i="1" s="1"/>
  <c r="S364" i="1"/>
  <c r="AA364" i="1" s="1"/>
  <c r="V363" i="1"/>
  <c r="U363" i="1"/>
  <c r="T363" i="1"/>
  <c r="X363" i="1" s="1"/>
  <c r="S363" i="1"/>
  <c r="AA362" i="1"/>
  <c r="V362" i="1"/>
  <c r="U362" i="1"/>
  <c r="T362" i="1"/>
  <c r="X362" i="1" s="1"/>
  <c r="S362" i="1"/>
  <c r="AB362" i="1" s="1"/>
  <c r="V361" i="1"/>
  <c r="U361" i="1"/>
  <c r="T361" i="1"/>
  <c r="X361" i="1" s="1"/>
  <c r="S361" i="1"/>
  <c r="AA361" i="1" s="1"/>
  <c r="V360" i="1"/>
  <c r="U360" i="1"/>
  <c r="AB360" i="1" s="1"/>
  <c r="T360" i="1"/>
  <c r="X360" i="1" s="1"/>
  <c r="S360" i="1"/>
  <c r="W360" i="1" s="1"/>
  <c r="Z360" i="1" s="1"/>
  <c r="V359" i="1"/>
  <c r="U359" i="1"/>
  <c r="AB359" i="1" s="1"/>
  <c r="T359" i="1"/>
  <c r="X359" i="1" s="1"/>
  <c r="S359" i="1"/>
  <c r="V358" i="1"/>
  <c r="U358" i="1"/>
  <c r="T358" i="1"/>
  <c r="X358" i="1" s="1"/>
  <c r="S358" i="1"/>
  <c r="AA358" i="1" s="1"/>
  <c r="X357" i="1"/>
  <c r="V357" i="1"/>
  <c r="U357" i="1"/>
  <c r="T357" i="1"/>
  <c r="S357" i="1"/>
  <c r="AB357" i="1" s="1"/>
  <c r="AA356" i="1"/>
  <c r="V356" i="1"/>
  <c r="U356" i="1"/>
  <c r="AB356" i="1" s="1"/>
  <c r="T356" i="1"/>
  <c r="S356" i="1"/>
  <c r="V355" i="1"/>
  <c r="U355" i="1"/>
  <c r="T355" i="1"/>
  <c r="S355" i="1"/>
  <c r="AA355" i="1" s="1"/>
  <c r="V354" i="1"/>
  <c r="U354" i="1"/>
  <c r="T354" i="1"/>
  <c r="X354" i="1" s="1"/>
  <c r="S354" i="1"/>
  <c r="W354" i="1" s="1"/>
  <c r="V353" i="1"/>
  <c r="U353" i="1"/>
  <c r="AB353" i="1" s="1"/>
  <c r="T353" i="1"/>
  <c r="S353" i="1"/>
  <c r="AA353" i="1" s="1"/>
  <c r="V352" i="1"/>
  <c r="U352" i="1"/>
  <c r="AB352" i="1" s="1"/>
  <c r="T352" i="1"/>
  <c r="X352" i="1" s="1"/>
  <c r="S352" i="1"/>
  <c r="AA352" i="1" s="1"/>
  <c r="AC352" i="1" s="1"/>
  <c r="V351" i="1"/>
  <c r="U351" i="1"/>
  <c r="T351" i="1"/>
  <c r="AB351" i="1" s="1"/>
  <c r="S351" i="1"/>
  <c r="V350" i="1"/>
  <c r="U350" i="1"/>
  <c r="T350" i="1"/>
  <c r="X350" i="1" s="1"/>
  <c r="S350" i="1"/>
  <c r="V349" i="1"/>
  <c r="U349" i="1"/>
  <c r="T349" i="1"/>
  <c r="S349" i="1"/>
  <c r="AA349" i="1" s="1"/>
  <c r="V348" i="1"/>
  <c r="U348" i="1"/>
  <c r="AB348" i="1" s="1"/>
  <c r="AC348" i="1" s="1"/>
  <c r="T348" i="1"/>
  <c r="S348" i="1"/>
  <c r="AA348" i="1" s="1"/>
  <c r="AB347" i="1"/>
  <c r="V347" i="1"/>
  <c r="U347" i="1"/>
  <c r="T347" i="1"/>
  <c r="X347" i="1" s="1"/>
  <c r="S347" i="1"/>
  <c r="AA347" i="1" s="1"/>
  <c r="V346" i="1"/>
  <c r="U346" i="1"/>
  <c r="T346" i="1"/>
  <c r="X346" i="1" s="1"/>
  <c r="S346" i="1"/>
  <c r="AA345" i="1"/>
  <c r="V345" i="1"/>
  <c r="U345" i="1"/>
  <c r="AB345" i="1" s="1"/>
  <c r="T345" i="1"/>
  <c r="S345" i="1"/>
  <c r="W345" i="1" s="1"/>
  <c r="AB344" i="1"/>
  <c r="V344" i="1"/>
  <c r="X344" i="1" s="1"/>
  <c r="U344" i="1"/>
  <c r="T344" i="1"/>
  <c r="S344" i="1"/>
  <c r="AA344" i="1" s="1"/>
  <c r="AC344" i="1" s="1"/>
  <c r="V343" i="1"/>
  <c r="U343" i="1"/>
  <c r="T343" i="1"/>
  <c r="X343" i="1" s="1"/>
  <c r="S343" i="1"/>
  <c r="W343" i="1" s="1"/>
  <c r="V342" i="1"/>
  <c r="U342" i="1"/>
  <c r="T342" i="1"/>
  <c r="X342" i="1" s="1"/>
  <c r="S342" i="1"/>
  <c r="AB342" i="1" s="1"/>
  <c r="V341" i="1"/>
  <c r="U341" i="1"/>
  <c r="T341" i="1"/>
  <c r="X341" i="1" s="1"/>
  <c r="S341" i="1"/>
  <c r="AA341" i="1" s="1"/>
  <c r="V340" i="1"/>
  <c r="U340" i="1"/>
  <c r="T340" i="1"/>
  <c r="S340" i="1"/>
  <c r="AA340" i="1" s="1"/>
  <c r="AC339" i="1"/>
  <c r="V339" i="1"/>
  <c r="U339" i="1"/>
  <c r="AB339" i="1" s="1"/>
  <c r="T339" i="1"/>
  <c r="X339" i="1" s="1"/>
  <c r="S339" i="1"/>
  <c r="AA339" i="1" s="1"/>
  <c r="V338" i="1"/>
  <c r="U338" i="1"/>
  <c r="T338" i="1"/>
  <c r="AB338" i="1" s="1"/>
  <c r="S338" i="1"/>
  <c r="AA337" i="1"/>
  <c r="AC337" i="1" s="1"/>
  <c r="V337" i="1"/>
  <c r="U337" i="1"/>
  <c r="T337" i="1"/>
  <c r="X337" i="1" s="1"/>
  <c r="S337" i="1"/>
  <c r="AB337" i="1" s="1"/>
  <c r="V336" i="1"/>
  <c r="U336" i="1"/>
  <c r="AB336" i="1" s="1"/>
  <c r="T336" i="1"/>
  <c r="X336" i="1" s="1"/>
  <c r="S336" i="1"/>
  <c r="AA336" i="1" s="1"/>
  <c r="V335" i="1"/>
  <c r="U335" i="1"/>
  <c r="AB335" i="1" s="1"/>
  <c r="T335" i="1"/>
  <c r="X335" i="1" s="1"/>
  <c r="S335" i="1"/>
  <c r="AA335" i="1" s="1"/>
  <c r="AC335" i="1" s="1"/>
  <c r="X334" i="1"/>
  <c r="V334" i="1"/>
  <c r="U334" i="1"/>
  <c r="T334" i="1"/>
  <c r="AB334" i="1" s="1"/>
  <c r="S334" i="1"/>
  <c r="AA334" i="1" s="1"/>
  <c r="V333" i="1"/>
  <c r="U333" i="1"/>
  <c r="T333" i="1"/>
  <c r="X333" i="1" s="1"/>
  <c r="S333" i="1"/>
  <c r="AB333" i="1" s="1"/>
  <c r="V332" i="1"/>
  <c r="U332" i="1"/>
  <c r="T332" i="1"/>
  <c r="X332" i="1" s="1"/>
  <c r="S332" i="1"/>
  <c r="AA332" i="1" s="1"/>
  <c r="AC331" i="1"/>
  <c r="V331" i="1"/>
  <c r="U331" i="1"/>
  <c r="AB331" i="1" s="1"/>
  <c r="T331" i="1"/>
  <c r="X331" i="1" s="1"/>
  <c r="S331" i="1"/>
  <c r="AA331" i="1" s="1"/>
  <c r="V330" i="1"/>
  <c r="U330" i="1"/>
  <c r="T330" i="1"/>
  <c r="X330" i="1" s="1"/>
  <c r="S330" i="1"/>
  <c r="AA329" i="1"/>
  <c r="AC329" i="1" s="1"/>
  <c r="V329" i="1"/>
  <c r="U329" i="1"/>
  <c r="T329" i="1"/>
  <c r="X329" i="1" s="1"/>
  <c r="S329" i="1"/>
  <c r="AB329" i="1" s="1"/>
  <c r="V328" i="1"/>
  <c r="U328" i="1"/>
  <c r="AB328" i="1" s="1"/>
  <c r="T328" i="1"/>
  <c r="S328" i="1"/>
  <c r="AA328" i="1" s="1"/>
  <c r="AC328" i="1" s="1"/>
  <c r="V327" i="1"/>
  <c r="U327" i="1"/>
  <c r="AB327" i="1" s="1"/>
  <c r="T327" i="1"/>
  <c r="X327" i="1" s="1"/>
  <c r="S327" i="1"/>
  <c r="AA327" i="1" s="1"/>
  <c r="AC327" i="1" s="1"/>
  <c r="X326" i="1"/>
  <c r="V326" i="1"/>
  <c r="U326" i="1"/>
  <c r="T326" i="1"/>
  <c r="AB326" i="1" s="1"/>
  <c r="S326" i="1"/>
  <c r="AA326" i="1" s="1"/>
  <c r="V325" i="1"/>
  <c r="U325" i="1"/>
  <c r="T325" i="1"/>
  <c r="X325" i="1" s="1"/>
  <c r="S325" i="1"/>
  <c r="AB325" i="1" s="1"/>
  <c r="V324" i="1"/>
  <c r="U324" i="1"/>
  <c r="T324" i="1"/>
  <c r="S324" i="1"/>
  <c r="AA324" i="1" s="1"/>
  <c r="AC323" i="1"/>
  <c r="V323" i="1"/>
  <c r="U323" i="1"/>
  <c r="AB323" i="1" s="1"/>
  <c r="T323" i="1"/>
  <c r="X323" i="1" s="1"/>
  <c r="S323" i="1"/>
  <c r="AA323" i="1" s="1"/>
  <c r="V322" i="1"/>
  <c r="U322" i="1"/>
  <c r="T322" i="1"/>
  <c r="AB322" i="1" s="1"/>
  <c r="S322" i="1"/>
  <c r="AA321" i="1"/>
  <c r="AC321" i="1" s="1"/>
  <c r="V321" i="1"/>
  <c r="U321" i="1"/>
  <c r="T321" i="1"/>
  <c r="X321" i="1" s="1"/>
  <c r="S321" i="1"/>
  <c r="AB321" i="1" s="1"/>
  <c r="V320" i="1"/>
  <c r="U320" i="1"/>
  <c r="AB320" i="1" s="1"/>
  <c r="T320" i="1"/>
  <c r="X320" i="1" s="1"/>
  <c r="S320" i="1"/>
  <c r="AA320" i="1" s="1"/>
  <c r="V319" i="1"/>
  <c r="U319" i="1"/>
  <c r="AB319" i="1" s="1"/>
  <c r="T319" i="1"/>
  <c r="X319" i="1" s="1"/>
  <c r="S319" i="1"/>
  <c r="AA319" i="1" s="1"/>
  <c r="AC319" i="1" s="1"/>
  <c r="X318" i="1"/>
  <c r="V318" i="1"/>
  <c r="U318" i="1"/>
  <c r="T318" i="1"/>
  <c r="AB318" i="1" s="1"/>
  <c r="S318" i="1"/>
  <c r="AA318" i="1" s="1"/>
  <c r="V317" i="1"/>
  <c r="U317" i="1"/>
  <c r="T317" i="1"/>
  <c r="X317" i="1" s="1"/>
  <c r="S317" i="1"/>
  <c r="AB317" i="1" s="1"/>
  <c r="V316" i="1"/>
  <c r="U316" i="1"/>
  <c r="T316" i="1"/>
  <c r="X316" i="1" s="1"/>
  <c r="S316" i="1"/>
  <c r="AA316" i="1" s="1"/>
  <c r="V315" i="1"/>
  <c r="U315" i="1"/>
  <c r="AB315" i="1" s="1"/>
  <c r="T315" i="1"/>
  <c r="X315" i="1" s="1"/>
  <c r="S315" i="1"/>
  <c r="V314" i="1"/>
  <c r="U314" i="1"/>
  <c r="T314" i="1"/>
  <c r="AB314" i="1" s="1"/>
  <c r="S314" i="1"/>
  <c r="W314" i="1" s="1"/>
  <c r="V313" i="1"/>
  <c r="U313" i="1"/>
  <c r="T313" i="1"/>
  <c r="S313" i="1"/>
  <c r="AB313" i="1" s="1"/>
  <c r="V312" i="1"/>
  <c r="U312" i="1"/>
  <c r="T312" i="1"/>
  <c r="S312" i="1"/>
  <c r="AA312" i="1" s="1"/>
  <c r="V311" i="1"/>
  <c r="U311" i="1"/>
  <c r="AB311" i="1" s="1"/>
  <c r="T311" i="1"/>
  <c r="X311" i="1" s="1"/>
  <c r="S311" i="1"/>
  <c r="AB310" i="1"/>
  <c r="V310" i="1"/>
  <c r="U310" i="1"/>
  <c r="T310" i="1"/>
  <c r="AA310" i="1" s="1"/>
  <c r="AC310" i="1" s="1"/>
  <c r="S310" i="1"/>
  <c r="W310" i="1" s="1"/>
  <c r="AA309" i="1"/>
  <c r="AC309" i="1" s="1"/>
  <c r="V309" i="1"/>
  <c r="U309" i="1"/>
  <c r="T309" i="1"/>
  <c r="X309" i="1" s="1"/>
  <c r="S309" i="1"/>
  <c r="AB309" i="1" s="1"/>
  <c r="V308" i="1"/>
  <c r="U308" i="1"/>
  <c r="AB308" i="1" s="1"/>
  <c r="T308" i="1"/>
  <c r="X308" i="1" s="1"/>
  <c r="S308" i="1"/>
  <c r="AA308" i="1" s="1"/>
  <c r="AC308" i="1" s="1"/>
  <c r="V307" i="1"/>
  <c r="AB307" i="1" s="1"/>
  <c r="U307" i="1"/>
  <c r="T307" i="1"/>
  <c r="X307" i="1" s="1"/>
  <c r="S307" i="1"/>
  <c r="V306" i="1"/>
  <c r="U306" i="1"/>
  <c r="T306" i="1"/>
  <c r="AA306" i="1" s="1"/>
  <c r="S306" i="1"/>
  <c r="AB306" i="1" s="1"/>
  <c r="V305" i="1"/>
  <c r="U305" i="1"/>
  <c r="T305" i="1"/>
  <c r="X305" i="1" s="1"/>
  <c r="S305" i="1"/>
  <c r="AB305" i="1" s="1"/>
  <c r="AA304" i="1"/>
  <c r="V304" i="1"/>
  <c r="U304" i="1"/>
  <c r="T304" i="1"/>
  <c r="S304" i="1"/>
  <c r="W304" i="1" s="1"/>
  <c r="V303" i="1"/>
  <c r="U303" i="1"/>
  <c r="AB303" i="1" s="1"/>
  <c r="T303" i="1"/>
  <c r="X303" i="1" s="1"/>
  <c r="S303" i="1"/>
  <c r="AA303" i="1" s="1"/>
  <c r="V302" i="1"/>
  <c r="U302" i="1"/>
  <c r="T302" i="1"/>
  <c r="AB302" i="1" s="1"/>
  <c r="S302" i="1"/>
  <c r="AA302" i="1" s="1"/>
  <c r="V301" i="1"/>
  <c r="U301" i="1"/>
  <c r="AB301" i="1" s="1"/>
  <c r="T301" i="1"/>
  <c r="X301" i="1" s="1"/>
  <c r="S301" i="1"/>
  <c r="AA301" i="1" s="1"/>
  <c r="AC301" i="1" s="1"/>
  <c r="V300" i="1"/>
  <c r="U300" i="1"/>
  <c r="AB300" i="1" s="1"/>
  <c r="T300" i="1"/>
  <c r="X300" i="1" s="1"/>
  <c r="S300" i="1"/>
  <c r="AA300" i="1" s="1"/>
  <c r="AC300" i="1" s="1"/>
  <c r="V299" i="1"/>
  <c r="U299" i="1"/>
  <c r="AB299" i="1" s="1"/>
  <c r="T299" i="1"/>
  <c r="X299" i="1" s="1"/>
  <c r="S299" i="1"/>
  <c r="AA299" i="1" s="1"/>
  <c r="V298" i="1"/>
  <c r="U298" i="1"/>
  <c r="T298" i="1"/>
  <c r="AB298" i="1" s="1"/>
  <c r="S298" i="1"/>
  <c r="AA298" i="1" s="1"/>
  <c r="AC298" i="1" s="1"/>
  <c r="V297" i="1"/>
  <c r="U297" i="1"/>
  <c r="T297" i="1"/>
  <c r="X297" i="1" s="1"/>
  <c r="S297" i="1"/>
  <c r="AB297" i="1" s="1"/>
  <c r="V296" i="1"/>
  <c r="U296" i="1"/>
  <c r="AB296" i="1" s="1"/>
  <c r="T296" i="1"/>
  <c r="X296" i="1" s="1"/>
  <c r="S296" i="1"/>
  <c r="AA296" i="1" s="1"/>
  <c r="AC296" i="1" s="1"/>
  <c r="V295" i="1"/>
  <c r="U295" i="1"/>
  <c r="AB295" i="1" s="1"/>
  <c r="T295" i="1"/>
  <c r="X295" i="1" s="1"/>
  <c r="S295" i="1"/>
  <c r="AA295" i="1" s="1"/>
  <c r="AC295" i="1" s="1"/>
  <c r="V294" i="1"/>
  <c r="U294" i="1"/>
  <c r="T294" i="1"/>
  <c r="AB294" i="1" s="1"/>
  <c r="S294" i="1"/>
  <c r="AA294" i="1" s="1"/>
  <c r="AC294" i="1" s="1"/>
  <c r="V293" i="1"/>
  <c r="U293" i="1"/>
  <c r="T293" i="1"/>
  <c r="X293" i="1" s="1"/>
  <c r="S293" i="1"/>
  <c r="AB293" i="1" s="1"/>
  <c r="V292" i="1"/>
  <c r="U292" i="1"/>
  <c r="AB292" i="1" s="1"/>
  <c r="T292" i="1"/>
  <c r="X292" i="1" s="1"/>
  <c r="S292" i="1"/>
  <c r="AA292" i="1" s="1"/>
  <c r="AC292" i="1" s="1"/>
  <c r="V291" i="1"/>
  <c r="U291" i="1"/>
  <c r="AB291" i="1" s="1"/>
  <c r="T291" i="1"/>
  <c r="X291" i="1" s="1"/>
  <c r="S291" i="1"/>
  <c r="AA291" i="1" s="1"/>
  <c r="AC291" i="1" s="1"/>
  <c r="V290" i="1"/>
  <c r="U290" i="1"/>
  <c r="T290" i="1"/>
  <c r="AB290" i="1" s="1"/>
  <c r="S290" i="1"/>
  <c r="AA290" i="1" s="1"/>
  <c r="AC290" i="1" s="1"/>
  <c r="V289" i="1"/>
  <c r="U289" i="1"/>
  <c r="T289" i="1"/>
  <c r="X289" i="1" s="1"/>
  <c r="S289" i="1"/>
  <c r="AB289" i="1" s="1"/>
  <c r="V288" i="1"/>
  <c r="U288" i="1"/>
  <c r="AB288" i="1" s="1"/>
  <c r="T288" i="1"/>
  <c r="X288" i="1" s="1"/>
  <c r="S288" i="1"/>
  <c r="AA288" i="1" s="1"/>
  <c r="AC288" i="1" s="1"/>
  <c r="V287" i="1"/>
  <c r="U287" i="1"/>
  <c r="AB287" i="1" s="1"/>
  <c r="T287" i="1"/>
  <c r="X287" i="1" s="1"/>
  <c r="S287" i="1"/>
  <c r="AA287" i="1" s="1"/>
  <c r="AC287" i="1" s="1"/>
  <c r="V286" i="1"/>
  <c r="U286" i="1"/>
  <c r="T286" i="1"/>
  <c r="AB286" i="1" s="1"/>
  <c r="S286" i="1"/>
  <c r="AA286" i="1" s="1"/>
  <c r="AC286" i="1" s="1"/>
  <c r="V285" i="1"/>
  <c r="U285" i="1"/>
  <c r="T285" i="1"/>
  <c r="X285" i="1" s="1"/>
  <c r="S285" i="1"/>
  <c r="AB285" i="1" s="1"/>
  <c r="V284" i="1"/>
  <c r="U284" i="1"/>
  <c r="AB284" i="1" s="1"/>
  <c r="T284" i="1"/>
  <c r="X284" i="1" s="1"/>
  <c r="S284" i="1"/>
  <c r="AA284" i="1" s="1"/>
  <c r="AC284" i="1" s="1"/>
  <c r="V283" i="1"/>
  <c r="U283" i="1"/>
  <c r="AB283" i="1" s="1"/>
  <c r="T283" i="1"/>
  <c r="X283" i="1" s="1"/>
  <c r="S283" i="1"/>
  <c r="AA283" i="1" s="1"/>
  <c r="AC283" i="1" s="1"/>
  <c r="V282" i="1"/>
  <c r="U282" i="1"/>
  <c r="T282" i="1"/>
  <c r="AB282" i="1" s="1"/>
  <c r="S282" i="1"/>
  <c r="AA282" i="1" s="1"/>
  <c r="AC282" i="1" s="1"/>
  <c r="V281" i="1"/>
  <c r="U281" i="1"/>
  <c r="T281" i="1"/>
  <c r="X281" i="1" s="1"/>
  <c r="S281" i="1"/>
  <c r="AB281" i="1" s="1"/>
  <c r="V280" i="1"/>
  <c r="U280" i="1"/>
  <c r="AB280" i="1" s="1"/>
  <c r="T280" i="1"/>
  <c r="X280" i="1" s="1"/>
  <c r="S280" i="1"/>
  <c r="AA280" i="1" s="1"/>
  <c r="AC280" i="1" s="1"/>
  <c r="V279" i="1"/>
  <c r="U279" i="1"/>
  <c r="AB279" i="1" s="1"/>
  <c r="T279" i="1"/>
  <c r="X279" i="1" s="1"/>
  <c r="S279" i="1"/>
  <c r="AA279" i="1" s="1"/>
  <c r="AC279" i="1" s="1"/>
  <c r="V278" i="1"/>
  <c r="U278" i="1"/>
  <c r="T278" i="1"/>
  <c r="AB278" i="1" s="1"/>
  <c r="S278" i="1"/>
  <c r="AA278" i="1" s="1"/>
  <c r="AC278" i="1" s="1"/>
  <c r="V277" i="1"/>
  <c r="U277" i="1"/>
  <c r="T277" i="1"/>
  <c r="X277" i="1" s="1"/>
  <c r="S277" i="1"/>
  <c r="AB277" i="1" s="1"/>
  <c r="V276" i="1"/>
  <c r="U276" i="1"/>
  <c r="AB276" i="1" s="1"/>
  <c r="T276" i="1"/>
  <c r="X276" i="1" s="1"/>
  <c r="S276" i="1"/>
  <c r="AA276" i="1" s="1"/>
  <c r="AC276" i="1" s="1"/>
  <c r="V275" i="1"/>
  <c r="U275" i="1"/>
  <c r="AB275" i="1" s="1"/>
  <c r="T275" i="1"/>
  <c r="X275" i="1" s="1"/>
  <c r="S275" i="1"/>
  <c r="AA275" i="1" s="1"/>
  <c r="AC275" i="1" s="1"/>
  <c r="V274" i="1"/>
  <c r="U274" i="1"/>
  <c r="T274" i="1"/>
  <c r="AB274" i="1" s="1"/>
  <c r="S274" i="1"/>
  <c r="AA274" i="1" s="1"/>
  <c r="AC274" i="1" s="1"/>
  <c r="V273" i="1"/>
  <c r="U273" i="1"/>
  <c r="T273" i="1"/>
  <c r="X273" i="1" s="1"/>
  <c r="S273" i="1"/>
  <c r="AB273" i="1" s="1"/>
  <c r="V272" i="1"/>
  <c r="U272" i="1"/>
  <c r="AB272" i="1" s="1"/>
  <c r="T272" i="1"/>
  <c r="X272" i="1" s="1"/>
  <c r="S272" i="1"/>
  <c r="AA272" i="1" s="1"/>
  <c r="AC272" i="1" s="1"/>
  <c r="V271" i="1"/>
  <c r="U271" i="1"/>
  <c r="AB271" i="1" s="1"/>
  <c r="T271" i="1"/>
  <c r="X271" i="1" s="1"/>
  <c r="S271" i="1"/>
  <c r="AA271" i="1" s="1"/>
  <c r="AC271" i="1" s="1"/>
  <c r="V270" i="1"/>
  <c r="U270" i="1"/>
  <c r="T270" i="1"/>
  <c r="AB270" i="1" s="1"/>
  <c r="S270" i="1"/>
  <c r="AA270" i="1" s="1"/>
  <c r="AC270" i="1" s="1"/>
  <c r="V269" i="1"/>
  <c r="U269" i="1"/>
  <c r="T269" i="1"/>
  <c r="X269" i="1" s="1"/>
  <c r="S269" i="1"/>
  <c r="AB269" i="1" s="1"/>
  <c r="V268" i="1"/>
  <c r="U268" i="1"/>
  <c r="AB268" i="1" s="1"/>
  <c r="T268" i="1"/>
  <c r="X268" i="1" s="1"/>
  <c r="S268" i="1"/>
  <c r="AA268" i="1" s="1"/>
  <c r="AC268" i="1" s="1"/>
  <c r="V267" i="1"/>
  <c r="U267" i="1"/>
  <c r="AB267" i="1" s="1"/>
  <c r="T267" i="1"/>
  <c r="X267" i="1" s="1"/>
  <c r="S267" i="1"/>
  <c r="AA267" i="1" s="1"/>
  <c r="AC267" i="1" s="1"/>
  <c r="X266" i="1"/>
  <c r="V266" i="1"/>
  <c r="U266" i="1"/>
  <c r="T266" i="1"/>
  <c r="AB266" i="1" s="1"/>
  <c r="S266" i="1"/>
  <c r="AA266" i="1" s="1"/>
  <c r="V265" i="1"/>
  <c r="U265" i="1"/>
  <c r="T265" i="1"/>
  <c r="X265" i="1" s="1"/>
  <c r="S265" i="1"/>
  <c r="AB265" i="1" s="1"/>
  <c r="V264" i="1"/>
  <c r="U264" i="1"/>
  <c r="T264" i="1"/>
  <c r="S264" i="1"/>
  <c r="AA264" i="1" s="1"/>
  <c r="V263" i="1"/>
  <c r="U263" i="1"/>
  <c r="AB263" i="1" s="1"/>
  <c r="AC263" i="1" s="1"/>
  <c r="T263" i="1"/>
  <c r="X263" i="1" s="1"/>
  <c r="S263" i="1"/>
  <c r="AA263" i="1" s="1"/>
  <c r="X262" i="1"/>
  <c r="V262" i="1"/>
  <c r="U262" i="1"/>
  <c r="T262" i="1"/>
  <c r="AB262" i="1" s="1"/>
  <c r="S262" i="1"/>
  <c r="AA262" i="1" s="1"/>
  <c r="AA261" i="1"/>
  <c r="AC261" i="1" s="1"/>
  <c r="V261" i="1"/>
  <c r="U261" i="1"/>
  <c r="T261" i="1"/>
  <c r="X261" i="1" s="1"/>
  <c r="S261" i="1"/>
  <c r="AB261" i="1" s="1"/>
  <c r="V260" i="1"/>
  <c r="U260" i="1"/>
  <c r="T260" i="1"/>
  <c r="S260" i="1"/>
  <c r="AA260" i="1" s="1"/>
  <c r="AC259" i="1"/>
  <c r="V259" i="1"/>
  <c r="U259" i="1"/>
  <c r="AB259" i="1" s="1"/>
  <c r="T259" i="1"/>
  <c r="X259" i="1" s="1"/>
  <c r="S259" i="1"/>
  <c r="AA259" i="1" s="1"/>
  <c r="X258" i="1"/>
  <c r="V258" i="1"/>
  <c r="U258" i="1"/>
  <c r="T258" i="1"/>
  <c r="AB258" i="1" s="1"/>
  <c r="S258" i="1"/>
  <c r="AA258" i="1" s="1"/>
  <c r="AA257" i="1"/>
  <c r="AC257" i="1" s="1"/>
  <c r="V257" i="1"/>
  <c r="U257" i="1"/>
  <c r="T257" i="1"/>
  <c r="X257" i="1" s="1"/>
  <c r="S257" i="1"/>
  <c r="AB257" i="1" s="1"/>
  <c r="V256" i="1"/>
  <c r="U256" i="1"/>
  <c r="AB256" i="1" s="1"/>
  <c r="T256" i="1"/>
  <c r="S256" i="1"/>
  <c r="AA256" i="1" s="1"/>
  <c r="V255" i="1"/>
  <c r="U255" i="1"/>
  <c r="AB255" i="1" s="1"/>
  <c r="T255" i="1"/>
  <c r="X255" i="1" s="1"/>
  <c r="S255" i="1"/>
  <c r="AA255" i="1" s="1"/>
  <c r="AC255" i="1" s="1"/>
  <c r="V254" i="1"/>
  <c r="U254" i="1"/>
  <c r="T254" i="1"/>
  <c r="AB254" i="1" s="1"/>
  <c r="S254" i="1"/>
  <c r="V253" i="1"/>
  <c r="U253" i="1"/>
  <c r="T253" i="1"/>
  <c r="X253" i="1" s="1"/>
  <c r="S253" i="1"/>
  <c r="AB253" i="1" s="1"/>
  <c r="V252" i="1"/>
  <c r="U252" i="1"/>
  <c r="AB252" i="1" s="1"/>
  <c r="T252" i="1"/>
  <c r="X252" i="1" s="1"/>
  <c r="S252" i="1"/>
  <c r="AA252" i="1" s="1"/>
  <c r="AC252" i="1" s="1"/>
  <c r="V251" i="1"/>
  <c r="U251" i="1"/>
  <c r="AB251" i="1" s="1"/>
  <c r="T251" i="1"/>
  <c r="X251" i="1" s="1"/>
  <c r="S251" i="1"/>
  <c r="AA251" i="1" s="1"/>
  <c r="AC251" i="1" s="1"/>
  <c r="X250" i="1"/>
  <c r="V250" i="1"/>
  <c r="U250" i="1"/>
  <c r="T250" i="1"/>
  <c r="AB250" i="1" s="1"/>
  <c r="S250" i="1"/>
  <c r="AA250" i="1" s="1"/>
  <c r="V249" i="1"/>
  <c r="U249" i="1"/>
  <c r="T249" i="1"/>
  <c r="X249" i="1" s="1"/>
  <c r="S249" i="1"/>
  <c r="AB249" i="1" s="1"/>
  <c r="V248" i="1"/>
  <c r="U248" i="1"/>
  <c r="T248" i="1"/>
  <c r="S248" i="1"/>
  <c r="AA248" i="1" s="1"/>
  <c r="V247" i="1"/>
  <c r="U247" i="1"/>
  <c r="AB247" i="1" s="1"/>
  <c r="AC247" i="1" s="1"/>
  <c r="T247" i="1"/>
  <c r="X247" i="1" s="1"/>
  <c r="S247" i="1"/>
  <c r="AA247" i="1" s="1"/>
  <c r="X246" i="1"/>
  <c r="V246" i="1"/>
  <c r="U246" i="1"/>
  <c r="T246" i="1"/>
  <c r="AB246" i="1" s="1"/>
  <c r="S246" i="1"/>
  <c r="AA246" i="1" s="1"/>
  <c r="AA245" i="1"/>
  <c r="AC245" i="1" s="1"/>
  <c r="V245" i="1"/>
  <c r="U245" i="1"/>
  <c r="T245" i="1"/>
  <c r="X245" i="1" s="1"/>
  <c r="S245" i="1"/>
  <c r="AB245" i="1" s="1"/>
  <c r="V244" i="1"/>
  <c r="U244" i="1"/>
  <c r="T244" i="1"/>
  <c r="S244" i="1"/>
  <c r="AA244" i="1" s="1"/>
  <c r="AC243" i="1"/>
  <c r="V243" i="1"/>
  <c r="U243" i="1"/>
  <c r="AB243" i="1" s="1"/>
  <c r="T243" i="1"/>
  <c r="X243" i="1" s="1"/>
  <c r="S243" i="1"/>
  <c r="AA243" i="1" s="1"/>
  <c r="X242" i="1"/>
  <c r="V242" i="1"/>
  <c r="U242" i="1"/>
  <c r="T242" i="1"/>
  <c r="AB242" i="1" s="1"/>
  <c r="S242" i="1"/>
  <c r="AA242" i="1" s="1"/>
  <c r="AB241" i="1"/>
  <c r="V241" i="1"/>
  <c r="U241" i="1"/>
  <c r="T241" i="1"/>
  <c r="X241" i="1" s="1"/>
  <c r="S241" i="1"/>
  <c r="AA241" i="1" s="1"/>
  <c r="AC241" i="1" s="1"/>
  <c r="AA240" i="1"/>
  <c r="V240" i="1"/>
  <c r="U240" i="1"/>
  <c r="AB240" i="1" s="1"/>
  <c r="T240" i="1"/>
  <c r="S240" i="1"/>
  <c r="W240" i="1" s="1"/>
  <c r="V239" i="1"/>
  <c r="U239" i="1"/>
  <c r="AB239" i="1" s="1"/>
  <c r="AC239" i="1" s="1"/>
  <c r="T239" i="1"/>
  <c r="X239" i="1" s="1"/>
  <c r="S239" i="1"/>
  <c r="AA239" i="1" s="1"/>
  <c r="V238" i="1"/>
  <c r="U238" i="1"/>
  <c r="T238" i="1"/>
  <c r="X238" i="1" s="1"/>
  <c r="S238" i="1"/>
  <c r="AB238" i="1" s="1"/>
  <c r="V237" i="1"/>
  <c r="U237" i="1"/>
  <c r="T237" i="1"/>
  <c r="AA237" i="1" s="1"/>
  <c r="S237" i="1"/>
  <c r="AB237" i="1" s="1"/>
  <c r="AA236" i="1"/>
  <c r="AC236" i="1" s="1"/>
  <c r="V236" i="1"/>
  <c r="U236" i="1"/>
  <c r="AB236" i="1" s="1"/>
  <c r="T236" i="1"/>
  <c r="S236" i="1"/>
  <c r="W236" i="1" s="1"/>
  <c r="V235" i="1"/>
  <c r="AB235" i="1" s="1"/>
  <c r="U235" i="1"/>
  <c r="T235" i="1"/>
  <c r="X235" i="1" s="1"/>
  <c r="S235" i="1"/>
  <c r="V234" i="1"/>
  <c r="U234" i="1"/>
  <c r="AB234" i="1" s="1"/>
  <c r="T234" i="1"/>
  <c r="AA234" i="1" s="1"/>
  <c r="S234" i="1"/>
  <c r="W234" i="1" s="1"/>
  <c r="V233" i="1"/>
  <c r="U233" i="1"/>
  <c r="T233" i="1"/>
  <c r="AA233" i="1" s="1"/>
  <c r="AC233" i="1" s="1"/>
  <c r="S233" i="1"/>
  <c r="AB233" i="1" s="1"/>
  <c r="V232" i="1"/>
  <c r="U232" i="1"/>
  <c r="T232" i="1"/>
  <c r="AB232" i="1" s="1"/>
  <c r="S232" i="1"/>
  <c r="AA232" i="1" s="1"/>
  <c r="V231" i="1"/>
  <c r="U231" i="1"/>
  <c r="T231" i="1"/>
  <c r="X231" i="1" s="1"/>
  <c r="S231" i="1"/>
  <c r="AB231" i="1" s="1"/>
  <c r="V230" i="1"/>
  <c r="U230" i="1"/>
  <c r="AB230" i="1" s="1"/>
  <c r="T230" i="1"/>
  <c r="X230" i="1" s="1"/>
  <c r="S230" i="1"/>
  <c r="AA230" i="1" s="1"/>
  <c r="AC230" i="1" s="1"/>
  <c r="V229" i="1"/>
  <c r="U229" i="1"/>
  <c r="AB229" i="1" s="1"/>
  <c r="T229" i="1"/>
  <c r="X229" i="1" s="1"/>
  <c r="S229" i="1"/>
  <c r="AA229" i="1" s="1"/>
  <c r="AC229" i="1" s="1"/>
  <c r="V228" i="1"/>
  <c r="U228" i="1"/>
  <c r="T228" i="1"/>
  <c r="AB228" i="1" s="1"/>
  <c r="S228" i="1"/>
  <c r="AA228" i="1" s="1"/>
  <c r="V227" i="1"/>
  <c r="U227" i="1"/>
  <c r="T227" i="1"/>
  <c r="X227" i="1" s="1"/>
  <c r="S227" i="1"/>
  <c r="AB227" i="1" s="1"/>
  <c r="V226" i="1"/>
  <c r="U226" i="1"/>
  <c r="AB226" i="1" s="1"/>
  <c r="T226" i="1"/>
  <c r="X226" i="1" s="1"/>
  <c r="S226" i="1"/>
  <c r="AA226" i="1" s="1"/>
  <c r="AC226" i="1" s="1"/>
  <c r="V225" i="1"/>
  <c r="U225" i="1"/>
  <c r="AB225" i="1" s="1"/>
  <c r="T225" i="1"/>
  <c r="X225" i="1" s="1"/>
  <c r="S225" i="1"/>
  <c r="AA225" i="1" s="1"/>
  <c r="AC225" i="1" s="1"/>
  <c r="V224" i="1"/>
  <c r="AB224" i="1" s="1"/>
  <c r="U224" i="1"/>
  <c r="T224" i="1"/>
  <c r="X224" i="1" s="1"/>
  <c r="S224" i="1"/>
  <c r="AA224" i="1" s="1"/>
  <c r="AC224" i="1" s="1"/>
  <c r="V223" i="1"/>
  <c r="U223" i="1"/>
  <c r="AB223" i="1" s="1"/>
  <c r="T223" i="1"/>
  <c r="X223" i="1" s="1"/>
  <c r="S223" i="1"/>
  <c r="AA223" i="1" s="1"/>
  <c r="AC223" i="1" s="1"/>
  <c r="V222" i="1"/>
  <c r="U222" i="1"/>
  <c r="T222" i="1"/>
  <c r="AB222" i="1" s="1"/>
  <c r="S222" i="1"/>
  <c r="AA222" i="1" s="1"/>
  <c r="V221" i="1"/>
  <c r="U221" i="1"/>
  <c r="AB221" i="1" s="1"/>
  <c r="T221" i="1"/>
  <c r="X221" i="1" s="1"/>
  <c r="S221" i="1"/>
  <c r="AA221" i="1" s="1"/>
  <c r="AC221" i="1" s="1"/>
  <c r="V220" i="1"/>
  <c r="AB220" i="1" s="1"/>
  <c r="U220" i="1"/>
  <c r="T220" i="1"/>
  <c r="X220" i="1" s="1"/>
  <c r="S220" i="1"/>
  <c r="AA220" i="1" s="1"/>
  <c r="AC220" i="1" s="1"/>
  <c r="V219" i="1"/>
  <c r="U219" i="1"/>
  <c r="AB219" i="1" s="1"/>
  <c r="T219" i="1"/>
  <c r="X219" i="1" s="1"/>
  <c r="S219" i="1"/>
  <c r="AA219" i="1" s="1"/>
  <c r="AC219" i="1" s="1"/>
  <c r="V218" i="1"/>
  <c r="U218" i="1"/>
  <c r="T218" i="1"/>
  <c r="AB218" i="1" s="1"/>
  <c r="S218" i="1"/>
  <c r="AA218" i="1" s="1"/>
  <c r="V217" i="1"/>
  <c r="U217" i="1"/>
  <c r="AB217" i="1" s="1"/>
  <c r="T217" i="1"/>
  <c r="X217" i="1" s="1"/>
  <c r="S217" i="1"/>
  <c r="AA217" i="1" s="1"/>
  <c r="AC217" i="1" s="1"/>
  <c r="V216" i="1"/>
  <c r="AB216" i="1" s="1"/>
  <c r="U216" i="1"/>
  <c r="T216" i="1"/>
  <c r="X216" i="1" s="1"/>
  <c r="S216" i="1"/>
  <c r="AA216" i="1" s="1"/>
  <c r="AC216" i="1" s="1"/>
  <c r="V215" i="1"/>
  <c r="U215" i="1"/>
  <c r="AB215" i="1" s="1"/>
  <c r="T215" i="1"/>
  <c r="X215" i="1" s="1"/>
  <c r="S215" i="1"/>
  <c r="AA215" i="1" s="1"/>
  <c r="AC215" i="1" s="1"/>
  <c r="V214" i="1"/>
  <c r="U214" i="1"/>
  <c r="T214" i="1"/>
  <c r="AB214" i="1" s="1"/>
  <c r="S214" i="1"/>
  <c r="AA214" i="1" s="1"/>
  <c r="AC214" i="1" s="1"/>
  <c r="V213" i="1"/>
  <c r="U213" i="1"/>
  <c r="AB213" i="1" s="1"/>
  <c r="T213" i="1"/>
  <c r="X213" i="1" s="1"/>
  <c r="S213" i="1"/>
  <c r="AA213" i="1" s="1"/>
  <c r="AC213" i="1" s="1"/>
  <c r="V212" i="1"/>
  <c r="AB212" i="1" s="1"/>
  <c r="U212" i="1"/>
  <c r="T212" i="1"/>
  <c r="X212" i="1" s="1"/>
  <c r="S212" i="1"/>
  <c r="AA212" i="1" s="1"/>
  <c r="AC212" i="1" s="1"/>
  <c r="V211" i="1"/>
  <c r="U211" i="1"/>
  <c r="AB211" i="1" s="1"/>
  <c r="T211" i="1"/>
  <c r="X211" i="1" s="1"/>
  <c r="S211" i="1"/>
  <c r="AA211" i="1" s="1"/>
  <c r="AC211" i="1" s="1"/>
  <c r="V210" i="1"/>
  <c r="U210" i="1"/>
  <c r="T210" i="1"/>
  <c r="AB210" i="1" s="1"/>
  <c r="S210" i="1"/>
  <c r="AA210" i="1" s="1"/>
  <c r="AC210" i="1" s="1"/>
  <c r="V209" i="1"/>
  <c r="U209" i="1"/>
  <c r="AB209" i="1" s="1"/>
  <c r="T209" i="1"/>
  <c r="X209" i="1" s="1"/>
  <c r="S209" i="1"/>
  <c r="AA209" i="1" s="1"/>
  <c r="AC209" i="1" s="1"/>
  <c r="V208" i="1"/>
  <c r="AB208" i="1" s="1"/>
  <c r="U208" i="1"/>
  <c r="T208" i="1"/>
  <c r="X208" i="1" s="1"/>
  <c r="S208" i="1"/>
  <c r="AA208" i="1" s="1"/>
  <c r="AC208" i="1" s="1"/>
  <c r="V207" i="1"/>
  <c r="U207" i="1"/>
  <c r="AB207" i="1" s="1"/>
  <c r="T207" i="1"/>
  <c r="X207" i="1" s="1"/>
  <c r="S207" i="1"/>
  <c r="AA207" i="1" s="1"/>
  <c r="AC207" i="1" s="1"/>
  <c r="V206" i="1"/>
  <c r="U206" i="1"/>
  <c r="T206" i="1"/>
  <c r="AB206" i="1" s="1"/>
  <c r="S206" i="1"/>
  <c r="AA206" i="1" s="1"/>
  <c r="V205" i="1"/>
  <c r="U205" i="1"/>
  <c r="AB205" i="1" s="1"/>
  <c r="T205" i="1"/>
  <c r="X205" i="1" s="1"/>
  <c r="S205" i="1"/>
  <c r="AA205" i="1" s="1"/>
  <c r="AC205" i="1" s="1"/>
  <c r="V204" i="1"/>
  <c r="U204" i="1"/>
  <c r="AB204" i="1" s="1"/>
  <c r="T204" i="1"/>
  <c r="X204" i="1" s="1"/>
  <c r="S204" i="1"/>
  <c r="AA204" i="1" s="1"/>
  <c r="AC204" i="1" s="1"/>
  <c r="V203" i="1"/>
  <c r="U203" i="1"/>
  <c r="AB203" i="1" s="1"/>
  <c r="T203" i="1"/>
  <c r="X203" i="1" s="1"/>
  <c r="S203" i="1"/>
  <c r="AA203" i="1" s="1"/>
  <c r="AC203" i="1" s="1"/>
  <c r="V202" i="1"/>
  <c r="U202" i="1"/>
  <c r="T202" i="1"/>
  <c r="AB202" i="1" s="1"/>
  <c r="S202" i="1"/>
  <c r="AA202" i="1" s="1"/>
  <c r="V201" i="1"/>
  <c r="U201" i="1"/>
  <c r="AB201" i="1" s="1"/>
  <c r="T201" i="1"/>
  <c r="X201" i="1" s="1"/>
  <c r="S201" i="1"/>
  <c r="AA201" i="1" s="1"/>
  <c r="AC201" i="1" s="1"/>
  <c r="V200" i="1"/>
  <c r="U200" i="1"/>
  <c r="AB200" i="1" s="1"/>
  <c r="T200" i="1"/>
  <c r="X200" i="1" s="1"/>
  <c r="S200" i="1"/>
  <c r="AA200" i="1" s="1"/>
  <c r="AC200" i="1" s="1"/>
  <c r="V199" i="1"/>
  <c r="U199" i="1"/>
  <c r="AB199" i="1" s="1"/>
  <c r="T199" i="1"/>
  <c r="X199" i="1" s="1"/>
  <c r="S199" i="1"/>
  <c r="AA199" i="1" s="1"/>
  <c r="AC199" i="1" s="1"/>
  <c r="V198" i="1"/>
  <c r="U198" i="1"/>
  <c r="T198" i="1"/>
  <c r="AB198" i="1" s="1"/>
  <c r="S198" i="1"/>
  <c r="AA198" i="1" s="1"/>
  <c r="AC198" i="1" s="1"/>
  <c r="V197" i="1"/>
  <c r="U197" i="1"/>
  <c r="AB197" i="1" s="1"/>
  <c r="T197" i="1"/>
  <c r="X197" i="1" s="1"/>
  <c r="S197" i="1"/>
  <c r="AA197" i="1" s="1"/>
  <c r="AC197" i="1" s="1"/>
  <c r="V196" i="1"/>
  <c r="U196" i="1"/>
  <c r="AB196" i="1" s="1"/>
  <c r="T196" i="1"/>
  <c r="X196" i="1" s="1"/>
  <c r="S196" i="1"/>
  <c r="AA196" i="1" s="1"/>
  <c r="AC196" i="1" s="1"/>
  <c r="V195" i="1"/>
  <c r="U195" i="1"/>
  <c r="AB195" i="1" s="1"/>
  <c r="T195" i="1"/>
  <c r="X195" i="1" s="1"/>
  <c r="S195" i="1"/>
  <c r="AA195" i="1" s="1"/>
  <c r="AC195" i="1" s="1"/>
  <c r="V194" i="1"/>
  <c r="U194" i="1"/>
  <c r="T194" i="1"/>
  <c r="X194" i="1" s="1"/>
  <c r="S194" i="1"/>
  <c r="V193" i="1"/>
  <c r="U193" i="1"/>
  <c r="T193" i="1"/>
  <c r="X193" i="1" s="1"/>
  <c r="S193" i="1"/>
  <c r="AA193" i="1" s="1"/>
  <c r="V192" i="1"/>
  <c r="U192" i="1"/>
  <c r="T192" i="1"/>
  <c r="S192" i="1"/>
  <c r="AA192" i="1" s="1"/>
  <c r="V191" i="1"/>
  <c r="U191" i="1"/>
  <c r="AB191" i="1" s="1"/>
  <c r="AC191" i="1" s="1"/>
  <c r="T191" i="1"/>
  <c r="X191" i="1" s="1"/>
  <c r="S191" i="1"/>
  <c r="AA191" i="1" s="1"/>
  <c r="X190" i="1"/>
  <c r="V190" i="1"/>
  <c r="U190" i="1"/>
  <c r="T190" i="1"/>
  <c r="AB190" i="1" s="1"/>
  <c r="S190" i="1"/>
  <c r="AA190" i="1" s="1"/>
  <c r="AA189" i="1"/>
  <c r="V189" i="1"/>
  <c r="U189" i="1"/>
  <c r="AB189" i="1" s="1"/>
  <c r="T189" i="1"/>
  <c r="X189" i="1" s="1"/>
  <c r="S189" i="1"/>
  <c r="W189" i="1" s="1"/>
  <c r="V188" i="1"/>
  <c r="U188" i="1"/>
  <c r="T188" i="1"/>
  <c r="S188" i="1"/>
  <c r="AA188" i="1" s="1"/>
  <c r="AC187" i="1"/>
  <c r="V187" i="1"/>
  <c r="U187" i="1"/>
  <c r="AB187" i="1" s="1"/>
  <c r="T187" i="1"/>
  <c r="X187" i="1" s="1"/>
  <c r="S187" i="1"/>
  <c r="AA187" i="1" s="1"/>
  <c r="X186" i="1"/>
  <c r="V186" i="1"/>
  <c r="U186" i="1"/>
  <c r="T186" i="1"/>
  <c r="AB186" i="1" s="1"/>
  <c r="S186" i="1"/>
  <c r="AA186" i="1" s="1"/>
  <c r="AA185" i="1"/>
  <c r="AC185" i="1" s="1"/>
  <c r="V185" i="1"/>
  <c r="U185" i="1"/>
  <c r="AB185" i="1" s="1"/>
  <c r="T185" i="1"/>
  <c r="X185" i="1" s="1"/>
  <c r="S185" i="1"/>
  <c r="W185" i="1" s="1"/>
  <c r="V184" i="1"/>
  <c r="U184" i="1"/>
  <c r="AB184" i="1" s="1"/>
  <c r="T184" i="1"/>
  <c r="S184" i="1"/>
  <c r="AA184" i="1" s="1"/>
  <c r="V183" i="1"/>
  <c r="U183" i="1"/>
  <c r="AB183" i="1" s="1"/>
  <c r="T183" i="1"/>
  <c r="X183" i="1" s="1"/>
  <c r="S183" i="1"/>
  <c r="AA183" i="1" s="1"/>
  <c r="AC183" i="1" s="1"/>
  <c r="X182" i="1"/>
  <c r="V182" i="1"/>
  <c r="U182" i="1"/>
  <c r="T182" i="1"/>
  <c r="AB182" i="1" s="1"/>
  <c r="S182" i="1"/>
  <c r="AA182" i="1" s="1"/>
  <c r="V181" i="1"/>
  <c r="U181" i="1"/>
  <c r="T181" i="1"/>
  <c r="X181" i="1" s="1"/>
  <c r="S181" i="1"/>
  <c r="AA181" i="1" s="1"/>
  <c r="V180" i="1"/>
  <c r="U180" i="1"/>
  <c r="T180" i="1"/>
  <c r="X180" i="1" s="1"/>
  <c r="S180" i="1"/>
  <c r="AA180" i="1" s="1"/>
  <c r="V179" i="1"/>
  <c r="U179" i="1"/>
  <c r="AB179" i="1" s="1"/>
  <c r="AC179" i="1" s="1"/>
  <c r="T179" i="1"/>
  <c r="X179" i="1" s="1"/>
  <c r="S179" i="1"/>
  <c r="AA179" i="1" s="1"/>
  <c r="V178" i="1"/>
  <c r="U178" i="1"/>
  <c r="T178" i="1"/>
  <c r="X178" i="1" s="1"/>
  <c r="S178" i="1"/>
  <c r="AA177" i="1"/>
  <c r="V177" i="1"/>
  <c r="U177" i="1"/>
  <c r="AB177" i="1" s="1"/>
  <c r="T177" i="1"/>
  <c r="X177" i="1" s="1"/>
  <c r="S177" i="1"/>
  <c r="W177" i="1" s="1"/>
  <c r="V176" i="1"/>
  <c r="U176" i="1"/>
  <c r="T176" i="1"/>
  <c r="S176" i="1"/>
  <c r="AA176" i="1" s="1"/>
  <c r="V175" i="1"/>
  <c r="U175" i="1"/>
  <c r="AB175" i="1" s="1"/>
  <c r="AC175" i="1" s="1"/>
  <c r="T175" i="1"/>
  <c r="X175" i="1" s="1"/>
  <c r="S175" i="1"/>
  <c r="AA175" i="1" s="1"/>
  <c r="X174" i="1"/>
  <c r="V174" i="1"/>
  <c r="U174" i="1"/>
  <c r="T174" i="1"/>
  <c r="AB174" i="1" s="1"/>
  <c r="S174" i="1"/>
  <c r="AA174" i="1" s="1"/>
  <c r="AA173" i="1"/>
  <c r="V173" i="1"/>
  <c r="U173" i="1"/>
  <c r="AB173" i="1" s="1"/>
  <c r="T173" i="1"/>
  <c r="X173" i="1" s="1"/>
  <c r="S173" i="1"/>
  <c r="W173" i="1" s="1"/>
  <c r="V172" i="1"/>
  <c r="U172" i="1"/>
  <c r="T172" i="1"/>
  <c r="S172" i="1"/>
  <c r="AA172" i="1" s="1"/>
  <c r="AC171" i="1"/>
  <c r="V171" i="1"/>
  <c r="U171" i="1"/>
  <c r="AB171" i="1" s="1"/>
  <c r="T171" i="1"/>
  <c r="X171" i="1" s="1"/>
  <c r="S171" i="1"/>
  <c r="AA171" i="1" s="1"/>
  <c r="V170" i="1"/>
  <c r="U170" i="1"/>
  <c r="T170" i="1"/>
  <c r="AB170" i="1" s="1"/>
  <c r="S170" i="1"/>
  <c r="AA169" i="1"/>
  <c r="V169" i="1"/>
  <c r="U169" i="1"/>
  <c r="T169" i="1"/>
  <c r="X169" i="1" s="1"/>
  <c r="S169" i="1"/>
  <c r="W169" i="1" s="1"/>
  <c r="V168" i="1"/>
  <c r="U168" i="1"/>
  <c r="AB168" i="1" s="1"/>
  <c r="T168" i="1"/>
  <c r="X168" i="1" s="1"/>
  <c r="S168" i="1"/>
  <c r="AA168" i="1" s="1"/>
  <c r="V167" i="1"/>
  <c r="U167" i="1"/>
  <c r="AB167" i="1" s="1"/>
  <c r="T167" i="1"/>
  <c r="X167" i="1" s="1"/>
  <c r="S167" i="1"/>
  <c r="AA167" i="1" s="1"/>
  <c r="AC167" i="1" s="1"/>
  <c r="X166" i="1"/>
  <c r="V166" i="1"/>
  <c r="U166" i="1"/>
  <c r="T166" i="1"/>
  <c r="AB166" i="1" s="1"/>
  <c r="S166" i="1"/>
  <c r="AA166" i="1" s="1"/>
  <c r="V165" i="1"/>
  <c r="U165" i="1"/>
  <c r="T165" i="1"/>
  <c r="X165" i="1" s="1"/>
  <c r="S165" i="1"/>
  <c r="AA165" i="1" s="1"/>
  <c r="V164" i="1"/>
  <c r="U164" i="1"/>
  <c r="T164" i="1"/>
  <c r="X164" i="1" s="1"/>
  <c r="S164" i="1"/>
  <c r="AA164" i="1" s="1"/>
  <c r="AC163" i="1"/>
  <c r="V163" i="1"/>
  <c r="U163" i="1"/>
  <c r="AB163" i="1" s="1"/>
  <c r="T163" i="1"/>
  <c r="X163" i="1" s="1"/>
  <c r="S163" i="1"/>
  <c r="AA163" i="1" s="1"/>
  <c r="V162" i="1"/>
  <c r="U162" i="1"/>
  <c r="T162" i="1"/>
  <c r="X162" i="1" s="1"/>
  <c r="S162" i="1"/>
  <c r="AA161" i="1"/>
  <c r="AC161" i="1" s="1"/>
  <c r="V161" i="1"/>
  <c r="U161" i="1"/>
  <c r="AB161" i="1" s="1"/>
  <c r="T161" i="1"/>
  <c r="X161" i="1" s="1"/>
  <c r="S161" i="1"/>
  <c r="W161" i="1" s="1"/>
  <c r="V160" i="1"/>
  <c r="U160" i="1"/>
  <c r="AB160" i="1" s="1"/>
  <c r="T160" i="1"/>
  <c r="S160" i="1"/>
  <c r="AA160" i="1" s="1"/>
  <c r="AC160" i="1" s="1"/>
  <c r="V159" i="1"/>
  <c r="U159" i="1"/>
  <c r="AB159" i="1" s="1"/>
  <c r="T159" i="1"/>
  <c r="X159" i="1" s="1"/>
  <c r="S159" i="1"/>
  <c r="AA159" i="1" s="1"/>
  <c r="AC159" i="1" s="1"/>
  <c r="AA158" i="1"/>
  <c r="V158" i="1"/>
  <c r="U158" i="1"/>
  <c r="T158" i="1"/>
  <c r="X158" i="1" s="1"/>
  <c r="S158" i="1"/>
  <c r="W158" i="1" s="1"/>
  <c r="V157" i="1"/>
  <c r="U157" i="1"/>
  <c r="T157" i="1"/>
  <c r="X157" i="1" s="1"/>
  <c r="S157" i="1"/>
  <c r="W157" i="1" s="1"/>
  <c r="V156" i="1"/>
  <c r="U156" i="1"/>
  <c r="AB156" i="1" s="1"/>
  <c r="T156" i="1"/>
  <c r="S156" i="1"/>
  <c r="AA156" i="1" s="1"/>
  <c r="AC156" i="1" s="1"/>
  <c r="X155" i="1"/>
  <c r="V155" i="1"/>
  <c r="U155" i="1"/>
  <c r="AB155" i="1" s="1"/>
  <c r="T155" i="1"/>
  <c r="S155" i="1"/>
  <c r="AA155" i="1" s="1"/>
  <c r="V154" i="1"/>
  <c r="U154" i="1"/>
  <c r="T154" i="1"/>
  <c r="X154" i="1" s="1"/>
  <c r="S154" i="1"/>
  <c r="AB154" i="1" s="1"/>
  <c r="AA153" i="1"/>
  <c r="AC153" i="1" s="1"/>
  <c r="V153" i="1"/>
  <c r="U153" i="1"/>
  <c r="AB153" i="1" s="1"/>
  <c r="T153" i="1"/>
  <c r="X153" i="1" s="1"/>
  <c r="S153" i="1"/>
  <c r="W153" i="1" s="1"/>
  <c r="V152" i="1"/>
  <c r="X152" i="1" s="1"/>
  <c r="U152" i="1"/>
  <c r="AB152" i="1" s="1"/>
  <c r="T152" i="1"/>
  <c r="S152" i="1"/>
  <c r="AA152" i="1" s="1"/>
  <c r="V151" i="1"/>
  <c r="U151" i="1"/>
  <c r="T151" i="1"/>
  <c r="X151" i="1" s="1"/>
  <c r="S151" i="1"/>
  <c r="AA151" i="1" s="1"/>
  <c r="V150" i="1"/>
  <c r="U150" i="1"/>
  <c r="T150" i="1"/>
  <c r="AA150" i="1" s="1"/>
  <c r="S150" i="1"/>
  <c r="AB150" i="1" s="1"/>
  <c r="AA149" i="1"/>
  <c r="AC149" i="1" s="1"/>
  <c r="V149" i="1"/>
  <c r="U149" i="1"/>
  <c r="AB149" i="1" s="1"/>
  <c r="T149" i="1"/>
  <c r="S149" i="1"/>
  <c r="W149" i="1" s="1"/>
  <c r="V148" i="1"/>
  <c r="AB148" i="1" s="1"/>
  <c r="U148" i="1"/>
  <c r="T148" i="1"/>
  <c r="X148" i="1" s="1"/>
  <c r="S148" i="1"/>
  <c r="V147" i="1"/>
  <c r="U147" i="1"/>
  <c r="AB147" i="1" s="1"/>
  <c r="T147" i="1"/>
  <c r="X147" i="1" s="1"/>
  <c r="S147" i="1"/>
  <c r="AA147" i="1" s="1"/>
  <c r="V146" i="1"/>
  <c r="U146" i="1"/>
  <c r="T146" i="1"/>
  <c r="AB146" i="1" s="1"/>
  <c r="S146" i="1"/>
  <c r="AA146" i="1" s="1"/>
  <c r="V145" i="1"/>
  <c r="U145" i="1"/>
  <c r="AB145" i="1" s="1"/>
  <c r="T145" i="1"/>
  <c r="X145" i="1" s="1"/>
  <c r="S145" i="1"/>
  <c r="AA145" i="1" s="1"/>
  <c r="V144" i="1"/>
  <c r="U144" i="1"/>
  <c r="T144" i="1"/>
  <c r="X144" i="1" s="1"/>
  <c r="S144" i="1"/>
  <c r="AB144" i="1" s="1"/>
  <c r="V143" i="1"/>
  <c r="U143" i="1"/>
  <c r="AB143" i="1" s="1"/>
  <c r="T143" i="1"/>
  <c r="X143" i="1" s="1"/>
  <c r="S143" i="1"/>
  <c r="AA143" i="1" s="1"/>
  <c r="AC143" i="1" s="1"/>
  <c r="V142" i="1"/>
  <c r="U142" i="1"/>
  <c r="T142" i="1"/>
  <c r="AB142" i="1" s="1"/>
  <c r="S142" i="1"/>
  <c r="AA142" i="1" s="1"/>
  <c r="AC142" i="1" s="1"/>
  <c r="V141" i="1"/>
  <c r="U141" i="1"/>
  <c r="T141" i="1"/>
  <c r="X141" i="1" s="1"/>
  <c r="S141" i="1"/>
  <c r="AB141" i="1" s="1"/>
  <c r="V140" i="1"/>
  <c r="U140" i="1"/>
  <c r="T140" i="1"/>
  <c r="X140" i="1" s="1"/>
  <c r="S140" i="1"/>
  <c r="AB140" i="1" s="1"/>
  <c r="V139" i="1"/>
  <c r="U139" i="1"/>
  <c r="AB139" i="1" s="1"/>
  <c r="T139" i="1"/>
  <c r="X139" i="1" s="1"/>
  <c r="S139" i="1"/>
  <c r="AA139" i="1" s="1"/>
  <c r="AC139" i="1" s="1"/>
  <c r="V138" i="1"/>
  <c r="U138" i="1"/>
  <c r="T138" i="1"/>
  <c r="AB138" i="1" s="1"/>
  <c r="S138" i="1"/>
  <c r="AA138" i="1" s="1"/>
  <c r="AC138" i="1" s="1"/>
  <c r="V137" i="1"/>
  <c r="U137" i="1"/>
  <c r="T137" i="1"/>
  <c r="X137" i="1" s="1"/>
  <c r="S137" i="1"/>
  <c r="AB137" i="1" s="1"/>
  <c r="V136" i="1"/>
  <c r="U136" i="1"/>
  <c r="T136" i="1"/>
  <c r="X136" i="1" s="1"/>
  <c r="S136" i="1"/>
  <c r="AB136" i="1" s="1"/>
  <c r="V135" i="1"/>
  <c r="U135" i="1"/>
  <c r="AB135" i="1" s="1"/>
  <c r="T135" i="1"/>
  <c r="X135" i="1" s="1"/>
  <c r="S135" i="1"/>
  <c r="AA135" i="1" s="1"/>
  <c r="AC135" i="1" s="1"/>
  <c r="V134" i="1"/>
  <c r="U134" i="1"/>
  <c r="T134" i="1"/>
  <c r="AB134" i="1" s="1"/>
  <c r="S134" i="1"/>
  <c r="AA134" i="1" s="1"/>
  <c r="AC134" i="1" s="1"/>
  <c r="V133" i="1"/>
  <c r="U133" i="1"/>
  <c r="T133" i="1"/>
  <c r="X133" i="1" s="1"/>
  <c r="S133" i="1"/>
  <c r="AB133" i="1" s="1"/>
  <c r="V132" i="1"/>
  <c r="U132" i="1"/>
  <c r="T132" i="1"/>
  <c r="X132" i="1" s="1"/>
  <c r="S132" i="1"/>
  <c r="AB132" i="1" s="1"/>
  <c r="V131" i="1"/>
  <c r="U131" i="1"/>
  <c r="AB131" i="1" s="1"/>
  <c r="T131" i="1"/>
  <c r="X131" i="1" s="1"/>
  <c r="S131" i="1"/>
  <c r="AA131" i="1" s="1"/>
  <c r="AC131" i="1" s="1"/>
  <c r="V130" i="1"/>
  <c r="U130" i="1"/>
  <c r="T130" i="1"/>
  <c r="AB130" i="1" s="1"/>
  <c r="S130" i="1"/>
  <c r="AA130" i="1" s="1"/>
  <c r="AC130" i="1" s="1"/>
  <c r="V129" i="1"/>
  <c r="U129" i="1"/>
  <c r="T129" i="1"/>
  <c r="X129" i="1" s="1"/>
  <c r="S129" i="1"/>
  <c r="AB129" i="1" s="1"/>
  <c r="V128" i="1"/>
  <c r="U128" i="1"/>
  <c r="T128" i="1"/>
  <c r="X128" i="1" s="1"/>
  <c r="S128" i="1"/>
  <c r="AB128" i="1" s="1"/>
  <c r="V127" i="1"/>
  <c r="U127" i="1"/>
  <c r="AB127" i="1" s="1"/>
  <c r="T127" i="1"/>
  <c r="X127" i="1" s="1"/>
  <c r="S127" i="1"/>
  <c r="AA127" i="1" s="1"/>
  <c r="AC127" i="1" s="1"/>
  <c r="V126" i="1"/>
  <c r="U126" i="1"/>
  <c r="T126" i="1"/>
  <c r="AB126" i="1" s="1"/>
  <c r="S126" i="1"/>
  <c r="AA126" i="1" s="1"/>
  <c r="AC126" i="1" s="1"/>
  <c r="V125" i="1"/>
  <c r="U125" i="1"/>
  <c r="T125" i="1"/>
  <c r="X125" i="1" s="1"/>
  <c r="S125" i="1"/>
  <c r="AB125" i="1" s="1"/>
  <c r="V124" i="1"/>
  <c r="U124" i="1"/>
  <c r="T124" i="1"/>
  <c r="X124" i="1" s="1"/>
  <c r="S124" i="1"/>
  <c r="AB124" i="1" s="1"/>
  <c r="V123" i="1"/>
  <c r="U123" i="1"/>
  <c r="AB123" i="1" s="1"/>
  <c r="T123" i="1"/>
  <c r="X123" i="1" s="1"/>
  <c r="S123" i="1"/>
  <c r="AA123" i="1" s="1"/>
  <c r="AC123" i="1" s="1"/>
  <c r="V122" i="1"/>
  <c r="U122" i="1"/>
  <c r="T122" i="1"/>
  <c r="AB122" i="1" s="1"/>
  <c r="S122" i="1"/>
  <c r="AA122" i="1" s="1"/>
  <c r="AC122" i="1" s="1"/>
  <c r="V121" i="1"/>
  <c r="U121" i="1"/>
  <c r="T121" i="1"/>
  <c r="X121" i="1" s="1"/>
  <c r="S121" i="1"/>
  <c r="AB121" i="1" s="1"/>
  <c r="V120" i="1"/>
  <c r="U120" i="1"/>
  <c r="T120" i="1"/>
  <c r="X120" i="1" s="1"/>
  <c r="S120" i="1"/>
  <c r="AB120" i="1" s="1"/>
  <c r="V119" i="1"/>
  <c r="U119" i="1"/>
  <c r="AB119" i="1" s="1"/>
  <c r="T119" i="1"/>
  <c r="X119" i="1" s="1"/>
  <c r="S119" i="1"/>
  <c r="AA119" i="1" s="1"/>
  <c r="AC119" i="1" s="1"/>
  <c r="V118" i="1"/>
  <c r="U118" i="1"/>
  <c r="T118" i="1"/>
  <c r="AB118" i="1" s="1"/>
  <c r="S118" i="1"/>
  <c r="AA118" i="1" s="1"/>
  <c r="AC118" i="1" s="1"/>
  <c r="V117" i="1"/>
  <c r="U117" i="1"/>
  <c r="T117" i="1"/>
  <c r="X117" i="1" s="1"/>
  <c r="S117" i="1"/>
  <c r="AB117" i="1" s="1"/>
  <c r="V116" i="1"/>
  <c r="U116" i="1"/>
  <c r="T116" i="1"/>
  <c r="X116" i="1" s="1"/>
  <c r="S116" i="1"/>
  <c r="AB116" i="1" s="1"/>
  <c r="V115" i="1"/>
  <c r="U115" i="1"/>
  <c r="AB115" i="1" s="1"/>
  <c r="T115" i="1"/>
  <c r="X115" i="1" s="1"/>
  <c r="S115" i="1"/>
  <c r="AA115" i="1" s="1"/>
  <c r="AC115" i="1" s="1"/>
  <c r="V114" i="1"/>
  <c r="U114" i="1"/>
  <c r="T114" i="1"/>
  <c r="AB114" i="1" s="1"/>
  <c r="S114" i="1"/>
  <c r="AA114" i="1" s="1"/>
  <c r="AC114" i="1" s="1"/>
  <c r="V113" i="1"/>
  <c r="U113" i="1"/>
  <c r="T113" i="1"/>
  <c r="X113" i="1" s="1"/>
  <c r="S113" i="1"/>
  <c r="AB113" i="1" s="1"/>
  <c r="V112" i="1"/>
  <c r="U112" i="1"/>
  <c r="T112" i="1"/>
  <c r="X112" i="1" s="1"/>
  <c r="S112" i="1"/>
  <c r="AB112" i="1" s="1"/>
  <c r="V111" i="1"/>
  <c r="U111" i="1"/>
  <c r="AB111" i="1" s="1"/>
  <c r="T111" i="1"/>
  <c r="X111" i="1" s="1"/>
  <c r="S111" i="1"/>
  <c r="AA111" i="1" s="1"/>
  <c r="AC111" i="1" s="1"/>
  <c r="V110" i="1"/>
  <c r="U110" i="1"/>
  <c r="T110" i="1"/>
  <c r="AB110" i="1" s="1"/>
  <c r="S110" i="1"/>
  <c r="AA110" i="1" s="1"/>
  <c r="AC110" i="1" s="1"/>
  <c r="V109" i="1"/>
  <c r="U109" i="1"/>
  <c r="T109" i="1"/>
  <c r="X109" i="1" s="1"/>
  <c r="S109" i="1"/>
  <c r="AB109" i="1" s="1"/>
  <c r="V108" i="1"/>
  <c r="U108" i="1"/>
  <c r="T108" i="1"/>
  <c r="X108" i="1" s="1"/>
  <c r="S108" i="1"/>
  <c r="AB108" i="1" s="1"/>
  <c r="V107" i="1"/>
  <c r="U107" i="1"/>
  <c r="AB107" i="1" s="1"/>
  <c r="T107" i="1"/>
  <c r="X107" i="1" s="1"/>
  <c r="S107" i="1"/>
  <c r="AA107" i="1" s="1"/>
  <c r="AC107" i="1" s="1"/>
  <c r="V106" i="1"/>
  <c r="U106" i="1"/>
  <c r="T106" i="1"/>
  <c r="AB106" i="1" s="1"/>
  <c r="S106" i="1"/>
  <c r="AA106" i="1" s="1"/>
  <c r="AC106" i="1" s="1"/>
  <c r="V105" i="1"/>
  <c r="U105" i="1"/>
  <c r="T105" i="1"/>
  <c r="X105" i="1" s="1"/>
  <c r="S105" i="1"/>
  <c r="AB105" i="1" s="1"/>
  <c r="V104" i="1"/>
  <c r="U104" i="1"/>
  <c r="T104" i="1"/>
  <c r="X104" i="1" s="1"/>
  <c r="S104" i="1"/>
  <c r="AB104" i="1" s="1"/>
  <c r="V103" i="1"/>
  <c r="U103" i="1"/>
  <c r="AB103" i="1" s="1"/>
  <c r="T103" i="1"/>
  <c r="X103" i="1" s="1"/>
  <c r="S103" i="1"/>
  <c r="AA103" i="1" s="1"/>
  <c r="AC103" i="1" s="1"/>
  <c r="V102" i="1"/>
  <c r="U102" i="1"/>
  <c r="T102" i="1"/>
  <c r="AB102" i="1" s="1"/>
  <c r="S102" i="1"/>
  <c r="AA102" i="1" s="1"/>
  <c r="AC102" i="1" s="1"/>
  <c r="V101" i="1"/>
  <c r="U101" i="1"/>
  <c r="T101" i="1"/>
  <c r="X101" i="1" s="1"/>
  <c r="S101" i="1"/>
  <c r="AB101" i="1" s="1"/>
  <c r="V100" i="1"/>
  <c r="U100" i="1"/>
  <c r="T100" i="1"/>
  <c r="X100" i="1" s="1"/>
  <c r="S100" i="1"/>
  <c r="AB100" i="1" s="1"/>
  <c r="V99" i="1"/>
  <c r="U99" i="1"/>
  <c r="AB99" i="1" s="1"/>
  <c r="T99" i="1"/>
  <c r="X99" i="1" s="1"/>
  <c r="S99" i="1"/>
  <c r="AA99" i="1" s="1"/>
  <c r="AC99" i="1" s="1"/>
  <c r="V98" i="1"/>
  <c r="U98" i="1"/>
  <c r="T98" i="1"/>
  <c r="AB98" i="1" s="1"/>
  <c r="S98" i="1"/>
  <c r="AA98" i="1" s="1"/>
  <c r="AC98" i="1" s="1"/>
  <c r="V97" i="1"/>
  <c r="U97" i="1"/>
  <c r="T97" i="1"/>
  <c r="X97" i="1" s="1"/>
  <c r="S97" i="1"/>
  <c r="AB97" i="1" s="1"/>
  <c r="V96" i="1"/>
  <c r="U96" i="1"/>
  <c r="T96" i="1"/>
  <c r="X96" i="1" s="1"/>
  <c r="S96" i="1"/>
  <c r="AB96" i="1" s="1"/>
  <c r="V95" i="1"/>
  <c r="U95" i="1"/>
  <c r="AB95" i="1" s="1"/>
  <c r="T95" i="1"/>
  <c r="X95" i="1" s="1"/>
  <c r="S95" i="1"/>
  <c r="AA95" i="1" s="1"/>
  <c r="AC95" i="1" s="1"/>
  <c r="V94" i="1"/>
  <c r="U94" i="1"/>
  <c r="T94" i="1"/>
  <c r="AB94" i="1" s="1"/>
  <c r="S94" i="1"/>
  <c r="V93" i="1"/>
  <c r="U93" i="1"/>
  <c r="T93" i="1"/>
  <c r="X93" i="1" s="1"/>
  <c r="S93" i="1"/>
  <c r="AB93" i="1" s="1"/>
  <c r="V92" i="1"/>
  <c r="U92" i="1"/>
  <c r="T92" i="1"/>
  <c r="X92" i="1" s="1"/>
  <c r="S92" i="1"/>
  <c r="AB92" i="1" s="1"/>
  <c r="V91" i="1"/>
  <c r="U91" i="1"/>
  <c r="AB91" i="1" s="1"/>
  <c r="T91" i="1"/>
  <c r="X91" i="1" s="1"/>
  <c r="S91" i="1"/>
  <c r="AA91" i="1" s="1"/>
  <c r="AC91" i="1" s="1"/>
  <c r="X90" i="1"/>
  <c r="V90" i="1"/>
  <c r="U90" i="1"/>
  <c r="T90" i="1"/>
  <c r="AB90" i="1" s="1"/>
  <c r="S90" i="1"/>
  <c r="AA90" i="1" s="1"/>
  <c r="V89" i="1"/>
  <c r="U89" i="1"/>
  <c r="T89" i="1"/>
  <c r="X89" i="1" s="1"/>
  <c r="S89" i="1"/>
  <c r="AB89" i="1" s="1"/>
  <c r="V88" i="1"/>
  <c r="U88" i="1"/>
  <c r="T88" i="1"/>
  <c r="S88" i="1"/>
  <c r="V87" i="1"/>
  <c r="U87" i="1"/>
  <c r="AB87" i="1" s="1"/>
  <c r="AC87" i="1" s="1"/>
  <c r="T87" i="1"/>
  <c r="X87" i="1" s="1"/>
  <c r="S87" i="1"/>
  <c r="AA87" i="1" s="1"/>
  <c r="X86" i="1"/>
  <c r="V86" i="1"/>
  <c r="U86" i="1"/>
  <c r="T86" i="1"/>
  <c r="AB86" i="1" s="1"/>
  <c r="S86" i="1"/>
  <c r="AA86" i="1" s="1"/>
  <c r="AA85" i="1"/>
  <c r="AC85" i="1" s="1"/>
  <c r="V85" i="1"/>
  <c r="U85" i="1"/>
  <c r="T85" i="1"/>
  <c r="X85" i="1" s="1"/>
  <c r="S85" i="1"/>
  <c r="AB85" i="1" s="1"/>
  <c r="V84" i="1"/>
  <c r="U84" i="1"/>
  <c r="T84" i="1"/>
  <c r="S84" i="1"/>
  <c r="AC83" i="1"/>
  <c r="V83" i="1"/>
  <c r="U83" i="1"/>
  <c r="AB83" i="1" s="1"/>
  <c r="T83" i="1"/>
  <c r="X83" i="1" s="1"/>
  <c r="S83" i="1"/>
  <c r="AA83" i="1" s="1"/>
  <c r="X82" i="1"/>
  <c r="V82" i="1"/>
  <c r="U82" i="1"/>
  <c r="T82" i="1"/>
  <c r="AB82" i="1" s="1"/>
  <c r="S82" i="1"/>
  <c r="AA82" i="1" s="1"/>
  <c r="AA81" i="1"/>
  <c r="AC81" i="1" s="1"/>
  <c r="V81" i="1"/>
  <c r="U81" i="1"/>
  <c r="T81" i="1"/>
  <c r="X81" i="1" s="1"/>
  <c r="S81" i="1"/>
  <c r="AB81" i="1" s="1"/>
  <c r="V80" i="1"/>
  <c r="U80" i="1"/>
  <c r="T80" i="1"/>
  <c r="S80" i="1"/>
  <c r="V79" i="1"/>
  <c r="U79" i="1"/>
  <c r="AB79" i="1" s="1"/>
  <c r="T79" i="1"/>
  <c r="X79" i="1" s="1"/>
  <c r="S79" i="1"/>
  <c r="AA79" i="1" s="1"/>
  <c r="AC79" i="1" s="1"/>
  <c r="V78" i="1"/>
  <c r="U78" i="1"/>
  <c r="T78" i="1"/>
  <c r="AB78" i="1" s="1"/>
  <c r="S78" i="1"/>
  <c r="V77" i="1"/>
  <c r="U77" i="1"/>
  <c r="T77" i="1"/>
  <c r="AA77" i="1" s="1"/>
  <c r="S77" i="1"/>
  <c r="W77" i="1" s="1"/>
  <c r="V76" i="1"/>
  <c r="U76" i="1"/>
  <c r="T76" i="1"/>
  <c r="X76" i="1" s="1"/>
  <c r="S76" i="1"/>
  <c r="W76" i="1" s="1"/>
  <c r="V75" i="1"/>
  <c r="U75" i="1"/>
  <c r="T75" i="1"/>
  <c r="S75" i="1"/>
  <c r="AA75" i="1" s="1"/>
  <c r="V74" i="1"/>
  <c r="U74" i="1"/>
  <c r="AB74" i="1" s="1"/>
  <c r="T74" i="1"/>
  <c r="X74" i="1" s="1"/>
  <c r="S74" i="1"/>
  <c r="V73" i="1"/>
  <c r="U73" i="1"/>
  <c r="T73" i="1"/>
  <c r="X73" i="1" s="1"/>
  <c r="S73" i="1"/>
  <c r="AB73" i="1" s="1"/>
  <c r="V72" i="1"/>
  <c r="U72" i="1"/>
  <c r="AB72" i="1" s="1"/>
  <c r="T72" i="1"/>
  <c r="X72" i="1" s="1"/>
  <c r="S72" i="1"/>
  <c r="AA72" i="1" s="1"/>
  <c r="V71" i="1"/>
  <c r="U71" i="1"/>
  <c r="AB71" i="1" s="1"/>
  <c r="T71" i="1"/>
  <c r="X71" i="1" s="1"/>
  <c r="S71" i="1"/>
  <c r="AA71" i="1" s="1"/>
  <c r="V70" i="1"/>
  <c r="U70" i="1"/>
  <c r="AB70" i="1" s="1"/>
  <c r="T70" i="1"/>
  <c r="X70" i="1" s="1"/>
  <c r="S70" i="1"/>
  <c r="AA70" i="1" s="1"/>
  <c r="V69" i="1"/>
  <c r="U69" i="1"/>
  <c r="T69" i="1"/>
  <c r="X69" i="1" s="1"/>
  <c r="S69" i="1"/>
  <c r="AB69" i="1" s="1"/>
  <c r="V68" i="1"/>
  <c r="U68" i="1"/>
  <c r="AB68" i="1" s="1"/>
  <c r="T68" i="1"/>
  <c r="X68" i="1" s="1"/>
  <c r="S68" i="1"/>
  <c r="AA68" i="1" s="1"/>
  <c r="V67" i="1"/>
  <c r="U67" i="1"/>
  <c r="AB67" i="1" s="1"/>
  <c r="T67" i="1"/>
  <c r="X67" i="1" s="1"/>
  <c r="S67" i="1"/>
  <c r="AA67" i="1" s="1"/>
  <c r="V66" i="1"/>
  <c r="U66" i="1"/>
  <c r="AB66" i="1" s="1"/>
  <c r="T66" i="1"/>
  <c r="X66" i="1" s="1"/>
  <c r="S66" i="1"/>
  <c r="AA66" i="1" s="1"/>
  <c r="V65" i="1"/>
  <c r="U65" i="1"/>
  <c r="T65" i="1"/>
  <c r="X65" i="1" s="1"/>
  <c r="S65" i="1"/>
  <c r="AB65" i="1" s="1"/>
  <c r="V64" i="1"/>
  <c r="U64" i="1"/>
  <c r="AB64" i="1" s="1"/>
  <c r="T64" i="1"/>
  <c r="X64" i="1" s="1"/>
  <c r="S64" i="1"/>
  <c r="AA64" i="1" s="1"/>
  <c r="V63" i="1"/>
  <c r="U63" i="1"/>
  <c r="AB63" i="1" s="1"/>
  <c r="T63" i="1"/>
  <c r="X63" i="1" s="1"/>
  <c r="S63" i="1"/>
  <c r="AA63" i="1" s="1"/>
  <c r="V62" i="1"/>
  <c r="U62" i="1"/>
  <c r="AB62" i="1" s="1"/>
  <c r="T62" i="1"/>
  <c r="X62" i="1" s="1"/>
  <c r="S62" i="1"/>
  <c r="AA62" i="1" s="1"/>
  <c r="V61" i="1"/>
  <c r="U61" i="1"/>
  <c r="T61" i="1"/>
  <c r="X61" i="1" s="1"/>
  <c r="S61" i="1"/>
  <c r="AB61" i="1" s="1"/>
  <c r="V60" i="1"/>
  <c r="U60" i="1"/>
  <c r="AB60" i="1" s="1"/>
  <c r="T60" i="1"/>
  <c r="X60" i="1" s="1"/>
  <c r="S60" i="1"/>
  <c r="AA60" i="1" s="1"/>
  <c r="V59" i="1"/>
  <c r="U59" i="1"/>
  <c r="AB59" i="1" s="1"/>
  <c r="T59" i="1"/>
  <c r="X59" i="1" s="1"/>
  <c r="S59" i="1"/>
  <c r="AA59" i="1" s="1"/>
  <c r="V58" i="1"/>
  <c r="U58" i="1"/>
  <c r="AB58" i="1" s="1"/>
  <c r="T58" i="1"/>
  <c r="X58" i="1" s="1"/>
  <c r="S58" i="1"/>
  <c r="AA58" i="1" s="1"/>
  <c r="V57" i="1"/>
  <c r="U57" i="1"/>
  <c r="T57" i="1"/>
  <c r="X57" i="1" s="1"/>
  <c r="S57" i="1"/>
  <c r="AB57" i="1" s="1"/>
  <c r="V56" i="1"/>
  <c r="U56" i="1"/>
  <c r="AB56" i="1" s="1"/>
  <c r="T56" i="1"/>
  <c r="X56" i="1" s="1"/>
  <c r="S56" i="1"/>
  <c r="AA56" i="1" s="1"/>
  <c r="V55" i="1"/>
  <c r="U55" i="1"/>
  <c r="AB55" i="1" s="1"/>
  <c r="T55" i="1"/>
  <c r="X55" i="1" s="1"/>
  <c r="S55" i="1"/>
  <c r="AA55" i="1" s="1"/>
  <c r="V54" i="1"/>
  <c r="U54" i="1"/>
  <c r="AB54" i="1" s="1"/>
  <c r="T54" i="1"/>
  <c r="X54" i="1" s="1"/>
  <c r="S54" i="1"/>
  <c r="AA54" i="1" s="1"/>
  <c r="V53" i="1"/>
  <c r="U53" i="1"/>
  <c r="T53" i="1"/>
  <c r="X53" i="1" s="1"/>
  <c r="S53" i="1"/>
  <c r="AB53" i="1" s="1"/>
  <c r="V52" i="1"/>
  <c r="U52" i="1"/>
  <c r="AB52" i="1" s="1"/>
  <c r="T52" i="1"/>
  <c r="X52" i="1" s="1"/>
  <c r="S52" i="1"/>
  <c r="AA52" i="1" s="1"/>
  <c r="AC52" i="1" s="1"/>
  <c r="V51" i="1"/>
  <c r="U51" i="1"/>
  <c r="AB51" i="1" s="1"/>
  <c r="T51" i="1"/>
  <c r="X51" i="1" s="1"/>
  <c r="S51" i="1"/>
  <c r="AA51" i="1" s="1"/>
  <c r="AC51" i="1" s="1"/>
  <c r="V50" i="1"/>
  <c r="U50" i="1"/>
  <c r="AB50" i="1" s="1"/>
  <c r="T50" i="1"/>
  <c r="X50" i="1" s="1"/>
  <c r="S50" i="1"/>
  <c r="AA50" i="1" s="1"/>
  <c r="AC50" i="1" s="1"/>
  <c r="V49" i="1"/>
  <c r="U49" i="1"/>
  <c r="T49" i="1"/>
  <c r="X49" i="1" s="1"/>
  <c r="S49" i="1"/>
  <c r="AB49" i="1" s="1"/>
  <c r="V48" i="1"/>
  <c r="U48" i="1"/>
  <c r="AB48" i="1" s="1"/>
  <c r="T48" i="1"/>
  <c r="X48" i="1" s="1"/>
  <c r="S48" i="1"/>
  <c r="AA48" i="1" s="1"/>
  <c r="AC48" i="1" s="1"/>
  <c r="V47" i="1"/>
  <c r="U47" i="1"/>
  <c r="AB47" i="1" s="1"/>
  <c r="T47" i="1"/>
  <c r="X47" i="1" s="1"/>
  <c r="S47" i="1"/>
  <c r="AA47" i="1" s="1"/>
  <c r="AC47" i="1" s="1"/>
  <c r="V46" i="1"/>
  <c r="U46" i="1"/>
  <c r="AB46" i="1" s="1"/>
  <c r="T46" i="1"/>
  <c r="X46" i="1" s="1"/>
  <c r="S46" i="1"/>
  <c r="AA46" i="1" s="1"/>
  <c r="AC46" i="1" s="1"/>
  <c r="V45" i="1"/>
  <c r="U45" i="1"/>
  <c r="T45" i="1"/>
  <c r="X45" i="1" s="1"/>
  <c r="S45" i="1"/>
  <c r="AB45" i="1" s="1"/>
  <c r="V44" i="1"/>
  <c r="U44" i="1"/>
  <c r="AB44" i="1" s="1"/>
  <c r="T44" i="1"/>
  <c r="X44" i="1" s="1"/>
  <c r="S44" i="1"/>
  <c r="AA44" i="1" s="1"/>
  <c r="AC44" i="1" s="1"/>
  <c r="V43" i="1"/>
  <c r="U43" i="1"/>
  <c r="AB43" i="1" s="1"/>
  <c r="T43" i="1"/>
  <c r="X43" i="1" s="1"/>
  <c r="S43" i="1"/>
  <c r="AA43" i="1" s="1"/>
  <c r="AC43" i="1" s="1"/>
  <c r="V42" i="1"/>
  <c r="U42" i="1"/>
  <c r="AB42" i="1" s="1"/>
  <c r="T42" i="1"/>
  <c r="X42" i="1" s="1"/>
  <c r="S42" i="1"/>
  <c r="AA42" i="1" s="1"/>
  <c r="AC42" i="1" s="1"/>
  <c r="V41" i="1"/>
  <c r="U41" i="1"/>
  <c r="T41" i="1"/>
  <c r="X41" i="1" s="1"/>
  <c r="S41" i="1"/>
  <c r="AB41" i="1" s="1"/>
  <c r="V40" i="1"/>
  <c r="U40" i="1"/>
  <c r="AB40" i="1" s="1"/>
  <c r="T40" i="1"/>
  <c r="X40" i="1" s="1"/>
  <c r="S40" i="1"/>
  <c r="AA40" i="1" s="1"/>
  <c r="AC40" i="1" s="1"/>
  <c r="V39" i="1"/>
  <c r="U39" i="1"/>
  <c r="AB39" i="1" s="1"/>
  <c r="T39" i="1"/>
  <c r="X39" i="1" s="1"/>
  <c r="S39" i="1"/>
  <c r="AA39" i="1" s="1"/>
  <c r="AC39" i="1" s="1"/>
  <c r="V38" i="1"/>
  <c r="U38" i="1"/>
  <c r="AB38" i="1" s="1"/>
  <c r="T38" i="1"/>
  <c r="X38" i="1" s="1"/>
  <c r="S38" i="1"/>
  <c r="AA38" i="1" s="1"/>
  <c r="AC38" i="1" s="1"/>
  <c r="V37" i="1"/>
  <c r="U37" i="1"/>
  <c r="T37" i="1"/>
  <c r="X37" i="1" s="1"/>
  <c r="S37" i="1"/>
  <c r="AB37" i="1" s="1"/>
  <c r="V36" i="1"/>
  <c r="U36" i="1"/>
  <c r="AB36" i="1" s="1"/>
  <c r="T36" i="1"/>
  <c r="X36" i="1" s="1"/>
  <c r="S36" i="1"/>
  <c r="AA36" i="1" s="1"/>
  <c r="AC36" i="1" s="1"/>
  <c r="V35" i="1"/>
  <c r="U35" i="1"/>
  <c r="AB35" i="1" s="1"/>
  <c r="T35" i="1"/>
  <c r="X35" i="1" s="1"/>
  <c r="S35" i="1"/>
  <c r="AA35" i="1" s="1"/>
  <c r="AC35" i="1" s="1"/>
  <c r="V34" i="1"/>
  <c r="U34" i="1"/>
  <c r="AB34" i="1" s="1"/>
  <c r="T34" i="1"/>
  <c r="X34" i="1" s="1"/>
  <c r="S34" i="1"/>
  <c r="AA34" i="1" s="1"/>
  <c r="AC34" i="1" s="1"/>
  <c r="V33" i="1"/>
  <c r="U33" i="1"/>
  <c r="T33" i="1"/>
  <c r="X33" i="1" s="1"/>
  <c r="S33" i="1"/>
  <c r="AB33" i="1" s="1"/>
  <c r="V32" i="1"/>
  <c r="U32" i="1"/>
  <c r="AB32" i="1" s="1"/>
  <c r="T32" i="1"/>
  <c r="X32" i="1" s="1"/>
  <c r="S32" i="1"/>
  <c r="AA32" i="1" s="1"/>
  <c r="AC32" i="1" s="1"/>
  <c r="V31" i="1"/>
  <c r="U31" i="1"/>
  <c r="AB31" i="1" s="1"/>
  <c r="T31" i="1"/>
  <c r="X31" i="1" s="1"/>
  <c r="S31" i="1"/>
  <c r="AA31" i="1" s="1"/>
  <c r="AC31" i="1" s="1"/>
  <c r="V30" i="1"/>
  <c r="U30" i="1"/>
  <c r="AB30" i="1" s="1"/>
  <c r="T30" i="1"/>
  <c r="X30" i="1" s="1"/>
  <c r="S30" i="1"/>
  <c r="AA30" i="1" s="1"/>
  <c r="AC30" i="1" s="1"/>
  <c r="V29" i="1"/>
  <c r="U29" i="1"/>
  <c r="T29" i="1"/>
  <c r="X29" i="1" s="1"/>
  <c r="S29" i="1"/>
  <c r="AB29" i="1" s="1"/>
  <c r="V28" i="1"/>
  <c r="U28" i="1"/>
  <c r="AB28" i="1" s="1"/>
  <c r="T28" i="1"/>
  <c r="X28" i="1" s="1"/>
  <c r="S28" i="1"/>
  <c r="AA28" i="1" s="1"/>
  <c r="AC28" i="1" s="1"/>
  <c r="V27" i="1"/>
  <c r="U27" i="1"/>
  <c r="AB27" i="1" s="1"/>
  <c r="T27" i="1"/>
  <c r="X27" i="1" s="1"/>
  <c r="S27" i="1"/>
  <c r="AA27" i="1" s="1"/>
  <c r="AC27" i="1" s="1"/>
  <c r="V26" i="1"/>
  <c r="U26" i="1"/>
  <c r="AB26" i="1" s="1"/>
  <c r="T26" i="1"/>
  <c r="X26" i="1" s="1"/>
  <c r="S26" i="1"/>
  <c r="AA26" i="1" s="1"/>
  <c r="AC26" i="1" s="1"/>
  <c r="V25" i="1"/>
  <c r="U25" i="1"/>
  <c r="AB25" i="1" s="1"/>
  <c r="T25" i="1"/>
  <c r="X25" i="1" s="1"/>
  <c r="S25" i="1"/>
  <c r="AA25" i="1" s="1"/>
  <c r="AC25" i="1" s="1"/>
  <c r="V24" i="1"/>
  <c r="U24" i="1"/>
  <c r="T24" i="1"/>
  <c r="X24" i="1" s="1"/>
  <c r="S24" i="1"/>
  <c r="AB24" i="1" s="1"/>
  <c r="V23" i="1"/>
  <c r="U23" i="1"/>
  <c r="AB23" i="1" s="1"/>
  <c r="T23" i="1"/>
  <c r="X23" i="1" s="1"/>
  <c r="S23" i="1"/>
  <c r="AA23" i="1" s="1"/>
  <c r="AC23" i="1" s="1"/>
  <c r="V22" i="1"/>
  <c r="U22" i="1"/>
  <c r="AB22" i="1" s="1"/>
  <c r="T22" i="1"/>
  <c r="X22" i="1" s="1"/>
  <c r="S22" i="1"/>
  <c r="AA22" i="1" s="1"/>
  <c r="AC22" i="1" s="1"/>
  <c r="V21" i="1"/>
  <c r="U21" i="1"/>
  <c r="AB21" i="1" s="1"/>
  <c r="T21" i="1"/>
  <c r="X21" i="1" s="1"/>
  <c r="S21" i="1"/>
  <c r="AA21" i="1" s="1"/>
  <c r="AC21" i="1" s="1"/>
  <c r="V20" i="1"/>
  <c r="U20" i="1"/>
  <c r="T20" i="1"/>
  <c r="X20" i="1" s="1"/>
  <c r="S20" i="1"/>
  <c r="AB20" i="1" s="1"/>
  <c r="V19" i="1"/>
  <c r="U19" i="1"/>
  <c r="AB19" i="1" s="1"/>
  <c r="T19" i="1"/>
  <c r="X19" i="1" s="1"/>
  <c r="S19" i="1"/>
  <c r="AA19" i="1" s="1"/>
  <c r="AC19" i="1" s="1"/>
  <c r="V18" i="1"/>
  <c r="U18" i="1"/>
  <c r="AB18" i="1" s="1"/>
  <c r="T18" i="1"/>
  <c r="X18" i="1" s="1"/>
  <c r="S18" i="1"/>
  <c r="AA18" i="1" s="1"/>
  <c r="AC18" i="1" s="1"/>
  <c r="V17" i="1"/>
  <c r="U17" i="1"/>
  <c r="AB17" i="1" s="1"/>
  <c r="T17" i="1"/>
  <c r="X17" i="1" s="1"/>
  <c r="S17" i="1"/>
  <c r="AA17" i="1" s="1"/>
  <c r="AC17" i="1" s="1"/>
  <c r="V16" i="1"/>
  <c r="U16" i="1"/>
  <c r="T16" i="1"/>
  <c r="X16" i="1" s="1"/>
  <c r="S16" i="1"/>
  <c r="AB16" i="1" s="1"/>
  <c r="V15" i="1"/>
  <c r="U15" i="1"/>
  <c r="AB15" i="1" s="1"/>
  <c r="T15" i="1"/>
  <c r="X15" i="1" s="1"/>
  <c r="S15" i="1"/>
  <c r="AA15" i="1" s="1"/>
  <c r="AC15" i="1" s="1"/>
  <c r="V14" i="1"/>
  <c r="U14" i="1"/>
  <c r="AB14" i="1" s="1"/>
  <c r="T14" i="1"/>
  <c r="X14" i="1" s="1"/>
  <c r="S14" i="1"/>
  <c r="AA14" i="1" s="1"/>
  <c r="AC14" i="1" s="1"/>
  <c r="V13" i="1"/>
  <c r="U13" i="1"/>
  <c r="AB13" i="1" s="1"/>
  <c r="T13" i="1"/>
  <c r="X13" i="1" s="1"/>
  <c r="S13" i="1"/>
  <c r="AA13" i="1" s="1"/>
  <c r="AC13" i="1" s="1"/>
  <c r="V12" i="1"/>
  <c r="U12" i="1"/>
  <c r="T12" i="1"/>
  <c r="X12" i="1" s="1"/>
  <c r="S12" i="1"/>
  <c r="AB12" i="1" s="1"/>
  <c r="V11" i="1"/>
  <c r="U11" i="1"/>
  <c r="AB11" i="1" s="1"/>
  <c r="T11" i="1"/>
  <c r="X11" i="1" s="1"/>
  <c r="S11" i="1"/>
  <c r="AA11" i="1" s="1"/>
  <c r="AC11" i="1" s="1"/>
  <c r="V10" i="1"/>
  <c r="U10" i="1"/>
  <c r="AB10" i="1" s="1"/>
  <c r="T10" i="1"/>
  <c r="X10" i="1" s="1"/>
  <c r="S10" i="1"/>
  <c r="AA10" i="1" s="1"/>
  <c r="AC10" i="1" s="1"/>
  <c r="V9" i="1"/>
  <c r="U9" i="1"/>
  <c r="AB9" i="1" s="1"/>
  <c r="T9" i="1"/>
  <c r="X9" i="1" s="1"/>
  <c r="S9" i="1"/>
  <c r="AA9" i="1" s="1"/>
  <c r="AC9" i="1" s="1"/>
  <c r="V8" i="1"/>
  <c r="U8" i="1"/>
  <c r="T8" i="1"/>
  <c r="X8" i="1" s="1"/>
  <c r="S8" i="1"/>
  <c r="AB8" i="1" s="1"/>
  <c r="V7" i="1"/>
  <c r="U7" i="1"/>
  <c r="AB7" i="1" s="1"/>
  <c r="T7" i="1"/>
  <c r="X7" i="1" s="1"/>
  <c r="S7" i="1"/>
  <c r="AA7" i="1" s="1"/>
  <c r="AC7" i="1" s="1"/>
  <c r="V6" i="1"/>
  <c r="U6" i="1"/>
  <c r="AB6" i="1" s="1"/>
  <c r="T6" i="1"/>
  <c r="X6" i="1" s="1"/>
  <c r="S6" i="1"/>
  <c r="AA6" i="1" s="1"/>
  <c r="AC6" i="1" s="1"/>
  <c r="V5" i="1"/>
  <c r="U5" i="1"/>
  <c r="AB5" i="1" s="1"/>
  <c r="T5" i="1"/>
  <c r="X5" i="1" s="1"/>
  <c r="S5" i="1"/>
  <c r="AA5" i="1" s="1"/>
  <c r="AC5" i="1" s="1"/>
  <c r="V4" i="1"/>
  <c r="U4" i="1"/>
  <c r="T4" i="1"/>
  <c r="X4" i="1" s="1"/>
  <c r="S4" i="1"/>
  <c r="AB4" i="1" s="1"/>
  <c r="AA3" i="1"/>
  <c r="V3" i="1"/>
  <c r="U3" i="1"/>
  <c r="AB3" i="1" s="1"/>
  <c r="T3" i="1"/>
  <c r="X3" i="1" s="1"/>
  <c r="S3" i="1"/>
  <c r="W3" i="1" s="1"/>
  <c r="AB2" i="1"/>
  <c r="AC2" i="1" s="1"/>
  <c r="AA2" i="1"/>
  <c r="Z2" i="1"/>
  <c r="X2" i="1"/>
  <c r="Y2" i="1" s="1"/>
  <c r="W2" i="1"/>
  <c r="V2" i="1"/>
  <c r="S2" i="1"/>
  <c r="T2" i="1"/>
  <c r="U2" i="1"/>
  <c r="D401" i="1"/>
  <c r="C401" i="1"/>
  <c r="D400" i="1"/>
  <c r="C400" i="1"/>
  <c r="D399" i="1"/>
  <c r="C399" i="1"/>
  <c r="D398" i="1"/>
  <c r="C398" i="1"/>
  <c r="D397" i="1"/>
  <c r="C397" i="1"/>
  <c r="D396" i="1"/>
  <c r="C396" i="1"/>
  <c r="D395" i="1"/>
  <c r="C395" i="1"/>
  <c r="D394" i="1"/>
  <c r="C394" i="1"/>
  <c r="D393" i="1"/>
  <c r="C393" i="1"/>
  <c r="D392" i="1"/>
  <c r="C392" i="1"/>
  <c r="D391" i="1"/>
  <c r="C391" i="1"/>
  <c r="D390" i="1"/>
  <c r="C390" i="1"/>
  <c r="D389" i="1"/>
  <c r="C389" i="1"/>
  <c r="D388" i="1"/>
  <c r="C388" i="1"/>
  <c r="D387" i="1"/>
  <c r="C387" i="1"/>
  <c r="D386" i="1"/>
  <c r="C386" i="1"/>
  <c r="D385" i="1"/>
  <c r="C385" i="1"/>
  <c r="D384" i="1"/>
  <c r="C384" i="1"/>
  <c r="D383" i="1"/>
  <c r="C383" i="1"/>
  <c r="D382" i="1"/>
  <c r="C382" i="1"/>
  <c r="D381" i="1"/>
  <c r="C381" i="1"/>
  <c r="D380" i="1"/>
  <c r="C380" i="1"/>
  <c r="D379" i="1"/>
  <c r="C379" i="1"/>
  <c r="D378" i="1"/>
  <c r="C378" i="1"/>
  <c r="D377" i="1"/>
  <c r="C377" i="1"/>
  <c r="D376" i="1"/>
  <c r="C376" i="1"/>
  <c r="D375" i="1"/>
  <c r="C375" i="1"/>
  <c r="D374" i="1"/>
  <c r="C374" i="1"/>
  <c r="D373" i="1"/>
  <c r="C373" i="1"/>
  <c r="D372" i="1"/>
  <c r="C372" i="1"/>
  <c r="D371" i="1"/>
  <c r="C371" i="1"/>
  <c r="D370" i="1"/>
  <c r="C370" i="1"/>
  <c r="D369" i="1"/>
  <c r="C369" i="1"/>
  <c r="D368" i="1"/>
  <c r="C368" i="1"/>
  <c r="D367" i="1"/>
  <c r="C367" i="1"/>
  <c r="D366" i="1"/>
  <c r="C366" i="1"/>
  <c r="D365" i="1"/>
  <c r="C365" i="1"/>
  <c r="D364" i="1"/>
  <c r="C364" i="1"/>
  <c r="D363" i="1"/>
  <c r="C363" i="1"/>
  <c r="D362" i="1"/>
  <c r="C362" i="1"/>
  <c r="D361" i="1"/>
  <c r="C361" i="1"/>
  <c r="D360" i="1"/>
  <c r="C360" i="1"/>
  <c r="D359" i="1"/>
  <c r="C359" i="1"/>
  <c r="D358" i="1"/>
  <c r="C358" i="1"/>
  <c r="D357" i="1"/>
  <c r="C357" i="1"/>
  <c r="D356" i="1"/>
  <c r="C356" i="1"/>
  <c r="D355" i="1"/>
  <c r="C355" i="1"/>
  <c r="D354" i="1"/>
  <c r="C354" i="1"/>
  <c r="D353" i="1"/>
  <c r="C353" i="1"/>
  <c r="D352" i="1"/>
  <c r="C352" i="1"/>
  <c r="D351" i="1"/>
  <c r="C351" i="1"/>
  <c r="D350" i="1"/>
  <c r="C350" i="1"/>
  <c r="D349" i="1"/>
  <c r="C349" i="1"/>
  <c r="D348" i="1"/>
  <c r="C348" i="1"/>
  <c r="D347" i="1"/>
  <c r="C347" i="1"/>
  <c r="D346" i="1"/>
  <c r="C346" i="1"/>
  <c r="D345" i="1"/>
  <c r="C345" i="1"/>
  <c r="D344" i="1"/>
  <c r="C344" i="1"/>
  <c r="D343" i="1"/>
  <c r="C343" i="1"/>
  <c r="D342" i="1"/>
  <c r="C342" i="1"/>
  <c r="D341" i="1"/>
  <c r="C341" i="1"/>
  <c r="D340" i="1"/>
  <c r="C340" i="1"/>
  <c r="D339" i="1"/>
  <c r="C339" i="1"/>
  <c r="D338" i="1"/>
  <c r="C338" i="1"/>
  <c r="D337" i="1"/>
  <c r="C337" i="1"/>
  <c r="D336" i="1"/>
  <c r="C336" i="1"/>
  <c r="D335" i="1"/>
  <c r="C335" i="1"/>
  <c r="D334" i="1"/>
  <c r="C334" i="1"/>
  <c r="D333" i="1"/>
  <c r="C333" i="1"/>
  <c r="D332" i="1"/>
  <c r="C332" i="1"/>
  <c r="D331" i="1"/>
  <c r="C331" i="1"/>
  <c r="D330" i="1"/>
  <c r="C330" i="1"/>
  <c r="D329" i="1"/>
  <c r="C329" i="1"/>
  <c r="D328" i="1"/>
  <c r="C328" i="1"/>
  <c r="D327" i="1"/>
  <c r="C327" i="1"/>
  <c r="D326" i="1"/>
  <c r="C326" i="1"/>
  <c r="D325" i="1"/>
  <c r="C325" i="1"/>
  <c r="D324" i="1"/>
  <c r="C324" i="1"/>
  <c r="D323" i="1"/>
  <c r="C323" i="1"/>
  <c r="D322" i="1"/>
  <c r="C322" i="1"/>
  <c r="D321" i="1"/>
  <c r="C321" i="1"/>
  <c r="D320" i="1"/>
  <c r="C320" i="1"/>
  <c r="D319" i="1"/>
  <c r="C319" i="1"/>
  <c r="D318" i="1"/>
  <c r="C318" i="1"/>
  <c r="D317" i="1"/>
  <c r="C317" i="1"/>
  <c r="D316" i="1"/>
  <c r="C316" i="1"/>
  <c r="D315" i="1"/>
  <c r="C315" i="1"/>
  <c r="D314" i="1"/>
  <c r="C314" i="1"/>
  <c r="D313" i="1"/>
  <c r="C313" i="1"/>
  <c r="D312" i="1"/>
  <c r="C312" i="1"/>
  <c r="D311" i="1"/>
  <c r="C311" i="1"/>
  <c r="D310" i="1"/>
  <c r="C310" i="1"/>
  <c r="D309" i="1"/>
  <c r="C309" i="1"/>
  <c r="D308" i="1"/>
  <c r="C308" i="1"/>
  <c r="D307" i="1"/>
  <c r="C307" i="1"/>
  <c r="D306" i="1"/>
  <c r="C306" i="1"/>
  <c r="D305" i="1"/>
  <c r="C305" i="1"/>
  <c r="D304" i="1"/>
  <c r="C304" i="1"/>
  <c r="D303" i="1"/>
  <c r="C303" i="1"/>
  <c r="D302" i="1"/>
  <c r="C302" i="1"/>
  <c r="D301" i="1"/>
  <c r="C301" i="1"/>
  <c r="D300" i="1"/>
  <c r="C300" i="1"/>
  <c r="D299" i="1"/>
  <c r="C299" i="1"/>
  <c r="D298" i="1"/>
  <c r="C298" i="1"/>
  <c r="D297" i="1"/>
  <c r="C297" i="1"/>
  <c r="D296" i="1"/>
  <c r="C296" i="1"/>
  <c r="D295" i="1"/>
  <c r="C295" i="1"/>
  <c r="D294" i="1"/>
  <c r="C294" i="1"/>
  <c r="D293" i="1"/>
  <c r="C293" i="1"/>
  <c r="D292" i="1"/>
  <c r="C292" i="1"/>
  <c r="D291" i="1"/>
  <c r="C291" i="1"/>
  <c r="D290" i="1"/>
  <c r="C290" i="1"/>
  <c r="D289" i="1"/>
  <c r="C289" i="1"/>
  <c r="D288" i="1"/>
  <c r="C288" i="1"/>
  <c r="D287" i="1"/>
  <c r="C287" i="1"/>
  <c r="D286" i="1"/>
  <c r="C286" i="1"/>
  <c r="D285" i="1"/>
  <c r="C285" i="1"/>
  <c r="D284" i="1"/>
  <c r="C284" i="1"/>
  <c r="D283" i="1"/>
  <c r="C283" i="1"/>
  <c r="D282" i="1"/>
  <c r="C282" i="1"/>
  <c r="D281" i="1"/>
  <c r="C281" i="1"/>
  <c r="D280" i="1"/>
  <c r="C280" i="1"/>
  <c r="D279" i="1"/>
  <c r="C279" i="1"/>
  <c r="D278" i="1"/>
  <c r="C278" i="1"/>
  <c r="D277" i="1"/>
  <c r="C277" i="1"/>
  <c r="D276" i="1"/>
  <c r="C276" i="1"/>
  <c r="D275" i="1"/>
  <c r="C275" i="1"/>
  <c r="D274" i="1"/>
  <c r="C274" i="1"/>
  <c r="D273" i="1"/>
  <c r="C273" i="1"/>
  <c r="D272" i="1"/>
  <c r="C272" i="1"/>
  <c r="D271" i="1"/>
  <c r="C271" i="1"/>
  <c r="D270" i="1"/>
  <c r="C270" i="1"/>
  <c r="D269" i="1"/>
  <c r="C269" i="1"/>
  <c r="D268" i="1"/>
  <c r="C268" i="1"/>
  <c r="D267" i="1"/>
  <c r="C267" i="1"/>
  <c r="D266" i="1"/>
  <c r="C266" i="1"/>
  <c r="D265" i="1"/>
  <c r="C265" i="1"/>
  <c r="D264" i="1"/>
  <c r="C264" i="1"/>
  <c r="D263" i="1"/>
  <c r="C263" i="1"/>
  <c r="D262" i="1"/>
  <c r="C262" i="1"/>
  <c r="D261" i="1"/>
  <c r="C261" i="1"/>
  <c r="D260" i="1"/>
  <c r="C260" i="1"/>
  <c r="D259" i="1"/>
  <c r="C259" i="1"/>
  <c r="D258" i="1"/>
  <c r="C258" i="1"/>
  <c r="D257" i="1"/>
  <c r="C257" i="1"/>
  <c r="D256" i="1"/>
  <c r="C256" i="1"/>
  <c r="D255" i="1"/>
  <c r="C255" i="1"/>
  <c r="D254" i="1"/>
  <c r="C254" i="1"/>
  <c r="D253" i="1"/>
  <c r="C253" i="1"/>
  <c r="D252" i="1"/>
  <c r="C252" i="1"/>
  <c r="D251" i="1"/>
  <c r="C251" i="1"/>
  <c r="D250" i="1"/>
  <c r="C250" i="1"/>
  <c r="D249" i="1"/>
  <c r="C249" i="1"/>
  <c r="D248" i="1"/>
  <c r="C248" i="1"/>
  <c r="D247" i="1"/>
  <c r="C247" i="1"/>
  <c r="D246" i="1"/>
  <c r="C246" i="1"/>
  <c r="D245" i="1"/>
  <c r="C245" i="1"/>
  <c r="D244" i="1"/>
  <c r="C244" i="1"/>
  <c r="D243" i="1"/>
  <c r="C243" i="1"/>
  <c r="D242" i="1"/>
  <c r="C242" i="1"/>
  <c r="D241" i="1"/>
  <c r="C241" i="1"/>
  <c r="D240" i="1"/>
  <c r="C240" i="1"/>
  <c r="D239" i="1"/>
  <c r="C239" i="1"/>
  <c r="D238" i="1"/>
  <c r="C238" i="1"/>
  <c r="D237" i="1"/>
  <c r="C237" i="1"/>
  <c r="D236" i="1"/>
  <c r="C236" i="1"/>
  <c r="D235" i="1"/>
  <c r="C235" i="1"/>
  <c r="D234" i="1"/>
  <c r="C234" i="1"/>
  <c r="D233" i="1"/>
  <c r="C233" i="1"/>
  <c r="D232" i="1"/>
  <c r="C232" i="1"/>
  <c r="D231" i="1"/>
  <c r="C231" i="1"/>
  <c r="D230" i="1"/>
  <c r="C230" i="1"/>
  <c r="D229" i="1"/>
  <c r="C229" i="1"/>
  <c r="D228" i="1"/>
  <c r="C228" i="1"/>
  <c r="D227" i="1"/>
  <c r="C227" i="1"/>
  <c r="D226" i="1"/>
  <c r="C226" i="1"/>
  <c r="D225" i="1"/>
  <c r="C225" i="1"/>
  <c r="D224" i="1"/>
  <c r="C224" i="1"/>
  <c r="D223" i="1"/>
  <c r="C223" i="1"/>
  <c r="D222" i="1"/>
  <c r="C222" i="1"/>
  <c r="D221" i="1"/>
  <c r="C221" i="1"/>
  <c r="D220" i="1"/>
  <c r="C220" i="1"/>
  <c r="D219" i="1"/>
  <c r="C219" i="1"/>
  <c r="D218" i="1"/>
  <c r="C218" i="1"/>
  <c r="D217" i="1"/>
  <c r="C217" i="1"/>
  <c r="D216" i="1"/>
  <c r="C216" i="1"/>
  <c r="D215" i="1"/>
  <c r="C215" i="1"/>
  <c r="D214" i="1"/>
  <c r="C214" i="1"/>
  <c r="D213" i="1"/>
  <c r="C213" i="1"/>
  <c r="D212" i="1"/>
  <c r="C212" i="1"/>
  <c r="D211" i="1"/>
  <c r="C211" i="1"/>
  <c r="D210" i="1"/>
  <c r="C210" i="1"/>
  <c r="D209" i="1"/>
  <c r="C209" i="1"/>
  <c r="D208" i="1"/>
  <c r="C208" i="1"/>
  <c r="D207" i="1"/>
  <c r="C207" i="1"/>
  <c r="D206" i="1"/>
  <c r="C206" i="1"/>
  <c r="D205" i="1"/>
  <c r="C205" i="1"/>
  <c r="D204" i="1"/>
  <c r="C204" i="1"/>
  <c r="D203" i="1"/>
  <c r="C203" i="1"/>
  <c r="D202" i="1"/>
  <c r="C202" i="1"/>
  <c r="D201" i="1"/>
  <c r="C201" i="1"/>
  <c r="D200" i="1"/>
  <c r="C200" i="1"/>
  <c r="D199" i="1"/>
  <c r="C199" i="1"/>
  <c r="D198" i="1"/>
  <c r="C198" i="1"/>
  <c r="D197" i="1"/>
  <c r="C197" i="1"/>
  <c r="D196" i="1"/>
  <c r="C196" i="1"/>
  <c r="D195" i="1"/>
  <c r="C195" i="1"/>
  <c r="D194" i="1"/>
  <c r="C194" i="1"/>
  <c r="D193" i="1"/>
  <c r="C193" i="1"/>
  <c r="D192" i="1"/>
  <c r="C192" i="1"/>
  <c r="D191" i="1"/>
  <c r="C191" i="1"/>
  <c r="D190" i="1"/>
  <c r="C190" i="1"/>
  <c r="D189" i="1"/>
  <c r="C189" i="1"/>
  <c r="D188" i="1"/>
  <c r="C188" i="1"/>
  <c r="D187" i="1"/>
  <c r="C187" i="1"/>
  <c r="D186" i="1"/>
  <c r="C186" i="1"/>
  <c r="D185" i="1"/>
  <c r="C185" i="1"/>
  <c r="D184" i="1"/>
  <c r="C184" i="1"/>
  <c r="D183" i="1"/>
  <c r="C183" i="1"/>
  <c r="D182" i="1"/>
  <c r="C182" i="1"/>
  <c r="D181" i="1"/>
  <c r="C181" i="1"/>
  <c r="D180" i="1"/>
  <c r="C180" i="1"/>
  <c r="D179" i="1"/>
  <c r="C179" i="1"/>
  <c r="D178" i="1"/>
  <c r="C178" i="1"/>
  <c r="D177" i="1"/>
  <c r="C177" i="1"/>
  <c r="D176" i="1"/>
  <c r="C176" i="1"/>
  <c r="D175" i="1"/>
  <c r="C175" i="1"/>
  <c r="D174" i="1"/>
  <c r="C174" i="1"/>
  <c r="D173" i="1"/>
  <c r="C173" i="1"/>
  <c r="D172" i="1"/>
  <c r="C172" i="1"/>
  <c r="D171" i="1"/>
  <c r="C171" i="1"/>
  <c r="D170" i="1"/>
  <c r="C170" i="1"/>
  <c r="D169" i="1"/>
  <c r="C169" i="1"/>
  <c r="D168" i="1"/>
  <c r="C168" i="1"/>
  <c r="D167" i="1"/>
  <c r="C167" i="1"/>
  <c r="D166" i="1"/>
  <c r="C166" i="1"/>
  <c r="D165" i="1"/>
  <c r="C165" i="1"/>
  <c r="D164" i="1"/>
  <c r="C164" i="1"/>
  <c r="D163" i="1"/>
  <c r="C163" i="1"/>
  <c r="D162" i="1"/>
  <c r="C162" i="1"/>
  <c r="D161" i="1"/>
  <c r="C161" i="1"/>
  <c r="D160" i="1"/>
  <c r="C160" i="1"/>
  <c r="D159" i="1"/>
  <c r="C159" i="1"/>
  <c r="D158" i="1"/>
  <c r="C158" i="1"/>
  <c r="D157" i="1"/>
  <c r="C157" i="1"/>
  <c r="D156" i="1"/>
  <c r="C156" i="1"/>
  <c r="D155" i="1"/>
  <c r="C155" i="1"/>
  <c r="D154" i="1"/>
  <c r="C154" i="1"/>
  <c r="D153" i="1"/>
  <c r="C153" i="1"/>
  <c r="D152" i="1"/>
  <c r="C152" i="1"/>
  <c r="D151" i="1"/>
  <c r="C151" i="1"/>
  <c r="D150" i="1"/>
  <c r="C150" i="1"/>
  <c r="D149" i="1"/>
  <c r="C149" i="1"/>
  <c r="D148" i="1"/>
  <c r="C148" i="1"/>
  <c r="D147" i="1"/>
  <c r="C147" i="1"/>
  <c r="D146" i="1"/>
  <c r="C146" i="1"/>
  <c r="D145" i="1"/>
  <c r="C145" i="1"/>
  <c r="D144" i="1"/>
  <c r="C144" i="1"/>
  <c r="D143" i="1"/>
  <c r="C143" i="1"/>
  <c r="D142" i="1"/>
  <c r="C142" i="1"/>
  <c r="D141" i="1"/>
  <c r="C141" i="1"/>
  <c r="D140" i="1"/>
  <c r="C140" i="1"/>
  <c r="D139" i="1"/>
  <c r="C139" i="1"/>
  <c r="D138" i="1"/>
  <c r="C138" i="1"/>
  <c r="D137" i="1"/>
  <c r="C137" i="1"/>
  <c r="D136" i="1"/>
  <c r="C136" i="1"/>
  <c r="D135" i="1"/>
  <c r="C135" i="1"/>
  <c r="D134" i="1"/>
  <c r="C134" i="1"/>
  <c r="D133" i="1"/>
  <c r="C133" i="1"/>
  <c r="D132" i="1"/>
  <c r="C132" i="1"/>
  <c r="D131" i="1"/>
  <c r="C131" i="1"/>
  <c r="D130" i="1"/>
  <c r="C130" i="1"/>
  <c r="D129" i="1"/>
  <c r="C129" i="1"/>
  <c r="D128" i="1"/>
  <c r="C128" i="1"/>
  <c r="D127" i="1"/>
  <c r="C127" i="1"/>
  <c r="D126" i="1"/>
  <c r="C126" i="1"/>
  <c r="D125" i="1"/>
  <c r="C125" i="1"/>
  <c r="D124" i="1"/>
  <c r="C124" i="1"/>
  <c r="D123" i="1"/>
  <c r="C123" i="1"/>
  <c r="D122" i="1"/>
  <c r="C122" i="1"/>
  <c r="D121" i="1"/>
  <c r="C121" i="1"/>
  <c r="D120" i="1"/>
  <c r="C120" i="1"/>
  <c r="D119" i="1"/>
  <c r="C119" i="1"/>
  <c r="D118" i="1"/>
  <c r="C118" i="1"/>
  <c r="D117" i="1"/>
  <c r="C117" i="1"/>
  <c r="D116" i="1"/>
  <c r="C116" i="1"/>
  <c r="D115" i="1"/>
  <c r="C115" i="1"/>
  <c r="D114" i="1"/>
  <c r="C114" i="1"/>
  <c r="D113" i="1"/>
  <c r="C113" i="1"/>
  <c r="D112" i="1"/>
  <c r="C112" i="1"/>
  <c r="D111" i="1"/>
  <c r="C111" i="1"/>
  <c r="D110" i="1"/>
  <c r="C110" i="1"/>
  <c r="D109" i="1"/>
  <c r="C109" i="1"/>
  <c r="D108" i="1"/>
  <c r="C108" i="1"/>
  <c r="D107" i="1"/>
  <c r="C107" i="1"/>
  <c r="D106" i="1"/>
  <c r="C106" i="1"/>
  <c r="D105" i="1"/>
  <c r="C105" i="1"/>
  <c r="D104" i="1"/>
  <c r="C104" i="1"/>
  <c r="D103" i="1"/>
  <c r="C103" i="1"/>
  <c r="D102" i="1"/>
  <c r="C102" i="1"/>
  <c r="D101" i="1"/>
  <c r="C101" i="1"/>
  <c r="D100" i="1"/>
  <c r="C100" i="1"/>
  <c r="D99" i="1"/>
  <c r="C99" i="1"/>
  <c r="D98" i="1"/>
  <c r="C98" i="1"/>
  <c r="D97" i="1"/>
  <c r="C97" i="1"/>
  <c r="D96" i="1"/>
  <c r="C96" i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C4" i="1"/>
  <c r="D3" i="1"/>
  <c r="C3" i="1"/>
  <c r="D2" i="1"/>
  <c r="C2" i="1"/>
  <c r="N401" i="1"/>
  <c r="M401" i="1"/>
  <c r="L401" i="1"/>
  <c r="K401" i="1"/>
  <c r="H401" i="1"/>
  <c r="J401" i="1" s="1"/>
  <c r="G401" i="1"/>
  <c r="I401" i="1" s="1"/>
  <c r="N400" i="1"/>
  <c r="M400" i="1"/>
  <c r="L400" i="1"/>
  <c r="K400" i="1"/>
  <c r="H400" i="1"/>
  <c r="J400" i="1" s="1"/>
  <c r="G400" i="1"/>
  <c r="I400" i="1" s="1"/>
  <c r="N399" i="1"/>
  <c r="M399" i="1"/>
  <c r="L399" i="1"/>
  <c r="K399" i="1"/>
  <c r="H399" i="1"/>
  <c r="J399" i="1" s="1"/>
  <c r="G399" i="1"/>
  <c r="I399" i="1" s="1"/>
  <c r="N398" i="1"/>
  <c r="M398" i="1"/>
  <c r="L398" i="1"/>
  <c r="K398" i="1"/>
  <c r="H398" i="1"/>
  <c r="J398" i="1" s="1"/>
  <c r="G398" i="1"/>
  <c r="I398" i="1" s="1"/>
  <c r="N397" i="1"/>
  <c r="M397" i="1"/>
  <c r="L397" i="1"/>
  <c r="K397" i="1"/>
  <c r="H397" i="1"/>
  <c r="J397" i="1" s="1"/>
  <c r="G397" i="1"/>
  <c r="I397" i="1" s="1"/>
  <c r="N396" i="1"/>
  <c r="M396" i="1"/>
  <c r="L396" i="1"/>
  <c r="K396" i="1"/>
  <c r="H396" i="1"/>
  <c r="J396" i="1" s="1"/>
  <c r="G396" i="1"/>
  <c r="I396" i="1" s="1"/>
  <c r="N395" i="1"/>
  <c r="M395" i="1"/>
  <c r="L395" i="1"/>
  <c r="K395" i="1"/>
  <c r="H395" i="1"/>
  <c r="J395" i="1" s="1"/>
  <c r="G395" i="1"/>
  <c r="I395" i="1" s="1"/>
  <c r="N394" i="1"/>
  <c r="M394" i="1"/>
  <c r="L394" i="1"/>
  <c r="K394" i="1"/>
  <c r="H394" i="1"/>
  <c r="J394" i="1" s="1"/>
  <c r="G394" i="1"/>
  <c r="I394" i="1" s="1"/>
  <c r="N393" i="1"/>
  <c r="M393" i="1"/>
  <c r="L393" i="1"/>
  <c r="K393" i="1"/>
  <c r="H393" i="1"/>
  <c r="J393" i="1" s="1"/>
  <c r="G393" i="1"/>
  <c r="I393" i="1" s="1"/>
  <c r="N392" i="1"/>
  <c r="M392" i="1"/>
  <c r="L392" i="1"/>
  <c r="K392" i="1"/>
  <c r="H392" i="1"/>
  <c r="J392" i="1" s="1"/>
  <c r="G392" i="1"/>
  <c r="I392" i="1" s="1"/>
  <c r="N391" i="1"/>
  <c r="M391" i="1"/>
  <c r="L391" i="1"/>
  <c r="K391" i="1"/>
  <c r="H391" i="1"/>
  <c r="P391" i="1" s="1"/>
  <c r="R391" i="1" s="1"/>
  <c r="G391" i="1"/>
  <c r="I391" i="1" s="1"/>
  <c r="N390" i="1"/>
  <c r="M390" i="1"/>
  <c r="L390" i="1"/>
  <c r="K390" i="1"/>
  <c r="H390" i="1"/>
  <c r="P390" i="1" s="1"/>
  <c r="R390" i="1" s="1"/>
  <c r="G390" i="1"/>
  <c r="I390" i="1" s="1"/>
  <c r="N389" i="1"/>
  <c r="M389" i="1"/>
  <c r="L389" i="1"/>
  <c r="K389" i="1"/>
  <c r="H389" i="1"/>
  <c r="J389" i="1" s="1"/>
  <c r="G389" i="1"/>
  <c r="I389" i="1" s="1"/>
  <c r="N388" i="1"/>
  <c r="M388" i="1"/>
  <c r="L388" i="1"/>
  <c r="K388" i="1"/>
  <c r="H388" i="1"/>
  <c r="J388" i="1" s="1"/>
  <c r="G388" i="1"/>
  <c r="I388" i="1" s="1"/>
  <c r="N387" i="1"/>
  <c r="M387" i="1"/>
  <c r="L387" i="1"/>
  <c r="K387" i="1"/>
  <c r="H387" i="1"/>
  <c r="P387" i="1" s="1"/>
  <c r="R387" i="1" s="1"/>
  <c r="G387" i="1"/>
  <c r="I387" i="1" s="1"/>
  <c r="N386" i="1"/>
  <c r="M386" i="1"/>
  <c r="L386" i="1"/>
  <c r="K386" i="1"/>
  <c r="H386" i="1"/>
  <c r="P386" i="1" s="1"/>
  <c r="R386" i="1" s="1"/>
  <c r="G386" i="1"/>
  <c r="I386" i="1" s="1"/>
  <c r="N385" i="1"/>
  <c r="M385" i="1"/>
  <c r="L385" i="1"/>
  <c r="K385" i="1"/>
  <c r="H385" i="1"/>
  <c r="P385" i="1" s="1"/>
  <c r="R385" i="1" s="1"/>
  <c r="G385" i="1"/>
  <c r="I385" i="1" s="1"/>
  <c r="N384" i="1"/>
  <c r="M384" i="1"/>
  <c r="L384" i="1"/>
  <c r="K384" i="1"/>
  <c r="H384" i="1"/>
  <c r="P384" i="1" s="1"/>
  <c r="R384" i="1" s="1"/>
  <c r="G384" i="1"/>
  <c r="I384" i="1" s="1"/>
  <c r="N383" i="1"/>
  <c r="M383" i="1"/>
  <c r="L383" i="1"/>
  <c r="K383" i="1"/>
  <c r="H383" i="1"/>
  <c r="P383" i="1" s="1"/>
  <c r="R383" i="1" s="1"/>
  <c r="G383" i="1"/>
  <c r="I383" i="1" s="1"/>
  <c r="N382" i="1"/>
  <c r="M382" i="1"/>
  <c r="L382" i="1"/>
  <c r="K382" i="1"/>
  <c r="H382" i="1"/>
  <c r="J382" i="1" s="1"/>
  <c r="G382" i="1"/>
  <c r="I382" i="1" s="1"/>
  <c r="N381" i="1"/>
  <c r="M381" i="1"/>
  <c r="L381" i="1"/>
  <c r="K381" i="1"/>
  <c r="H381" i="1"/>
  <c r="J381" i="1" s="1"/>
  <c r="G381" i="1"/>
  <c r="I381" i="1" s="1"/>
  <c r="N380" i="1"/>
  <c r="M380" i="1"/>
  <c r="L380" i="1"/>
  <c r="K380" i="1"/>
  <c r="H380" i="1"/>
  <c r="J380" i="1" s="1"/>
  <c r="G380" i="1"/>
  <c r="I380" i="1" s="1"/>
  <c r="N379" i="1"/>
  <c r="M379" i="1"/>
  <c r="L379" i="1"/>
  <c r="K379" i="1"/>
  <c r="H379" i="1"/>
  <c r="J379" i="1" s="1"/>
  <c r="G379" i="1"/>
  <c r="I379" i="1" s="1"/>
  <c r="N378" i="1"/>
  <c r="M378" i="1"/>
  <c r="L378" i="1"/>
  <c r="K378" i="1"/>
  <c r="H378" i="1"/>
  <c r="P378" i="1" s="1"/>
  <c r="R378" i="1" s="1"/>
  <c r="G378" i="1"/>
  <c r="I378" i="1" s="1"/>
  <c r="N377" i="1"/>
  <c r="M377" i="1"/>
  <c r="L377" i="1"/>
  <c r="K377" i="1"/>
  <c r="H377" i="1"/>
  <c r="J377" i="1" s="1"/>
  <c r="G377" i="1"/>
  <c r="I377" i="1" s="1"/>
  <c r="N376" i="1"/>
  <c r="M376" i="1"/>
  <c r="L376" i="1"/>
  <c r="K376" i="1"/>
  <c r="H376" i="1"/>
  <c r="P376" i="1" s="1"/>
  <c r="R376" i="1" s="1"/>
  <c r="G376" i="1"/>
  <c r="I376" i="1" s="1"/>
  <c r="N375" i="1"/>
  <c r="M375" i="1"/>
  <c r="L375" i="1"/>
  <c r="K375" i="1"/>
  <c r="H375" i="1"/>
  <c r="J375" i="1" s="1"/>
  <c r="G375" i="1"/>
  <c r="I375" i="1" s="1"/>
  <c r="N374" i="1"/>
  <c r="M374" i="1"/>
  <c r="L374" i="1"/>
  <c r="K374" i="1"/>
  <c r="H374" i="1"/>
  <c r="P374" i="1" s="1"/>
  <c r="R374" i="1" s="1"/>
  <c r="G374" i="1"/>
  <c r="I374" i="1" s="1"/>
  <c r="N373" i="1"/>
  <c r="M373" i="1"/>
  <c r="L373" i="1"/>
  <c r="K373" i="1"/>
  <c r="H373" i="1"/>
  <c r="J373" i="1" s="1"/>
  <c r="G373" i="1"/>
  <c r="I373" i="1" s="1"/>
  <c r="N372" i="1"/>
  <c r="M372" i="1"/>
  <c r="L372" i="1"/>
  <c r="K372" i="1"/>
  <c r="H372" i="1"/>
  <c r="P372" i="1" s="1"/>
  <c r="R372" i="1" s="1"/>
  <c r="G372" i="1"/>
  <c r="I372" i="1" s="1"/>
  <c r="N371" i="1"/>
  <c r="M371" i="1"/>
  <c r="L371" i="1"/>
  <c r="K371" i="1"/>
  <c r="H371" i="1"/>
  <c r="P371" i="1" s="1"/>
  <c r="R371" i="1" s="1"/>
  <c r="G371" i="1"/>
  <c r="I371" i="1" s="1"/>
  <c r="N370" i="1"/>
  <c r="M370" i="1"/>
  <c r="L370" i="1"/>
  <c r="K370" i="1"/>
  <c r="H370" i="1"/>
  <c r="P370" i="1" s="1"/>
  <c r="R370" i="1" s="1"/>
  <c r="G370" i="1"/>
  <c r="I370" i="1" s="1"/>
  <c r="N369" i="1"/>
  <c r="M369" i="1"/>
  <c r="L369" i="1"/>
  <c r="K369" i="1"/>
  <c r="H369" i="1"/>
  <c r="J369" i="1" s="1"/>
  <c r="G369" i="1"/>
  <c r="I369" i="1" s="1"/>
  <c r="N368" i="1"/>
  <c r="M368" i="1"/>
  <c r="L368" i="1"/>
  <c r="K368" i="1"/>
  <c r="H368" i="1"/>
  <c r="P368" i="1" s="1"/>
  <c r="R368" i="1" s="1"/>
  <c r="G368" i="1"/>
  <c r="I368" i="1" s="1"/>
  <c r="N367" i="1"/>
  <c r="M367" i="1"/>
  <c r="L367" i="1"/>
  <c r="K367" i="1"/>
  <c r="H367" i="1"/>
  <c r="P367" i="1" s="1"/>
  <c r="R367" i="1" s="1"/>
  <c r="G367" i="1"/>
  <c r="I367" i="1" s="1"/>
  <c r="N366" i="1"/>
  <c r="M366" i="1"/>
  <c r="L366" i="1"/>
  <c r="K366" i="1"/>
  <c r="H366" i="1"/>
  <c r="P366" i="1" s="1"/>
  <c r="R366" i="1" s="1"/>
  <c r="G366" i="1"/>
  <c r="I366" i="1" s="1"/>
  <c r="N365" i="1"/>
  <c r="M365" i="1"/>
  <c r="L365" i="1"/>
  <c r="K365" i="1"/>
  <c r="H365" i="1"/>
  <c r="J365" i="1" s="1"/>
  <c r="G365" i="1"/>
  <c r="I365" i="1" s="1"/>
  <c r="N364" i="1"/>
  <c r="M364" i="1"/>
  <c r="L364" i="1"/>
  <c r="K364" i="1"/>
  <c r="H364" i="1"/>
  <c r="P364" i="1" s="1"/>
  <c r="R364" i="1" s="1"/>
  <c r="G364" i="1"/>
  <c r="I364" i="1" s="1"/>
  <c r="N363" i="1"/>
  <c r="M363" i="1"/>
  <c r="L363" i="1"/>
  <c r="K363" i="1"/>
  <c r="H363" i="1"/>
  <c r="J363" i="1" s="1"/>
  <c r="G363" i="1"/>
  <c r="I363" i="1" s="1"/>
  <c r="N362" i="1"/>
  <c r="M362" i="1"/>
  <c r="L362" i="1"/>
  <c r="K362" i="1"/>
  <c r="H362" i="1"/>
  <c r="P362" i="1" s="1"/>
  <c r="R362" i="1" s="1"/>
  <c r="G362" i="1"/>
  <c r="I362" i="1" s="1"/>
  <c r="N361" i="1"/>
  <c r="M361" i="1"/>
  <c r="L361" i="1"/>
  <c r="K361" i="1"/>
  <c r="H361" i="1"/>
  <c r="J361" i="1" s="1"/>
  <c r="G361" i="1"/>
  <c r="I361" i="1" s="1"/>
  <c r="N360" i="1"/>
  <c r="M360" i="1"/>
  <c r="L360" i="1"/>
  <c r="K360" i="1"/>
  <c r="H360" i="1"/>
  <c r="P360" i="1" s="1"/>
  <c r="R360" i="1" s="1"/>
  <c r="G360" i="1"/>
  <c r="I360" i="1" s="1"/>
  <c r="N359" i="1"/>
  <c r="M359" i="1"/>
  <c r="L359" i="1"/>
  <c r="K359" i="1"/>
  <c r="H359" i="1"/>
  <c r="P359" i="1" s="1"/>
  <c r="R359" i="1" s="1"/>
  <c r="G359" i="1"/>
  <c r="O359" i="1" s="1"/>
  <c r="Q359" i="1" s="1"/>
  <c r="N358" i="1"/>
  <c r="M358" i="1"/>
  <c r="L358" i="1"/>
  <c r="K358" i="1"/>
  <c r="H358" i="1"/>
  <c r="J358" i="1" s="1"/>
  <c r="G358" i="1"/>
  <c r="O358" i="1" s="1"/>
  <c r="Q358" i="1" s="1"/>
  <c r="N357" i="1"/>
  <c r="M357" i="1"/>
  <c r="L357" i="1"/>
  <c r="K357" i="1"/>
  <c r="H357" i="1"/>
  <c r="J357" i="1" s="1"/>
  <c r="G357" i="1"/>
  <c r="O357" i="1" s="1"/>
  <c r="Q357" i="1" s="1"/>
  <c r="N356" i="1"/>
  <c r="M356" i="1"/>
  <c r="L356" i="1"/>
  <c r="K356" i="1"/>
  <c r="H356" i="1"/>
  <c r="J356" i="1" s="1"/>
  <c r="G356" i="1"/>
  <c r="O356" i="1" s="1"/>
  <c r="Q356" i="1" s="1"/>
  <c r="N355" i="1"/>
  <c r="M355" i="1"/>
  <c r="L355" i="1"/>
  <c r="K355" i="1"/>
  <c r="H355" i="1"/>
  <c r="J355" i="1" s="1"/>
  <c r="G355" i="1"/>
  <c r="O355" i="1" s="1"/>
  <c r="Q355" i="1" s="1"/>
  <c r="N354" i="1"/>
  <c r="M354" i="1"/>
  <c r="L354" i="1"/>
  <c r="K354" i="1"/>
  <c r="H354" i="1"/>
  <c r="J354" i="1" s="1"/>
  <c r="G354" i="1"/>
  <c r="O354" i="1" s="1"/>
  <c r="Q354" i="1" s="1"/>
  <c r="N353" i="1"/>
  <c r="M353" i="1"/>
  <c r="L353" i="1"/>
  <c r="K353" i="1"/>
  <c r="H353" i="1"/>
  <c r="J353" i="1" s="1"/>
  <c r="G353" i="1"/>
  <c r="O353" i="1" s="1"/>
  <c r="Q353" i="1" s="1"/>
  <c r="N352" i="1"/>
  <c r="M352" i="1"/>
  <c r="L352" i="1"/>
  <c r="K352" i="1"/>
  <c r="H352" i="1"/>
  <c r="J352" i="1" s="1"/>
  <c r="G352" i="1"/>
  <c r="O352" i="1" s="1"/>
  <c r="Q352" i="1" s="1"/>
  <c r="N351" i="1"/>
  <c r="M351" i="1"/>
  <c r="L351" i="1"/>
  <c r="K351" i="1"/>
  <c r="H351" i="1"/>
  <c r="J351" i="1" s="1"/>
  <c r="G351" i="1"/>
  <c r="O351" i="1" s="1"/>
  <c r="Q351" i="1" s="1"/>
  <c r="N350" i="1"/>
  <c r="M350" i="1"/>
  <c r="L350" i="1"/>
  <c r="K350" i="1"/>
  <c r="H350" i="1"/>
  <c r="J350" i="1" s="1"/>
  <c r="G350" i="1"/>
  <c r="O350" i="1" s="1"/>
  <c r="Q350" i="1" s="1"/>
  <c r="N349" i="1"/>
  <c r="M349" i="1"/>
  <c r="L349" i="1"/>
  <c r="K349" i="1"/>
  <c r="H349" i="1"/>
  <c r="J349" i="1" s="1"/>
  <c r="G349" i="1"/>
  <c r="I349" i="1" s="1"/>
  <c r="N348" i="1"/>
  <c r="M348" i="1"/>
  <c r="L348" i="1"/>
  <c r="K348" i="1"/>
  <c r="H348" i="1"/>
  <c r="J348" i="1" s="1"/>
  <c r="G348" i="1"/>
  <c r="I348" i="1" s="1"/>
  <c r="N347" i="1"/>
  <c r="M347" i="1"/>
  <c r="L347" i="1"/>
  <c r="K347" i="1"/>
  <c r="H347" i="1"/>
  <c r="J347" i="1" s="1"/>
  <c r="G347" i="1"/>
  <c r="I347" i="1" s="1"/>
  <c r="N346" i="1"/>
  <c r="M346" i="1"/>
  <c r="L346" i="1"/>
  <c r="K346" i="1"/>
  <c r="H346" i="1"/>
  <c r="J346" i="1" s="1"/>
  <c r="G346" i="1"/>
  <c r="I346" i="1" s="1"/>
  <c r="N345" i="1"/>
  <c r="M345" i="1"/>
  <c r="L345" i="1"/>
  <c r="K345" i="1"/>
  <c r="H345" i="1"/>
  <c r="J345" i="1" s="1"/>
  <c r="G345" i="1"/>
  <c r="I345" i="1" s="1"/>
  <c r="N344" i="1"/>
  <c r="M344" i="1"/>
  <c r="L344" i="1"/>
  <c r="K344" i="1"/>
  <c r="H344" i="1"/>
  <c r="J344" i="1" s="1"/>
  <c r="G344" i="1"/>
  <c r="I344" i="1" s="1"/>
  <c r="N343" i="1"/>
  <c r="M343" i="1"/>
  <c r="L343" i="1"/>
  <c r="K343" i="1"/>
  <c r="H343" i="1"/>
  <c r="J343" i="1" s="1"/>
  <c r="G343" i="1"/>
  <c r="I343" i="1" s="1"/>
  <c r="N342" i="1"/>
  <c r="M342" i="1"/>
  <c r="L342" i="1"/>
  <c r="K342" i="1"/>
  <c r="H342" i="1"/>
  <c r="J342" i="1" s="1"/>
  <c r="G342" i="1"/>
  <c r="I342" i="1" s="1"/>
  <c r="N341" i="1"/>
  <c r="M341" i="1"/>
  <c r="L341" i="1"/>
  <c r="K341" i="1"/>
  <c r="H341" i="1"/>
  <c r="J341" i="1" s="1"/>
  <c r="G341" i="1"/>
  <c r="I341" i="1" s="1"/>
  <c r="N340" i="1"/>
  <c r="M340" i="1"/>
  <c r="L340" i="1"/>
  <c r="K340" i="1"/>
  <c r="H340" i="1"/>
  <c r="J340" i="1" s="1"/>
  <c r="G340" i="1"/>
  <c r="I340" i="1" s="1"/>
  <c r="N339" i="1"/>
  <c r="M339" i="1"/>
  <c r="L339" i="1"/>
  <c r="K339" i="1"/>
  <c r="H339" i="1"/>
  <c r="J339" i="1" s="1"/>
  <c r="G339" i="1"/>
  <c r="I339" i="1" s="1"/>
  <c r="N338" i="1"/>
  <c r="M338" i="1"/>
  <c r="L338" i="1"/>
  <c r="K338" i="1"/>
  <c r="H338" i="1"/>
  <c r="G338" i="1"/>
  <c r="I338" i="1" s="1"/>
  <c r="N337" i="1"/>
  <c r="M337" i="1"/>
  <c r="L337" i="1"/>
  <c r="K337" i="1"/>
  <c r="H337" i="1"/>
  <c r="J337" i="1" s="1"/>
  <c r="G337" i="1"/>
  <c r="I337" i="1" s="1"/>
  <c r="N336" i="1"/>
  <c r="M336" i="1"/>
  <c r="L336" i="1"/>
  <c r="K336" i="1"/>
  <c r="H336" i="1"/>
  <c r="G336" i="1"/>
  <c r="I336" i="1" s="1"/>
  <c r="N335" i="1"/>
  <c r="M335" i="1"/>
  <c r="L335" i="1"/>
  <c r="K335" i="1"/>
  <c r="H335" i="1"/>
  <c r="J335" i="1" s="1"/>
  <c r="G335" i="1"/>
  <c r="I335" i="1" s="1"/>
  <c r="N334" i="1"/>
  <c r="M334" i="1"/>
  <c r="L334" i="1"/>
  <c r="K334" i="1"/>
  <c r="H334" i="1"/>
  <c r="G334" i="1"/>
  <c r="I334" i="1" s="1"/>
  <c r="N333" i="1"/>
  <c r="M333" i="1"/>
  <c r="L333" i="1"/>
  <c r="K333" i="1"/>
  <c r="H333" i="1"/>
  <c r="J333" i="1" s="1"/>
  <c r="G333" i="1"/>
  <c r="I333" i="1" s="1"/>
  <c r="O332" i="1"/>
  <c r="Q332" i="1" s="1"/>
  <c r="N332" i="1"/>
  <c r="M332" i="1"/>
  <c r="L332" i="1"/>
  <c r="K332" i="1"/>
  <c r="H332" i="1"/>
  <c r="J332" i="1" s="1"/>
  <c r="G332" i="1"/>
  <c r="I332" i="1" s="1"/>
  <c r="N331" i="1"/>
  <c r="M331" i="1"/>
  <c r="L331" i="1"/>
  <c r="K331" i="1"/>
  <c r="H331" i="1"/>
  <c r="J331" i="1" s="1"/>
  <c r="G331" i="1"/>
  <c r="I331" i="1" s="1"/>
  <c r="N330" i="1"/>
  <c r="M330" i="1"/>
  <c r="L330" i="1"/>
  <c r="K330" i="1"/>
  <c r="H330" i="1"/>
  <c r="J330" i="1" s="1"/>
  <c r="G330" i="1"/>
  <c r="N329" i="1"/>
  <c r="M329" i="1"/>
  <c r="L329" i="1"/>
  <c r="K329" i="1"/>
  <c r="H329" i="1"/>
  <c r="J329" i="1" s="1"/>
  <c r="G329" i="1"/>
  <c r="I329" i="1" s="1"/>
  <c r="N328" i="1"/>
  <c r="M328" i="1"/>
  <c r="L328" i="1"/>
  <c r="K328" i="1"/>
  <c r="H328" i="1"/>
  <c r="J328" i="1" s="1"/>
  <c r="G328" i="1"/>
  <c r="I328" i="1" s="1"/>
  <c r="N327" i="1"/>
  <c r="M327" i="1"/>
  <c r="L327" i="1"/>
  <c r="K327" i="1"/>
  <c r="H327" i="1"/>
  <c r="J327" i="1" s="1"/>
  <c r="G327" i="1"/>
  <c r="I327" i="1" s="1"/>
  <c r="N326" i="1"/>
  <c r="M326" i="1"/>
  <c r="L326" i="1"/>
  <c r="K326" i="1"/>
  <c r="H326" i="1"/>
  <c r="J326" i="1" s="1"/>
  <c r="G326" i="1"/>
  <c r="N325" i="1"/>
  <c r="M325" i="1"/>
  <c r="L325" i="1"/>
  <c r="K325" i="1"/>
  <c r="H325" i="1"/>
  <c r="J325" i="1" s="1"/>
  <c r="G325" i="1"/>
  <c r="I325" i="1" s="1"/>
  <c r="N324" i="1"/>
  <c r="M324" i="1"/>
  <c r="L324" i="1"/>
  <c r="K324" i="1"/>
  <c r="H324" i="1"/>
  <c r="J324" i="1" s="1"/>
  <c r="G324" i="1"/>
  <c r="I324" i="1" s="1"/>
  <c r="N323" i="1"/>
  <c r="M323" i="1"/>
  <c r="L323" i="1"/>
  <c r="K323" i="1"/>
  <c r="H323" i="1"/>
  <c r="J323" i="1" s="1"/>
  <c r="G323" i="1"/>
  <c r="I323" i="1" s="1"/>
  <c r="N322" i="1"/>
  <c r="M322" i="1"/>
  <c r="L322" i="1"/>
  <c r="K322" i="1"/>
  <c r="H322" i="1"/>
  <c r="J322" i="1" s="1"/>
  <c r="G322" i="1"/>
  <c r="N321" i="1"/>
  <c r="M321" i="1"/>
  <c r="L321" i="1"/>
  <c r="K321" i="1"/>
  <c r="H321" i="1"/>
  <c r="J321" i="1" s="1"/>
  <c r="G321" i="1"/>
  <c r="I321" i="1" s="1"/>
  <c r="N320" i="1"/>
  <c r="M320" i="1"/>
  <c r="L320" i="1"/>
  <c r="K320" i="1"/>
  <c r="H320" i="1"/>
  <c r="J320" i="1" s="1"/>
  <c r="G320" i="1"/>
  <c r="I320" i="1" s="1"/>
  <c r="N319" i="1"/>
  <c r="M319" i="1"/>
  <c r="L319" i="1"/>
  <c r="K319" i="1"/>
  <c r="H319" i="1"/>
  <c r="J319" i="1" s="1"/>
  <c r="G319" i="1"/>
  <c r="I319" i="1" s="1"/>
  <c r="N318" i="1"/>
  <c r="M318" i="1"/>
  <c r="L318" i="1"/>
  <c r="K318" i="1"/>
  <c r="H318" i="1"/>
  <c r="J318" i="1" s="1"/>
  <c r="G318" i="1"/>
  <c r="N317" i="1"/>
  <c r="M317" i="1"/>
  <c r="L317" i="1"/>
  <c r="K317" i="1"/>
  <c r="H317" i="1"/>
  <c r="J317" i="1" s="1"/>
  <c r="G317" i="1"/>
  <c r="I317" i="1" s="1"/>
  <c r="N316" i="1"/>
  <c r="M316" i="1"/>
  <c r="L316" i="1"/>
  <c r="K316" i="1"/>
  <c r="H316" i="1"/>
  <c r="J316" i="1" s="1"/>
  <c r="G316" i="1"/>
  <c r="I316" i="1" s="1"/>
  <c r="N315" i="1"/>
  <c r="M315" i="1"/>
  <c r="L315" i="1"/>
  <c r="K315" i="1"/>
  <c r="H315" i="1"/>
  <c r="J315" i="1" s="1"/>
  <c r="G315" i="1"/>
  <c r="I315" i="1" s="1"/>
  <c r="N314" i="1"/>
  <c r="M314" i="1"/>
  <c r="L314" i="1"/>
  <c r="K314" i="1"/>
  <c r="H314" i="1"/>
  <c r="J314" i="1" s="1"/>
  <c r="G314" i="1"/>
  <c r="N313" i="1"/>
  <c r="M313" i="1"/>
  <c r="L313" i="1"/>
  <c r="K313" i="1"/>
  <c r="H313" i="1"/>
  <c r="J313" i="1" s="1"/>
  <c r="G313" i="1"/>
  <c r="I313" i="1" s="1"/>
  <c r="N312" i="1"/>
  <c r="M312" i="1"/>
  <c r="L312" i="1"/>
  <c r="K312" i="1"/>
  <c r="H312" i="1"/>
  <c r="J312" i="1" s="1"/>
  <c r="G312" i="1"/>
  <c r="I312" i="1" s="1"/>
  <c r="N311" i="1"/>
  <c r="M311" i="1"/>
  <c r="L311" i="1"/>
  <c r="K311" i="1"/>
  <c r="H311" i="1"/>
  <c r="J311" i="1" s="1"/>
  <c r="G311" i="1"/>
  <c r="I311" i="1" s="1"/>
  <c r="N310" i="1"/>
  <c r="M310" i="1"/>
  <c r="L310" i="1"/>
  <c r="K310" i="1"/>
  <c r="H310" i="1"/>
  <c r="J310" i="1" s="1"/>
  <c r="G310" i="1"/>
  <c r="N309" i="1"/>
  <c r="M309" i="1"/>
  <c r="L309" i="1"/>
  <c r="K309" i="1"/>
  <c r="H309" i="1"/>
  <c r="J309" i="1" s="1"/>
  <c r="G309" i="1"/>
  <c r="I309" i="1" s="1"/>
  <c r="N308" i="1"/>
  <c r="M308" i="1"/>
  <c r="L308" i="1"/>
  <c r="K308" i="1"/>
  <c r="H308" i="1"/>
  <c r="J308" i="1" s="1"/>
  <c r="G308" i="1"/>
  <c r="I308" i="1" s="1"/>
  <c r="N307" i="1"/>
  <c r="M307" i="1"/>
  <c r="L307" i="1"/>
  <c r="K307" i="1"/>
  <c r="H307" i="1"/>
  <c r="J307" i="1" s="1"/>
  <c r="G307" i="1"/>
  <c r="I307" i="1" s="1"/>
  <c r="N306" i="1"/>
  <c r="M306" i="1"/>
  <c r="L306" i="1"/>
  <c r="K306" i="1"/>
  <c r="H306" i="1"/>
  <c r="J306" i="1" s="1"/>
  <c r="G306" i="1"/>
  <c r="N305" i="1"/>
  <c r="M305" i="1"/>
  <c r="L305" i="1"/>
  <c r="K305" i="1"/>
  <c r="H305" i="1"/>
  <c r="J305" i="1" s="1"/>
  <c r="G305" i="1"/>
  <c r="I305" i="1" s="1"/>
  <c r="N304" i="1"/>
  <c r="M304" i="1"/>
  <c r="L304" i="1"/>
  <c r="K304" i="1"/>
  <c r="H304" i="1"/>
  <c r="J304" i="1" s="1"/>
  <c r="G304" i="1"/>
  <c r="I304" i="1" s="1"/>
  <c r="N303" i="1"/>
  <c r="M303" i="1"/>
  <c r="L303" i="1"/>
  <c r="K303" i="1"/>
  <c r="H303" i="1"/>
  <c r="J303" i="1" s="1"/>
  <c r="G303" i="1"/>
  <c r="I303" i="1" s="1"/>
  <c r="N302" i="1"/>
  <c r="M302" i="1"/>
  <c r="L302" i="1"/>
  <c r="K302" i="1"/>
  <c r="H302" i="1"/>
  <c r="J302" i="1" s="1"/>
  <c r="G302" i="1"/>
  <c r="N301" i="1"/>
  <c r="M301" i="1"/>
  <c r="L301" i="1"/>
  <c r="K301" i="1"/>
  <c r="H301" i="1"/>
  <c r="J301" i="1" s="1"/>
  <c r="G301" i="1"/>
  <c r="I301" i="1" s="1"/>
  <c r="N300" i="1"/>
  <c r="M300" i="1"/>
  <c r="L300" i="1"/>
  <c r="K300" i="1"/>
  <c r="H300" i="1"/>
  <c r="J300" i="1" s="1"/>
  <c r="G300" i="1"/>
  <c r="I300" i="1" s="1"/>
  <c r="N299" i="1"/>
  <c r="M299" i="1"/>
  <c r="L299" i="1"/>
  <c r="K299" i="1"/>
  <c r="H299" i="1"/>
  <c r="J299" i="1" s="1"/>
  <c r="G299" i="1"/>
  <c r="I299" i="1" s="1"/>
  <c r="N298" i="1"/>
  <c r="M298" i="1"/>
  <c r="L298" i="1"/>
  <c r="K298" i="1"/>
  <c r="H298" i="1"/>
  <c r="J298" i="1" s="1"/>
  <c r="G298" i="1"/>
  <c r="I298" i="1" s="1"/>
  <c r="N297" i="1"/>
  <c r="M297" i="1"/>
  <c r="L297" i="1"/>
  <c r="K297" i="1"/>
  <c r="H297" i="1"/>
  <c r="J297" i="1" s="1"/>
  <c r="G297" i="1"/>
  <c r="I297" i="1" s="1"/>
  <c r="N296" i="1"/>
  <c r="M296" i="1"/>
  <c r="L296" i="1"/>
  <c r="K296" i="1"/>
  <c r="H296" i="1"/>
  <c r="J296" i="1" s="1"/>
  <c r="G296" i="1"/>
  <c r="I296" i="1" s="1"/>
  <c r="N295" i="1"/>
  <c r="M295" i="1"/>
  <c r="L295" i="1"/>
  <c r="K295" i="1"/>
  <c r="H295" i="1"/>
  <c r="J295" i="1" s="1"/>
  <c r="G295" i="1"/>
  <c r="I295" i="1" s="1"/>
  <c r="N294" i="1"/>
  <c r="M294" i="1"/>
  <c r="L294" i="1"/>
  <c r="K294" i="1"/>
  <c r="H294" i="1"/>
  <c r="J294" i="1" s="1"/>
  <c r="G294" i="1"/>
  <c r="N293" i="1"/>
  <c r="M293" i="1"/>
  <c r="L293" i="1"/>
  <c r="K293" i="1"/>
  <c r="H293" i="1"/>
  <c r="J293" i="1" s="1"/>
  <c r="G293" i="1"/>
  <c r="I293" i="1" s="1"/>
  <c r="N292" i="1"/>
  <c r="M292" i="1"/>
  <c r="L292" i="1"/>
  <c r="K292" i="1"/>
  <c r="H292" i="1"/>
  <c r="J292" i="1" s="1"/>
  <c r="G292" i="1"/>
  <c r="I292" i="1" s="1"/>
  <c r="N291" i="1"/>
  <c r="M291" i="1"/>
  <c r="L291" i="1"/>
  <c r="K291" i="1"/>
  <c r="H291" i="1"/>
  <c r="J291" i="1" s="1"/>
  <c r="G291" i="1"/>
  <c r="I291" i="1" s="1"/>
  <c r="N290" i="1"/>
  <c r="M290" i="1"/>
  <c r="L290" i="1"/>
  <c r="K290" i="1"/>
  <c r="H290" i="1"/>
  <c r="J290" i="1" s="1"/>
  <c r="G290" i="1"/>
  <c r="N289" i="1"/>
  <c r="M289" i="1"/>
  <c r="L289" i="1"/>
  <c r="K289" i="1"/>
  <c r="H289" i="1"/>
  <c r="G289" i="1"/>
  <c r="I289" i="1" s="1"/>
  <c r="N288" i="1"/>
  <c r="M288" i="1"/>
  <c r="L288" i="1"/>
  <c r="K288" i="1"/>
  <c r="H288" i="1"/>
  <c r="G288" i="1"/>
  <c r="I288" i="1" s="1"/>
  <c r="N287" i="1"/>
  <c r="M287" i="1"/>
  <c r="L287" i="1"/>
  <c r="K287" i="1"/>
  <c r="H287" i="1"/>
  <c r="J287" i="1" s="1"/>
  <c r="G287" i="1"/>
  <c r="I287" i="1" s="1"/>
  <c r="N286" i="1"/>
  <c r="M286" i="1"/>
  <c r="L286" i="1"/>
  <c r="K286" i="1"/>
  <c r="H286" i="1"/>
  <c r="J286" i="1" s="1"/>
  <c r="G286" i="1"/>
  <c r="I286" i="1" s="1"/>
  <c r="N285" i="1"/>
  <c r="M285" i="1"/>
  <c r="L285" i="1"/>
  <c r="K285" i="1"/>
  <c r="H285" i="1"/>
  <c r="J285" i="1" s="1"/>
  <c r="G285" i="1"/>
  <c r="I285" i="1" s="1"/>
  <c r="N284" i="1"/>
  <c r="M284" i="1"/>
  <c r="L284" i="1"/>
  <c r="K284" i="1"/>
  <c r="H284" i="1"/>
  <c r="G284" i="1"/>
  <c r="I284" i="1" s="1"/>
  <c r="N283" i="1"/>
  <c r="M283" i="1"/>
  <c r="L283" i="1"/>
  <c r="K283" i="1"/>
  <c r="H283" i="1"/>
  <c r="J283" i="1" s="1"/>
  <c r="G283" i="1"/>
  <c r="I283" i="1" s="1"/>
  <c r="N282" i="1"/>
  <c r="M282" i="1"/>
  <c r="L282" i="1"/>
  <c r="K282" i="1"/>
  <c r="H282" i="1"/>
  <c r="J282" i="1" s="1"/>
  <c r="G282" i="1"/>
  <c r="I282" i="1" s="1"/>
  <c r="N281" i="1"/>
  <c r="M281" i="1"/>
  <c r="L281" i="1"/>
  <c r="K281" i="1"/>
  <c r="H281" i="1"/>
  <c r="J281" i="1" s="1"/>
  <c r="G281" i="1"/>
  <c r="I281" i="1" s="1"/>
  <c r="N280" i="1"/>
  <c r="M280" i="1"/>
  <c r="L280" i="1"/>
  <c r="K280" i="1"/>
  <c r="H280" i="1"/>
  <c r="G280" i="1"/>
  <c r="I280" i="1" s="1"/>
  <c r="N279" i="1"/>
  <c r="M279" i="1"/>
  <c r="L279" i="1"/>
  <c r="K279" i="1"/>
  <c r="H279" i="1"/>
  <c r="J279" i="1" s="1"/>
  <c r="G279" i="1"/>
  <c r="O279" i="1" s="1"/>
  <c r="Q279" i="1" s="1"/>
  <c r="N278" i="1"/>
  <c r="M278" i="1"/>
  <c r="L278" i="1"/>
  <c r="K278" i="1"/>
  <c r="H278" i="1"/>
  <c r="J278" i="1" s="1"/>
  <c r="G278" i="1"/>
  <c r="O278" i="1" s="1"/>
  <c r="Q278" i="1" s="1"/>
  <c r="N277" i="1"/>
  <c r="M277" i="1"/>
  <c r="L277" i="1"/>
  <c r="K277" i="1"/>
  <c r="H277" i="1"/>
  <c r="J277" i="1" s="1"/>
  <c r="G277" i="1"/>
  <c r="O277" i="1" s="1"/>
  <c r="Q277" i="1" s="1"/>
  <c r="N276" i="1"/>
  <c r="M276" i="1"/>
  <c r="L276" i="1"/>
  <c r="K276" i="1"/>
  <c r="H276" i="1"/>
  <c r="J276" i="1" s="1"/>
  <c r="G276" i="1"/>
  <c r="O276" i="1" s="1"/>
  <c r="Q276" i="1" s="1"/>
  <c r="N275" i="1"/>
  <c r="M275" i="1"/>
  <c r="L275" i="1"/>
  <c r="K275" i="1"/>
  <c r="H275" i="1"/>
  <c r="J275" i="1" s="1"/>
  <c r="G275" i="1"/>
  <c r="O275" i="1" s="1"/>
  <c r="Q275" i="1" s="1"/>
  <c r="N274" i="1"/>
  <c r="M274" i="1"/>
  <c r="L274" i="1"/>
  <c r="K274" i="1"/>
  <c r="H274" i="1"/>
  <c r="J274" i="1" s="1"/>
  <c r="G274" i="1"/>
  <c r="O274" i="1" s="1"/>
  <c r="Q274" i="1" s="1"/>
  <c r="N273" i="1"/>
  <c r="M273" i="1"/>
  <c r="L273" i="1"/>
  <c r="K273" i="1"/>
  <c r="H273" i="1"/>
  <c r="J273" i="1" s="1"/>
  <c r="G273" i="1"/>
  <c r="O273" i="1" s="1"/>
  <c r="Q273" i="1" s="1"/>
  <c r="N272" i="1"/>
  <c r="M272" i="1"/>
  <c r="L272" i="1"/>
  <c r="K272" i="1"/>
  <c r="H272" i="1"/>
  <c r="J272" i="1" s="1"/>
  <c r="G272" i="1"/>
  <c r="O272" i="1" s="1"/>
  <c r="Q272" i="1" s="1"/>
  <c r="N271" i="1"/>
  <c r="M271" i="1"/>
  <c r="L271" i="1"/>
  <c r="K271" i="1"/>
  <c r="H271" i="1"/>
  <c r="J271" i="1" s="1"/>
  <c r="G271" i="1"/>
  <c r="O271" i="1" s="1"/>
  <c r="Q271" i="1" s="1"/>
  <c r="N270" i="1"/>
  <c r="M270" i="1"/>
  <c r="L270" i="1"/>
  <c r="K270" i="1"/>
  <c r="H270" i="1"/>
  <c r="J270" i="1" s="1"/>
  <c r="G270" i="1"/>
  <c r="O270" i="1" s="1"/>
  <c r="Q270" i="1" s="1"/>
  <c r="P269" i="1"/>
  <c r="R269" i="1" s="1"/>
  <c r="N269" i="1"/>
  <c r="M269" i="1"/>
  <c r="L269" i="1"/>
  <c r="K269" i="1"/>
  <c r="H269" i="1"/>
  <c r="J269" i="1" s="1"/>
  <c r="G269" i="1"/>
  <c r="O269" i="1" s="1"/>
  <c r="Q269" i="1" s="1"/>
  <c r="N268" i="1"/>
  <c r="M268" i="1"/>
  <c r="L268" i="1"/>
  <c r="K268" i="1"/>
  <c r="H268" i="1"/>
  <c r="J268" i="1" s="1"/>
  <c r="G268" i="1"/>
  <c r="O268" i="1" s="1"/>
  <c r="Q268" i="1" s="1"/>
  <c r="N267" i="1"/>
  <c r="M267" i="1"/>
  <c r="L267" i="1"/>
  <c r="K267" i="1"/>
  <c r="H267" i="1"/>
  <c r="J267" i="1" s="1"/>
  <c r="G267" i="1"/>
  <c r="O267" i="1" s="1"/>
  <c r="Q267" i="1" s="1"/>
  <c r="N266" i="1"/>
  <c r="M266" i="1"/>
  <c r="L266" i="1"/>
  <c r="K266" i="1"/>
  <c r="H266" i="1"/>
  <c r="J266" i="1" s="1"/>
  <c r="G266" i="1"/>
  <c r="O266" i="1" s="1"/>
  <c r="Q266" i="1" s="1"/>
  <c r="N265" i="1"/>
  <c r="M265" i="1"/>
  <c r="L265" i="1"/>
  <c r="K265" i="1"/>
  <c r="H265" i="1"/>
  <c r="J265" i="1" s="1"/>
  <c r="G265" i="1"/>
  <c r="N264" i="1"/>
  <c r="M264" i="1"/>
  <c r="L264" i="1"/>
  <c r="K264" i="1"/>
  <c r="H264" i="1"/>
  <c r="J264" i="1" s="1"/>
  <c r="G264" i="1"/>
  <c r="N263" i="1"/>
  <c r="M263" i="1"/>
  <c r="L263" i="1"/>
  <c r="K263" i="1"/>
  <c r="H263" i="1"/>
  <c r="J263" i="1" s="1"/>
  <c r="G263" i="1"/>
  <c r="O263" i="1" s="1"/>
  <c r="Q263" i="1" s="1"/>
  <c r="N262" i="1"/>
  <c r="M262" i="1"/>
  <c r="L262" i="1"/>
  <c r="K262" i="1"/>
  <c r="H262" i="1"/>
  <c r="J262" i="1" s="1"/>
  <c r="G262" i="1"/>
  <c r="N261" i="1"/>
  <c r="M261" i="1"/>
  <c r="L261" i="1"/>
  <c r="K261" i="1"/>
  <c r="H261" i="1"/>
  <c r="J261" i="1" s="1"/>
  <c r="G261" i="1"/>
  <c r="O261" i="1" s="1"/>
  <c r="Q261" i="1" s="1"/>
  <c r="N260" i="1"/>
  <c r="M260" i="1"/>
  <c r="L260" i="1"/>
  <c r="K260" i="1"/>
  <c r="H260" i="1"/>
  <c r="J260" i="1" s="1"/>
  <c r="G260" i="1"/>
  <c r="O260" i="1" s="1"/>
  <c r="Q260" i="1" s="1"/>
  <c r="N259" i="1"/>
  <c r="M259" i="1"/>
  <c r="L259" i="1"/>
  <c r="K259" i="1"/>
  <c r="H259" i="1"/>
  <c r="J259" i="1" s="1"/>
  <c r="G259" i="1"/>
  <c r="O259" i="1" s="1"/>
  <c r="Q259" i="1" s="1"/>
  <c r="N258" i="1"/>
  <c r="M258" i="1"/>
  <c r="L258" i="1"/>
  <c r="K258" i="1"/>
  <c r="H258" i="1"/>
  <c r="J258" i="1" s="1"/>
  <c r="G258" i="1"/>
  <c r="O258" i="1" s="1"/>
  <c r="Q258" i="1" s="1"/>
  <c r="N257" i="1"/>
  <c r="M257" i="1"/>
  <c r="L257" i="1"/>
  <c r="K257" i="1"/>
  <c r="H257" i="1"/>
  <c r="J257" i="1" s="1"/>
  <c r="G257" i="1"/>
  <c r="O257" i="1" s="1"/>
  <c r="Q257" i="1" s="1"/>
  <c r="N256" i="1"/>
  <c r="M256" i="1"/>
  <c r="L256" i="1"/>
  <c r="K256" i="1"/>
  <c r="H256" i="1"/>
  <c r="J256" i="1" s="1"/>
  <c r="G256" i="1"/>
  <c r="N255" i="1"/>
  <c r="M255" i="1"/>
  <c r="L255" i="1"/>
  <c r="K255" i="1"/>
  <c r="H255" i="1"/>
  <c r="J255" i="1" s="1"/>
  <c r="G255" i="1"/>
  <c r="O255" i="1" s="1"/>
  <c r="Q255" i="1" s="1"/>
  <c r="N254" i="1"/>
  <c r="M254" i="1"/>
  <c r="L254" i="1"/>
  <c r="K254" i="1"/>
  <c r="H254" i="1"/>
  <c r="J254" i="1" s="1"/>
  <c r="G254" i="1"/>
  <c r="O254" i="1" s="1"/>
  <c r="Q254" i="1" s="1"/>
  <c r="N253" i="1"/>
  <c r="M253" i="1"/>
  <c r="L253" i="1"/>
  <c r="K253" i="1"/>
  <c r="H253" i="1"/>
  <c r="J253" i="1" s="1"/>
  <c r="G253" i="1"/>
  <c r="O253" i="1" s="1"/>
  <c r="Q253" i="1" s="1"/>
  <c r="N252" i="1"/>
  <c r="M252" i="1"/>
  <c r="L252" i="1"/>
  <c r="K252" i="1"/>
  <c r="H252" i="1"/>
  <c r="J252" i="1" s="1"/>
  <c r="G252" i="1"/>
  <c r="O252" i="1" s="1"/>
  <c r="Q252" i="1" s="1"/>
  <c r="N251" i="1"/>
  <c r="M251" i="1"/>
  <c r="L251" i="1"/>
  <c r="K251" i="1"/>
  <c r="H251" i="1"/>
  <c r="P251" i="1" s="1"/>
  <c r="R251" i="1" s="1"/>
  <c r="G251" i="1"/>
  <c r="I251" i="1" s="1"/>
  <c r="N250" i="1"/>
  <c r="M250" i="1"/>
  <c r="L250" i="1"/>
  <c r="K250" i="1"/>
  <c r="H250" i="1"/>
  <c r="P250" i="1" s="1"/>
  <c r="R250" i="1" s="1"/>
  <c r="G250" i="1"/>
  <c r="N249" i="1"/>
  <c r="M249" i="1"/>
  <c r="L249" i="1"/>
  <c r="K249" i="1"/>
  <c r="H249" i="1"/>
  <c r="P249" i="1" s="1"/>
  <c r="R249" i="1" s="1"/>
  <c r="G249" i="1"/>
  <c r="N248" i="1"/>
  <c r="M248" i="1"/>
  <c r="L248" i="1"/>
  <c r="K248" i="1"/>
  <c r="H248" i="1"/>
  <c r="G248" i="1"/>
  <c r="O248" i="1" s="1"/>
  <c r="Q248" i="1" s="1"/>
  <c r="N247" i="1"/>
  <c r="M247" i="1"/>
  <c r="L247" i="1"/>
  <c r="K247" i="1"/>
  <c r="H247" i="1"/>
  <c r="G247" i="1"/>
  <c r="I247" i="1" s="1"/>
  <c r="N246" i="1"/>
  <c r="M246" i="1"/>
  <c r="L246" i="1"/>
  <c r="K246" i="1"/>
  <c r="H246" i="1"/>
  <c r="G246" i="1"/>
  <c r="I246" i="1" s="1"/>
  <c r="N245" i="1"/>
  <c r="M245" i="1"/>
  <c r="L245" i="1"/>
  <c r="K245" i="1"/>
  <c r="H245" i="1"/>
  <c r="P245" i="1" s="1"/>
  <c r="R245" i="1" s="1"/>
  <c r="G245" i="1"/>
  <c r="N244" i="1"/>
  <c r="M244" i="1"/>
  <c r="L244" i="1"/>
  <c r="K244" i="1"/>
  <c r="H244" i="1"/>
  <c r="G244" i="1"/>
  <c r="I244" i="1" s="1"/>
  <c r="N243" i="1"/>
  <c r="M243" i="1"/>
  <c r="L243" i="1"/>
  <c r="K243" i="1"/>
  <c r="H243" i="1"/>
  <c r="P243" i="1" s="1"/>
  <c r="R243" i="1" s="1"/>
  <c r="G243" i="1"/>
  <c r="I243" i="1" s="1"/>
  <c r="N242" i="1"/>
  <c r="M242" i="1"/>
  <c r="L242" i="1"/>
  <c r="K242" i="1"/>
  <c r="H242" i="1"/>
  <c r="P242" i="1" s="1"/>
  <c r="R242" i="1" s="1"/>
  <c r="G242" i="1"/>
  <c r="N241" i="1"/>
  <c r="M241" i="1"/>
  <c r="L241" i="1"/>
  <c r="K241" i="1"/>
  <c r="H241" i="1"/>
  <c r="P241" i="1" s="1"/>
  <c r="R241" i="1" s="1"/>
  <c r="G241" i="1"/>
  <c r="N240" i="1"/>
  <c r="M240" i="1"/>
  <c r="L240" i="1"/>
  <c r="K240" i="1"/>
  <c r="H240" i="1"/>
  <c r="G240" i="1"/>
  <c r="O240" i="1" s="1"/>
  <c r="Q240" i="1" s="1"/>
  <c r="N239" i="1"/>
  <c r="M239" i="1"/>
  <c r="L239" i="1"/>
  <c r="K239" i="1"/>
  <c r="H239" i="1"/>
  <c r="G239" i="1"/>
  <c r="I239" i="1" s="1"/>
  <c r="N238" i="1"/>
  <c r="M238" i="1"/>
  <c r="L238" i="1"/>
  <c r="K238" i="1"/>
  <c r="H238" i="1"/>
  <c r="P238" i="1" s="1"/>
  <c r="R238" i="1" s="1"/>
  <c r="G238" i="1"/>
  <c r="I238" i="1" s="1"/>
  <c r="N237" i="1"/>
  <c r="M237" i="1"/>
  <c r="L237" i="1"/>
  <c r="K237" i="1"/>
  <c r="H237" i="1"/>
  <c r="P237" i="1" s="1"/>
  <c r="R237" i="1" s="1"/>
  <c r="G237" i="1"/>
  <c r="N236" i="1"/>
  <c r="M236" i="1"/>
  <c r="L236" i="1"/>
  <c r="K236" i="1"/>
  <c r="H236" i="1"/>
  <c r="P236" i="1" s="1"/>
  <c r="R236" i="1" s="1"/>
  <c r="G236" i="1"/>
  <c r="I236" i="1" s="1"/>
  <c r="N235" i="1"/>
  <c r="M235" i="1"/>
  <c r="L235" i="1"/>
  <c r="K235" i="1"/>
  <c r="H235" i="1"/>
  <c r="P235" i="1" s="1"/>
  <c r="R235" i="1" s="1"/>
  <c r="G235" i="1"/>
  <c r="I235" i="1" s="1"/>
  <c r="N234" i="1"/>
  <c r="M234" i="1"/>
  <c r="L234" i="1"/>
  <c r="K234" i="1"/>
  <c r="H234" i="1"/>
  <c r="P234" i="1" s="1"/>
  <c r="R234" i="1" s="1"/>
  <c r="G234" i="1"/>
  <c r="N233" i="1"/>
  <c r="M233" i="1"/>
  <c r="L233" i="1"/>
  <c r="K233" i="1"/>
  <c r="H233" i="1"/>
  <c r="P233" i="1" s="1"/>
  <c r="R233" i="1" s="1"/>
  <c r="G233" i="1"/>
  <c r="N232" i="1"/>
  <c r="M232" i="1"/>
  <c r="L232" i="1"/>
  <c r="K232" i="1"/>
  <c r="H232" i="1"/>
  <c r="G232" i="1"/>
  <c r="I232" i="1" s="1"/>
  <c r="N231" i="1"/>
  <c r="M231" i="1"/>
  <c r="L231" i="1"/>
  <c r="K231" i="1"/>
  <c r="H231" i="1"/>
  <c r="G231" i="1"/>
  <c r="I231" i="1" s="1"/>
  <c r="N230" i="1"/>
  <c r="M230" i="1"/>
  <c r="L230" i="1"/>
  <c r="K230" i="1"/>
  <c r="H230" i="1"/>
  <c r="P230" i="1" s="1"/>
  <c r="R230" i="1" s="1"/>
  <c r="G230" i="1"/>
  <c r="I230" i="1" s="1"/>
  <c r="N229" i="1"/>
  <c r="M229" i="1"/>
  <c r="L229" i="1"/>
  <c r="K229" i="1"/>
  <c r="H229" i="1"/>
  <c r="G229" i="1"/>
  <c r="I229" i="1" s="1"/>
  <c r="N228" i="1"/>
  <c r="M228" i="1"/>
  <c r="L228" i="1"/>
  <c r="K228" i="1"/>
  <c r="H228" i="1"/>
  <c r="J228" i="1" s="1"/>
  <c r="G228" i="1"/>
  <c r="I228" i="1" s="1"/>
  <c r="N227" i="1"/>
  <c r="M227" i="1"/>
  <c r="L227" i="1"/>
  <c r="K227" i="1"/>
  <c r="H227" i="1"/>
  <c r="G227" i="1"/>
  <c r="I227" i="1" s="1"/>
  <c r="N226" i="1"/>
  <c r="M226" i="1"/>
  <c r="L226" i="1"/>
  <c r="K226" i="1"/>
  <c r="H226" i="1"/>
  <c r="J226" i="1" s="1"/>
  <c r="G226" i="1"/>
  <c r="I226" i="1" s="1"/>
  <c r="N225" i="1"/>
  <c r="M225" i="1"/>
  <c r="L225" i="1"/>
  <c r="K225" i="1"/>
  <c r="H225" i="1"/>
  <c r="G225" i="1"/>
  <c r="I225" i="1" s="1"/>
  <c r="N224" i="1"/>
  <c r="M224" i="1"/>
  <c r="L224" i="1"/>
  <c r="K224" i="1"/>
  <c r="H224" i="1"/>
  <c r="J224" i="1" s="1"/>
  <c r="G224" i="1"/>
  <c r="I224" i="1" s="1"/>
  <c r="N223" i="1"/>
  <c r="M223" i="1"/>
  <c r="L223" i="1"/>
  <c r="K223" i="1"/>
  <c r="H223" i="1"/>
  <c r="G223" i="1"/>
  <c r="I223" i="1" s="1"/>
  <c r="N222" i="1"/>
  <c r="M222" i="1"/>
  <c r="L222" i="1"/>
  <c r="K222" i="1"/>
  <c r="H222" i="1"/>
  <c r="J222" i="1" s="1"/>
  <c r="G222" i="1"/>
  <c r="I222" i="1" s="1"/>
  <c r="N221" i="1"/>
  <c r="M221" i="1"/>
  <c r="L221" i="1"/>
  <c r="K221" i="1"/>
  <c r="H221" i="1"/>
  <c r="G221" i="1"/>
  <c r="I221" i="1" s="1"/>
  <c r="N220" i="1"/>
  <c r="M220" i="1"/>
  <c r="L220" i="1"/>
  <c r="K220" i="1"/>
  <c r="H220" i="1"/>
  <c r="J220" i="1" s="1"/>
  <c r="G220" i="1"/>
  <c r="I220" i="1" s="1"/>
  <c r="N219" i="1"/>
  <c r="M219" i="1"/>
  <c r="L219" i="1"/>
  <c r="K219" i="1"/>
  <c r="H219" i="1"/>
  <c r="G219" i="1"/>
  <c r="I219" i="1" s="1"/>
  <c r="N218" i="1"/>
  <c r="M218" i="1"/>
  <c r="L218" i="1"/>
  <c r="K218" i="1"/>
  <c r="H218" i="1"/>
  <c r="J218" i="1" s="1"/>
  <c r="G218" i="1"/>
  <c r="I218" i="1" s="1"/>
  <c r="N217" i="1"/>
  <c r="M217" i="1"/>
  <c r="L217" i="1"/>
  <c r="K217" i="1"/>
  <c r="H217" i="1"/>
  <c r="G217" i="1"/>
  <c r="I217" i="1" s="1"/>
  <c r="N216" i="1"/>
  <c r="M216" i="1"/>
  <c r="L216" i="1"/>
  <c r="K216" i="1"/>
  <c r="H216" i="1"/>
  <c r="J216" i="1" s="1"/>
  <c r="G216" i="1"/>
  <c r="I216" i="1" s="1"/>
  <c r="N215" i="1"/>
  <c r="M215" i="1"/>
  <c r="L215" i="1"/>
  <c r="K215" i="1"/>
  <c r="H215" i="1"/>
  <c r="G215" i="1"/>
  <c r="I215" i="1" s="1"/>
  <c r="N214" i="1"/>
  <c r="M214" i="1"/>
  <c r="L214" i="1"/>
  <c r="K214" i="1"/>
  <c r="H214" i="1"/>
  <c r="J214" i="1" s="1"/>
  <c r="G214" i="1"/>
  <c r="I214" i="1" s="1"/>
  <c r="N213" i="1"/>
  <c r="M213" i="1"/>
  <c r="L213" i="1"/>
  <c r="K213" i="1"/>
  <c r="H213" i="1"/>
  <c r="G213" i="1"/>
  <c r="I213" i="1" s="1"/>
  <c r="N212" i="1"/>
  <c r="M212" i="1"/>
  <c r="L212" i="1"/>
  <c r="K212" i="1"/>
  <c r="H212" i="1"/>
  <c r="J212" i="1" s="1"/>
  <c r="G212" i="1"/>
  <c r="I212" i="1" s="1"/>
  <c r="N211" i="1"/>
  <c r="M211" i="1"/>
  <c r="L211" i="1"/>
  <c r="K211" i="1"/>
  <c r="H211" i="1"/>
  <c r="G211" i="1"/>
  <c r="I211" i="1" s="1"/>
  <c r="N210" i="1"/>
  <c r="M210" i="1"/>
  <c r="L210" i="1"/>
  <c r="K210" i="1"/>
  <c r="H210" i="1"/>
  <c r="J210" i="1" s="1"/>
  <c r="G210" i="1"/>
  <c r="I210" i="1" s="1"/>
  <c r="N209" i="1"/>
  <c r="M209" i="1"/>
  <c r="L209" i="1"/>
  <c r="K209" i="1"/>
  <c r="H209" i="1"/>
  <c r="G209" i="1"/>
  <c r="I209" i="1" s="1"/>
  <c r="N208" i="1"/>
  <c r="M208" i="1"/>
  <c r="L208" i="1"/>
  <c r="K208" i="1"/>
  <c r="H208" i="1"/>
  <c r="J208" i="1" s="1"/>
  <c r="G208" i="1"/>
  <c r="I208" i="1" s="1"/>
  <c r="N207" i="1"/>
  <c r="M207" i="1"/>
  <c r="L207" i="1"/>
  <c r="K207" i="1"/>
  <c r="H207" i="1"/>
  <c r="G207" i="1"/>
  <c r="I207" i="1" s="1"/>
  <c r="N206" i="1"/>
  <c r="M206" i="1"/>
  <c r="L206" i="1"/>
  <c r="K206" i="1"/>
  <c r="H206" i="1"/>
  <c r="J206" i="1" s="1"/>
  <c r="G206" i="1"/>
  <c r="I206" i="1" s="1"/>
  <c r="N205" i="1"/>
  <c r="M205" i="1"/>
  <c r="L205" i="1"/>
  <c r="K205" i="1"/>
  <c r="H205" i="1"/>
  <c r="G205" i="1"/>
  <c r="I205" i="1" s="1"/>
  <c r="N204" i="1"/>
  <c r="M204" i="1"/>
  <c r="L204" i="1"/>
  <c r="K204" i="1"/>
  <c r="H204" i="1"/>
  <c r="J204" i="1" s="1"/>
  <c r="G204" i="1"/>
  <c r="I204" i="1" s="1"/>
  <c r="N203" i="1"/>
  <c r="M203" i="1"/>
  <c r="L203" i="1"/>
  <c r="K203" i="1"/>
  <c r="I203" i="1"/>
  <c r="H203" i="1"/>
  <c r="G203" i="1"/>
  <c r="O202" i="1"/>
  <c r="Q202" i="1" s="1"/>
  <c r="N202" i="1"/>
  <c r="M202" i="1"/>
  <c r="L202" i="1"/>
  <c r="K202" i="1"/>
  <c r="H202" i="1"/>
  <c r="J202" i="1" s="1"/>
  <c r="G202" i="1"/>
  <c r="I202" i="1" s="1"/>
  <c r="N201" i="1"/>
  <c r="M201" i="1"/>
  <c r="L201" i="1"/>
  <c r="K201" i="1"/>
  <c r="H201" i="1"/>
  <c r="G201" i="1"/>
  <c r="I201" i="1" s="1"/>
  <c r="N200" i="1"/>
  <c r="M200" i="1"/>
  <c r="L200" i="1"/>
  <c r="K200" i="1"/>
  <c r="H200" i="1"/>
  <c r="J200" i="1" s="1"/>
  <c r="G200" i="1"/>
  <c r="I200" i="1" s="1"/>
  <c r="N199" i="1"/>
  <c r="M199" i="1"/>
  <c r="L199" i="1"/>
  <c r="K199" i="1"/>
  <c r="H199" i="1"/>
  <c r="G199" i="1"/>
  <c r="I199" i="1" s="1"/>
  <c r="N198" i="1"/>
  <c r="M198" i="1"/>
  <c r="L198" i="1"/>
  <c r="K198" i="1"/>
  <c r="H198" i="1"/>
  <c r="G198" i="1"/>
  <c r="I198" i="1" s="1"/>
  <c r="N197" i="1"/>
  <c r="M197" i="1"/>
  <c r="L197" i="1"/>
  <c r="K197" i="1"/>
  <c r="H197" i="1"/>
  <c r="G197" i="1"/>
  <c r="I197" i="1" s="1"/>
  <c r="N196" i="1"/>
  <c r="M196" i="1"/>
  <c r="L196" i="1"/>
  <c r="K196" i="1"/>
  <c r="H196" i="1"/>
  <c r="J196" i="1" s="1"/>
  <c r="G196" i="1"/>
  <c r="N195" i="1"/>
  <c r="M195" i="1"/>
  <c r="L195" i="1"/>
  <c r="K195" i="1"/>
  <c r="H195" i="1"/>
  <c r="G195" i="1"/>
  <c r="I195" i="1" s="1"/>
  <c r="N194" i="1"/>
  <c r="M194" i="1"/>
  <c r="L194" i="1"/>
  <c r="K194" i="1"/>
  <c r="H194" i="1"/>
  <c r="J194" i="1" s="1"/>
  <c r="G194" i="1"/>
  <c r="I194" i="1" s="1"/>
  <c r="N193" i="1"/>
  <c r="M193" i="1"/>
  <c r="L193" i="1"/>
  <c r="K193" i="1"/>
  <c r="H193" i="1"/>
  <c r="G193" i="1"/>
  <c r="I193" i="1" s="1"/>
  <c r="N192" i="1"/>
  <c r="M192" i="1"/>
  <c r="L192" i="1"/>
  <c r="K192" i="1"/>
  <c r="H192" i="1"/>
  <c r="G192" i="1"/>
  <c r="I192" i="1" s="1"/>
  <c r="N191" i="1"/>
  <c r="M191" i="1"/>
  <c r="L191" i="1"/>
  <c r="K191" i="1"/>
  <c r="H191" i="1"/>
  <c r="G191" i="1"/>
  <c r="I191" i="1" s="1"/>
  <c r="N190" i="1"/>
  <c r="M190" i="1"/>
  <c r="L190" i="1"/>
  <c r="K190" i="1"/>
  <c r="H190" i="1"/>
  <c r="G190" i="1"/>
  <c r="N189" i="1"/>
  <c r="M189" i="1"/>
  <c r="L189" i="1"/>
  <c r="K189" i="1"/>
  <c r="H189" i="1"/>
  <c r="G189" i="1"/>
  <c r="I189" i="1" s="1"/>
  <c r="N188" i="1"/>
  <c r="M188" i="1"/>
  <c r="L188" i="1"/>
  <c r="K188" i="1"/>
  <c r="H188" i="1"/>
  <c r="J188" i="1" s="1"/>
  <c r="G188" i="1"/>
  <c r="N187" i="1"/>
  <c r="M187" i="1"/>
  <c r="L187" i="1"/>
  <c r="K187" i="1"/>
  <c r="H187" i="1"/>
  <c r="G187" i="1"/>
  <c r="I187" i="1" s="1"/>
  <c r="N186" i="1"/>
  <c r="M186" i="1"/>
  <c r="L186" i="1"/>
  <c r="K186" i="1"/>
  <c r="H186" i="1"/>
  <c r="J186" i="1" s="1"/>
  <c r="G186" i="1"/>
  <c r="N185" i="1"/>
  <c r="M185" i="1"/>
  <c r="L185" i="1"/>
  <c r="K185" i="1"/>
  <c r="H185" i="1"/>
  <c r="G185" i="1"/>
  <c r="I185" i="1" s="1"/>
  <c r="N184" i="1"/>
  <c r="M184" i="1"/>
  <c r="L184" i="1"/>
  <c r="K184" i="1"/>
  <c r="H184" i="1"/>
  <c r="J184" i="1" s="1"/>
  <c r="G184" i="1"/>
  <c r="I184" i="1" s="1"/>
  <c r="N183" i="1"/>
  <c r="M183" i="1"/>
  <c r="L183" i="1"/>
  <c r="K183" i="1"/>
  <c r="H183" i="1"/>
  <c r="G183" i="1"/>
  <c r="I183" i="1" s="1"/>
  <c r="N182" i="1"/>
  <c r="M182" i="1"/>
  <c r="L182" i="1"/>
  <c r="K182" i="1"/>
  <c r="H182" i="1"/>
  <c r="G182" i="1"/>
  <c r="I182" i="1" s="1"/>
  <c r="N181" i="1"/>
  <c r="M181" i="1"/>
  <c r="L181" i="1"/>
  <c r="K181" i="1"/>
  <c r="H181" i="1"/>
  <c r="G181" i="1"/>
  <c r="N180" i="1"/>
  <c r="M180" i="1"/>
  <c r="L180" i="1"/>
  <c r="K180" i="1"/>
  <c r="H180" i="1"/>
  <c r="G180" i="1"/>
  <c r="I180" i="1" s="1"/>
  <c r="N179" i="1"/>
  <c r="M179" i="1"/>
  <c r="L179" i="1"/>
  <c r="K179" i="1"/>
  <c r="H179" i="1"/>
  <c r="G179" i="1"/>
  <c r="I179" i="1" s="1"/>
  <c r="N178" i="1"/>
  <c r="M178" i="1"/>
  <c r="L178" i="1"/>
  <c r="K178" i="1"/>
  <c r="H178" i="1"/>
  <c r="G178" i="1"/>
  <c r="I178" i="1" s="1"/>
  <c r="N177" i="1"/>
  <c r="M177" i="1"/>
  <c r="L177" i="1"/>
  <c r="K177" i="1"/>
  <c r="H177" i="1"/>
  <c r="G177" i="1"/>
  <c r="N176" i="1"/>
  <c r="M176" i="1"/>
  <c r="L176" i="1"/>
  <c r="K176" i="1"/>
  <c r="H176" i="1"/>
  <c r="G176" i="1"/>
  <c r="I176" i="1" s="1"/>
  <c r="N175" i="1"/>
  <c r="M175" i="1"/>
  <c r="L175" i="1"/>
  <c r="K175" i="1"/>
  <c r="H175" i="1"/>
  <c r="G175" i="1"/>
  <c r="I175" i="1" s="1"/>
  <c r="N174" i="1"/>
  <c r="M174" i="1"/>
  <c r="L174" i="1"/>
  <c r="K174" i="1"/>
  <c r="H174" i="1"/>
  <c r="G174" i="1"/>
  <c r="I174" i="1" s="1"/>
  <c r="N173" i="1"/>
  <c r="M173" i="1"/>
  <c r="L173" i="1"/>
  <c r="K173" i="1"/>
  <c r="H173" i="1"/>
  <c r="G173" i="1"/>
  <c r="N172" i="1"/>
  <c r="M172" i="1"/>
  <c r="L172" i="1"/>
  <c r="K172" i="1"/>
  <c r="H172" i="1"/>
  <c r="G172" i="1"/>
  <c r="I172" i="1" s="1"/>
  <c r="N171" i="1"/>
  <c r="M171" i="1"/>
  <c r="L171" i="1"/>
  <c r="K171" i="1"/>
  <c r="H171" i="1"/>
  <c r="J171" i="1" s="1"/>
  <c r="G171" i="1"/>
  <c r="N170" i="1"/>
  <c r="M170" i="1"/>
  <c r="L170" i="1"/>
  <c r="K170" i="1"/>
  <c r="H170" i="1"/>
  <c r="G170" i="1"/>
  <c r="I170" i="1" s="1"/>
  <c r="N169" i="1"/>
  <c r="M169" i="1"/>
  <c r="L169" i="1"/>
  <c r="K169" i="1"/>
  <c r="H169" i="1"/>
  <c r="J169" i="1" s="1"/>
  <c r="G169" i="1"/>
  <c r="N168" i="1"/>
  <c r="M168" i="1"/>
  <c r="L168" i="1"/>
  <c r="K168" i="1"/>
  <c r="H168" i="1"/>
  <c r="J168" i="1" s="1"/>
  <c r="G168" i="1"/>
  <c r="I168" i="1" s="1"/>
  <c r="N167" i="1"/>
  <c r="M167" i="1"/>
  <c r="L167" i="1"/>
  <c r="K167" i="1"/>
  <c r="H167" i="1"/>
  <c r="J167" i="1" s="1"/>
  <c r="G167" i="1"/>
  <c r="N166" i="1"/>
  <c r="M166" i="1"/>
  <c r="L166" i="1"/>
  <c r="K166" i="1"/>
  <c r="H166" i="1"/>
  <c r="G166" i="1"/>
  <c r="I166" i="1" s="1"/>
  <c r="N165" i="1"/>
  <c r="M165" i="1"/>
  <c r="L165" i="1"/>
  <c r="K165" i="1"/>
  <c r="H165" i="1"/>
  <c r="J165" i="1" s="1"/>
  <c r="G165" i="1"/>
  <c r="N164" i="1"/>
  <c r="M164" i="1"/>
  <c r="L164" i="1"/>
  <c r="K164" i="1"/>
  <c r="H164" i="1"/>
  <c r="J164" i="1" s="1"/>
  <c r="G164" i="1"/>
  <c r="I164" i="1" s="1"/>
  <c r="N163" i="1"/>
  <c r="M163" i="1"/>
  <c r="L163" i="1"/>
  <c r="K163" i="1"/>
  <c r="H163" i="1"/>
  <c r="J163" i="1" s="1"/>
  <c r="G163" i="1"/>
  <c r="N162" i="1"/>
  <c r="M162" i="1"/>
  <c r="L162" i="1"/>
  <c r="K162" i="1"/>
  <c r="H162" i="1"/>
  <c r="G162" i="1"/>
  <c r="I162" i="1" s="1"/>
  <c r="N161" i="1"/>
  <c r="M161" i="1"/>
  <c r="L161" i="1"/>
  <c r="K161" i="1"/>
  <c r="H161" i="1"/>
  <c r="J161" i="1" s="1"/>
  <c r="G161" i="1"/>
  <c r="N160" i="1"/>
  <c r="M160" i="1"/>
  <c r="L160" i="1"/>
  <c r="K160" i="1"/>
  <c r="H160" i="1"/>
  <c r="J160" i="1" s="1"/>
  <c r="G160" i="1"/>
  <c r="I160" i="1" s="1"/>
  <c r="N159" i="1"/>
  <c r="M159" i="1"/>
  <c r="L159" i="1"/>
  <c r="K159" i="1"/>
  <c r="H159" i="1"/>
  <c r="J159" i="1" s="1"/>
  <c r="G159" i="1"/>
  <c r="N158" i="1"/>
  <c r="M158" i="1"/>
  <c r="L158" i="1"/>
  <c r="K158" i="1"/>
  <c r="H158" i="1"/>
  <c r="G158" i="1"/>
  <c r="I158" i="1" s="1"/>
  <c r="N157" i="1"/>
  <c r="M157" i="1"/>
  <c r="L157" i="1"/>
  <c r="K157" i="1"/>
  <c r="H157" i="1"/>
  <c r="J157" i="1" s="1"/>
  <c r="G157" i="1"/>
  <c r="O156" i="1"/>
  <c r="Q156" i="1" s="1"/>
  <c r="N156" i="1"/>
  <c r="M156" i="1"/>
  <c r="L156" i="1"/>
  <c r="K156" i="1"/>
  <c r="H156" i="1"/>
  <c r="J156" i="1" s="1"/>
  <c r="G156" i="1"/>
  <c r="I156" i="1" s="1"/>
  <c r="N155" i="1"/>
  <c r="M155" i="1"/>
  <c r="L155" i="1"/>
  <c r="K155" i="1"/>
  <c r="H155" i="1"/>
  <c r="J155" i="1" s="1"/>
  <c r="G155" i="1"/>
  <c r="N154" i="1"/>
  <c r="M154" i="1"/>
  <c r="L154" i="1"/>
  <c r="K154" i="1"/>
  <c r="H154" i="1"/>
  <c r="G154" i="1"/>
  <c r="I154" i="1" s="1"/>
  <c r="N153" i="1"/>
  <c r="M153" i="1"/>
  <c r="L153" i="1"/>
  <c r="K153" i="1"/>
  <c r="H153" i="1"/>
  <c r="J153" i="1" s="1"/>
  <c r="G153" i="1"/>
  <c r="N152" i="1"/>
  <c r="M152" i="1"/>
  <c r="L152" i="1"/>
  <c r="K152" i="1"/>
  <c r="H152" i="1"/>
  <c r="J152" i="1" s="1"/>
  <c r="G152" i="1"/>
  <c r="I152" i="1" s="1"/>
  <c r="N151" i="1"/>
  <c r="M151" i="1"/>
  <c r="L151" i="1"/>
  <c r="K151" i="1"/>
  <c r="H151" i="1"/>
  <c r="J151" i="1" s="1"/>
  <c r="G151" i="1"/>
  <c r="N150" i="1"/>
  <c r="M150" i="1"/>
  <c r="L150" i="1"/>
  <c r="K150" i="1"/>
  <c r="H150" i="1"/>
  <c r="G150" i="1"/>
  <c r="I150" i="1" s="1"/>
  <c r="N149" i="1"/>
  <c r="M149" i="1"/>
  <c r="L149" i="1"/>
  <c r="K149" i="1"/>
  <c r="H149" i="1"/>
  <c r="J149" i="1" s="1"/>
  <c r="G149" i="1"/>
  <c r="N148" i="1"/>
  <c r="M148" i="1"/>
  <c r="L148" i="1"/>
  <c r="K148" i="1"/>
  <c r="H148" i="1"/>
  <c r="J148" i="1" s="1"/>
  <c r="G148" i="1"/>
  <c r="I148" i="1" s="1"/>
  <c r="N147" i="1"/>
  <c r="M147" i="1"/>
  <c r="L147" i="1"/>
  <c r="K147" i="1"/>
  <c r="H147" i="1"/>
  <c r="J147" i="1" s="1"/>
  <c r="G147" i="1"/>
  <c r="N146" i="1"/>
  <c r="M146" i="1"/>
  <c r="L146" i="1"/>
  <c r="K146" i="1"/>
  <c r="H146" i="1"/>
  <c r="G146" i="1"/>
  <c r="I146" i="1" s="1"/>
  <c r="N145" i="1"/>
  <c r="M145" i="1"/>
  <c r="L145" i="1"/>
  <c r="K145" i="1"/>
  <c r="H145" i="1"/>
  <c r="J145" i="1" s="1"/>
  <c r="G145" i="1"/>
  <c r="N144" i="1"/>
  <c r="M144" i="1"/>
  <c r="L144" i="1"/>
  <c r="K144" i="1"/>
  <c r="H144" i="1"/>
  <c r="J144" i="1" s="1"/>
  <c r="G144" i="1"/>
  <c r="I144" i="1" s="1"/>
  <c r="N143" i="1"/>
  <c r="M143" i="1"/>
  <c r="L143" i="1"/>
  <c r="K143" i="1"/>
  <c r="H143" i="1"/>
  <c r="J143" i="1" s="1"/>
  <c r="G143" i="1"/>
  <c r="N142" i="1"/>
  <c r="M142" i="1"/>
  <c r="L142" i="1"/>
  <c r="K142" i="1"/>
  <c r="H142" i="1"/>
  <c r="G142" i="1"/>
  <c r="I142" i="1" s="1"/>
  <c r="N141" i="1"/>
  <c r="M141" i="1"/>
  <c r="L141" i="1"/>
  <c r="K141" i="1"/>
  <c r="H141" i="1"/>
  <c r="J141" i="1" s="1"/>
  <c r="G141" i="1"/>
  <c r="N140" i="1"/>
  <c r="M140" i="1"/>
  <c r="L140" i="1"/>
  <c r="K140" i="1"/>
  <c r="H140" i="1"/>
  <c r="J140" i="1" s="1"/>
  <c r="G140" i="1"/>
  <c r="I140" i="1" s="1"/>
  <c r="N139" i="1"/>
  <c r="M139" i="1"/>
  <c r="L139" i="1"/>
  <c r="K139" i="1"/>
  <c r="H139" i="1"/>
  <c r="J139" i="1" s="1"/>
  <c r="G139" i="1"/>
  <c r="N138" i="1"/>
  <c r="M138" i="1"/>
  <c r="L138" i="1"/>
  <c r="K138" i="1"/>
  <c r="H138" i="1"/>
  <c r="J138" i="1" s="1"/>
  <c r="G138" i="1"/>
  <c r="I138" i="1" s="1"/>
  <c r="N137" i="1"/>
  <c r="M137" i="1"/>
  <c r="L137" i="1"/>
  <c r="K137" i="1"/>
  <c r="H137" i="1"/>
  <c r="J137" i="1" s="1"/>
  <c r="G137" i="1"/>
  <c r="N136" i="1"/>
  <c r="M136" i="1"/>
  <c r="L136" i="1"/>
  <c r="K136" i="1"/>
  <c r="H136" i="1"/>
  <c r="J136" i="1" s="1"/>
  <c r="G136" i="1"/>
  <c r="I136" i="1" s="1"/>
  <c r="N135" i="1"/>
  <c r="M135" i="1"/>
  <c r="L135" i="1"/>
  <c r="K135" i="1"/>
  <c r="H135" i="1"/>
  <c r="J135" i="1" s="1"/>
  <c r="G135" i="1"/>
  <c r="N134" i="1"/>
  <c r="M134" i="1"/>
  <c r="L134" i="1"/>
  <c r="K134" i="1"/>
  <c r="H134" i="1"/>
  <c r="J134" i="1" s="1"/>
  <c r="G134" i="1"/>
  <c r="I134" i="1" s="1"/>
  <c r="N133" i="1"/>
  <c r="M133" i="1"/>
  <c r="L133" i="1"/>
  <c r="K133" i="1"/>
  <c r="H133" i="1"/>
  <c r="J133" i="1" s="1"/>
  <c r="G133" i="1"/>
  <c r="N132" i="1"/>
  <c r="M132" i="1"/>
  <c r="L132" i="1"/>
  <c r="K132" i="1"/>
  <c r="H132" i="1"/>
  <c r="J132" i="1" s="1"/>
  <c r="G132" i="1"/>
  <c r="I132" i="1" s="1"/>
  <c r="N131" i="1"/>
  <c r="M131" i="1"/>
  <c r="L131" i="1"/>
  <c r="K131" i="1"/>
  <c r="H131" i="1"/>
  <c r="J131" i="1" s="1"/>
  <c r="G131" i="1"/>
  <c r="N130" i="1"/>
  <c r="M130" i="1"/>
  <c r="L130" i="1"/>
  <c r="K130" i="1"/>
  <c r="H130" i="1"/>
  <c r="J130" i="1" s="1"/>
  <c r="G130" i="1"/>
  <c r="I130" i="1" s="1"/>
  <c r="N129" i="1"/>
  <c r="M129" i="1"/>
  <c r="L129" i="1"/>
  <c r="K129" i="1"/>
  <c r="H129" i="1"/>
  <c r="J129" i="1" s="1"/>
  <c r="G129" i="1"/>
  <c r="N128" i="1"/>
  <c r="M128" i="1"/>
  <c r="L128" i="1"/>
  <c r="K128" i="1"/>
  <c r="H128" i="1"/>
  <c r="J128" i="1" s="1"/>
  <c r="G128" i="1"/>
  <c r="I128" i="1" s="1"/>
  <c r="N127" i="1"/>
  <c r="M127" i="1"/>
  <c r="L127" i="1"/>
  <c r="K127" i="1"/>
  <c r="H127" i="1"/>
  <c r="J127" i="1" s="1"/>
  <c r="G127" i="1"/>
  <c r="N126" i="1"/>
  <c r="M126" i="1"/>
  <c r="L126" i="1"/>
  <c r="K126" i="1"/>
  <c r="H126" i="1"/>
  <c r="J126" i="1" s="1"/>
  <c r="G126" i="1"/>
  <c r="I126" i="1" s="1"/>
  <c r="N125" i="1"/>
  <c r="M125" i="1"/>
  <c r="L125" i="1"/>
  <c r="K125" i="1"/>
  <c r="H125" i="1"/>
  <c r="J125" i="1" s="1"/>
  <c r="G125" i="1"/>
  <c r="N124" i="1"/>
  <c r="M124" i="1"/>
  <c r="L124" i="1"/>
  <c r="K124" i="1"/>
  <c r="H124" i="1"/>
  <c r="J124" i="1" s="1"/>
  <c r="G124" i="1"/>
  <c r="I124" i="1" s="1"/>
  <c r="N123" i="1"/>
  <c r="M123" i="1"/>
  <c r="L123" i="1"/>
  <c r="K123" i="1"/>
  <c r="H123" i="1"/>
  <c r="J123" i="1" s="1"/>
  <c r="G123" i="1"/>
  <c r="N122" i="1"/>
  <c r="M122" i="1"/>
  <c r="L122" i="1"/>
  <c r="K122" i="1"/>
  <c r="H122" i="1"/>
  <c r="J122" i="1" s="1"/>
  <c r="G122" i="1"/>
  <c r="I122" i="1" s="1"/>
  <c r="N121" i="1"/>
  <c r="M121" i="1"/>
  <c r="L121" i="1"/>
  <c r="K121" i="1"/>
  <c r="H121" i="1"/>
  <c r="J121" i="1" s="1"/>
  <c r="G121" i="1"/>
  <c r="N120" i="1"/>
  <c r="M120" i="1"/>
  <c r="L120" i="1"/>
  <c r="K120" i="1"/>
  <c r="H120" i="1"/>
  <c r="J120" i="1" s="1"/>
  <c r="G120" i="1"/>
  <c r="I120" i="1" s="1"/>
  <c r="N119" i="1"/>
  <c r="M119" i="1"/>
  <c r="L119" i="1"/>
  <c r="K119" i="1"/>
  <c r="H119" i="1"/>
  <c r="J119" i="1" s="1"/>
  <c r="G119" i="1"/>
  <c r="N118" i="1"/>
  <c r="M118" i="1"/>
  <c r="L118" i="1"/>
  <c r="K118" i="1"/>
  <c r="H118" i="1"/>
  <c r="J118" i="1" s="1"/>
  <c r="G118" i="1"/>
  <c r="I118" i="1" s="1"/>
  <c r="N117" i="1"/>
  <c r="M117" i="1"/>
  <c r="L117" i="1"/>
  <c r="K117" i="1"/>
  <c r="H117" i="1"/>
  <c r="J117" i="1" s="1"/>
  <c r="G117" i="1"/>
  <c r="N116" i="1"/>
  <c r="M116" i="1"/>
  <c r="L116" i="1"/>
  <c r="K116" i="1"/>
  <c r="H116" i="1"/>
  <c r="J116" i="1" s="1"/>
  <c r="G116" i="1"/>
  <c r="I116" i="1" s="1"/>
  <c r="N115" i="1"/>
  <c r="M115" i="1"/>
  <c r="L115" i="1"/>
  <c r="K115" i="1"/>
  <c r="H115" i="1"/>
  <c r="J115" i="1" s="1"/>
  <c r="G115" i="1"/>
  <c r="N114" i="1"/>
  <c r="M114" i="1"/>
  <c r="L114" i="1"/>
  <c r="K114" i="1"/>
  <c r="H114" i="1"/>
  <c r="J114" i="1" s="1"/>
  <c r="G114" i="1"/>
  <c r="I114" i="1" s="1"/>
  <c r="N113" i="1"/>
  <c r="M113" i="1"/>
  <c r="L113" i="1"/>
  <c r="K113" i="1"/>
  <c r="H113" i="1"/>
  <c r="J113" i="1" s="1"/>
  <c r="G113" i="1"/>
  <c r="N112" i="1"/>
  <c r="M112" i="1"/>
  <c r="L112" i="1"/>
  <c r="K112" i="1"/>
  <c r="H112" i="1"/>
  <c r="J112" i="1" s="1"/>
  <c r="G112" i="1"/>
  <c r="I112" i="1" s="1"/>
  <c r="N111" i="1"/>
  <c r="M111" i="1"/>
  <c r="L111" i="1"/>
  <c r="K111" i="1"/>
  <c r="H111" i="1"/>
  <c r="J111" i="1" s="1"/>
  <c r="G111" i="1"/>
  <c r="N110" i="1"/>
  <c r="M110" i="1"/>
  <c r="L110" i="1"/>
  <c r="K110" i="1"/>
  <c r="H110" i="1"/>
  <c r="J110" i="1" s="1"/>
  <c r="G110" i="1"/>
  <c r="I110" i="1" s="1"/>
  <c r="N109" i="1"/>
  <c r="M109" i="1"/>
  <c r="L109" i="1"/>
  <c r="K109" i="1"/>
  <c r="H109" i="1"/>
  <c r="J109" i="1" s="1"/>
  <c r="G109" i="1"/>
  <c r="N108" i="1"/>
  <c r="M108" i="1"/>
  <c r="L108" i="1"/>
  <c r="K108" i="1"/>
  <c r="H108" i="1"/>
  <c r="J108" i="1" s="1"/>
  <c r="G108" i="1"/>
  <c r="I108" i="1" s="1"/>
  <c r="N107" i="1"/>
  <c r="M107" i="1"/>
  <c r="L107" i="1"/>
  <c r="K107" i="1"/>
  <c r="H107" i="1"/>
  <c r="J107" i="1" s="1"/>
  <c r="G107" i="1"/>
  <c r="N106" i="1"/>
  <c r="M106" i="1"/>
  <c r="L106" i="1"/>
  <c r="K106" i="1"/>
  <c r="H106" i="1"/>
  <c r="J106" i="1" s="1"/>
  <c r="G106" i="1"/>
  <c r="I106" i="1" s="1"/>
  <c r="N105" i="1"/>
  <c r="M105" i="1"/>
  <c r="L105" i="1"/>
  <c r="K105" i="1"/>
  <c r="H105" i="1"/>
  <c r="J105" i="1" s="1"/>
  <c r="G105" i="1"/>
  <c r="N104" i="1"/>
  <c r="M104" i="1"/>
  <c r="L104" i="1"/>
  <c r="K104" i="1"/>
  <c r="H104" i="1"/>
  <c r="J104" i="1" s="1"/>
  <c r="G104" i="1"/>
  <c r="I104" i="1" s="1"/>
  <c r="N103" i="1"/>
  <c r="M103" i="1"/>
  <c r="L103" i="1"/>
  <c r="K103" i="1"/>
  <c r="H103" i="1"/>
  <c r="J103" i="1" s="1"/>
  <c r="G103" i="1"/>
  <c r="N102" i="1"/>
  <c r="M102" i="1"/>
  <c r="L102" i="1"/>
  <c r="K102" i="1"/>
  <c r="H102" i="1"/>
  <c r="J102" i="1" s="1"/>
  <c r="G102" i="1"/>
  <c r="I102" i="1" s="1"/>
  <c r="N101" i="1"/>
  <c r="M101" i="1"/>
  <c r="L101" i="1"/>
  <c r="K101" i="1"/>
  <c r="H101" i="1"/>
  <c r="J101" i="1" s="1"/>
  <c r="G101" i="1"/>
  <c r="N100" i="1"/>
  <c r="M100" i="1"/>
  <c r="L100" i="1"/>
  <c r="K100" i="1"/>
  <c r="H100" i="1"/>
  <c r="J100" i="1" s="1"/>
  <c r="G100" i="1"/>
  <c r="I100" i="1" s="1"/>
  <c r="N99" i="1"/>
  <c r="M99" i="1"/>
  <c r="L99" i="1"/>
  <c r="K99" i="1"/>
  <c r="H99" i="1"/>
  <c r="J99" i="1" s="1"/>
  <c r="G99" i="1"/>
  <c r="N98" i="1"/>
  <c r="M98" i="1"/>
  <c r="L98" i="1"/>
  <c r="K98" i="1"/>
  <c r="H98" i="1"/>
  <c r="J98" i="1" s="1"/>
  <c r="G98" i="1"/>
  <c r="I98" i="1" s="1"/>
  <c r="N97" i="1"/>
  <c r="M97" i="1"/>
  <c r="L97" i="1"/>
  <c r="K97" i="1"/>
  <c r="H97" i="1"/>
  <c r="J97" i="1" s="1"/>
  <c r="G97" i="1"/>
  <c r="N96" i="1"/>
  <c r="M96" i="1"/>
  <c r="L96" i="1"/>
  <c r="K96" i="1"/>
  <c r="H96" i="1"/>
  <c r="J96" i="1" s="1"/>
  <c r="G96" i="1"/>
  <c r="I96" i="1" s="1"/>
  <c r="N95" i="1"/>
  <c r="M95" i="1"/>
  <c r="L95" i="1"/>
  <c r="K95" i="1"/>
  <c r="H95" i="1"/>
  <c r="J95" i="1" s="1"/>
  <c r="G95" i="1"/>
  <c r="N94" i="1"/>
  <c r="M94" i="1"/>
  <c r="L94" i="1"/>
  <c r="K94" i="1"/>
  <c r="H94" i="1"/>
  <c r="J94" i="1" s="1"/>
  <c r="G94" i="1"/>
  <c r="I94" i="1" s="1"/>
  <c r="N93" i="1"/>
  <c r="M93" i="1"/>
  <c r="L93" i="1"/>
  <c r="K93" i="1"/>
  <c r="H93" i="1"/>
  <c r="J93" i="1" s="1"/>
  <c r="G93" i="1"/>
  <c r="N92" i="1"/>
  <c r="M92" i="1"/>
  <c r="L92" i="1"/>
  <c r="K92" i="1"/>
  <c r="H92" i="1"/>
  <c r="J92" i="1" s="1"/>
  <c r="G92" i="1"/>
  <c r="I92" i="1" s="1"/>
  <c r="N91" i="1"/>
  <c r="M91" i="1"/>
  <c r="L91" i="1"/>
  <c r="K91" i="1"/>
  <c r="H91" i="1"/>
  <c r="J91" i="1" s="1"/>
  <c r="G91" i="1"/>
  <c r="N90" i="1"/>
  <c r="M90" i="1"/>
  <c r="L90" i="1"/>
  <c r="K90" i="1"/>
  <c r="H90" i="1"/>
  <c r="J90" i="1" s="1"/>
  <c r="G90" i="1"/>
  <c r="I90" i="1" s="1"/>
  <c r="N89" i="1"/>
  <c r="M89" i="1"/>
  <c r="L89" i="1"/>
  <c r="K89" i="1"/>
  <c r="H89" i="1"/>
  <c r="J89" i="1" s="1"/>
  <c r="G89" i="1"/>
  <c r="N88" i="1"/>
  <c r="M88" i="1"/>
  <c r="L88" i="1"/>
  <c r="K88" i="1"/>
  <c r="H88" i="1"/>
  <c r="P88" i="1" s="1"/>
  <c r="R88" i="1" s="1"/>
  <c r="G88" i="1"/>
  <c r="I88" i="1" s="1"/>
  <c r="N87" i="1"/>
  <c r="M87" i="1"/>
  <c r="L87" i="1"/>
  <c r="K87" i="1"/>
  <c r="H87" i="1"/>
  <c r="J87" i="1" s="1"/>
  <c r="G87" i="1"/>
  <c r="I87" i="1" s="1"/>
  <c r="N86" i="1"/>
  <c r="M86" i="1"/>
  <c r="L86" i="1"/>
  <c r="K86" i="1"/>
  <c r="H86" i="1"/>
  <c r="P86" i="1" s="1"/>
  <c r="R86" i="1" s="1"/>
  <c r="G86" i="1"/>
  <c r="I86" i="1" s="1"/>
  <c r="N85" i="1"/>
  <c r="M85" i="1"/>
  <c r="L85" i="1"/>
  <c r="K85" i="1"/>
  <c r="H85" i="1"/>
  <c r="G85" i="1"/>
  <c r="I85" i="1" s="1"/>
  <c r="N84" i="1"/>
  <c r="M84" i="1"/>
  <c r="L84" i="1"/>
  <c r="K84" i="1"/>
  <c r="H84" i="1"/>
  <c r="G84" i="1"/>
  <c r="N83" i="1"/>
  <c r="M83" i="1"/>
  <c r="L83" i="1"/>
  <c r="K83" i="1"/>
  <c r="H83" i="1"/>
  <c r="G83" i="1"/>
  <c r="N82" i="1"/>
  <c r="M82" i="1"/>
  <c r="L82" i="1"/>
  <c r="K82" i="1"/>
  <c r="H82" i="1"/>
  <c r="G82" i="1"/>
  <c r="N81" i="1"/>
  <c r="M81" i="1"/>
  <c r="L81" i="1"/>
  <c r="K81" i="1"/>
  <c r="H81" i="1"/>
  <c r="J81" i="1" s="1"/>
  <c r="G81" i="1"/>
  <c r="N80" i="1"/>
  <c r="M80" i="1"/>
  <c r="L80" i="1"/>
  <c r="K80" i="1"/>
  <c r="H80" i="1"/>
  <c r="P80" i="1" s="1"/>
  <c r="R80" i="1" s="1"/>
  <c r="G80" i="1"/>
  <c r="I80" i="1" s="1"/>
  <c r="N79" i="1"/>
  <c r="M79" i="1"/>
  <c r="L79" i="1"/>
  <c r="K79" i="1"/>
  <c r="H79" i="1"/>
  <c r="J79" i="1" s="1"/>
  <c r="G79" i="1"/>
  <c r="I79" i="1" s="1"/>
  <c r="N78" i="1"/>
  <c r="M78" i="1"/>
  <c r="L78" i="1"/>
  <c r="K78" i="1"/>
  <c r="H78" i="1"/>
  <c r="P78" i="1" s="1"/>
  <c r="R78" i="1" s="1"/>
  <c r="G78" i="1"/>
  <c r="I78" i="1" s="1"/>
  <c r="N77" i="1"/>
  <c r="M77" i="1"/>
  <c r="L77" i="1"/>
  <c r="K77" i="1"/>
  <c r="H77" i="1"/>
  <c r="G77" i="1"/>
  <c r="I77" i="1" s="1"/>
  <c r="N76" i="1"/>
  <c r="M76" i="1"/>
  <c r="L76" i="1"/>
  <c r="K76" i="1"/>
  <c r="H76" i="1"/>
  <c r="P76" i="1" s="1"/>
  <c r="R76" i="1" s="1"/>
  <c r="G76" i="1"/>
  <c r="N75" i="1"/>
  <c r="M75" i="1"/>
  <c r="L75" i="1"/>
  <c r="K75" i="1"/>
  <c r="H75" i="1"/>
  <c r="G75" i="1"/>
  <c r="N74" i="1"/>
  <c r="M74" i="1"/>
  <c r="L74" i="1"/>
  <c r="K74" i="1"/>
  <c r="H74" i="1"/>
  <c r="P74" i="1" s="1"/>
  <c r="R74" i="1" s="1"/>
  <c r="G74" i="1"/>
  <c r="N73" i="1"/>
  <c r="M73" i="1"/>
  <c r="L73" i="1"/>
  <c r="K73" i="1"/>
  <c r="H73" i="1"/>
  <c r="J73" i="1" s="1"/>
  <c r="G73" i="1"/>
  <c r="N72" i="1"/>
  <c r="M72" i="1"/>
  <c r="L72" i="1"/>
  <c r="K72" i="1"/>
  <c r="H72" i="1"/>
  <c r="P72" i="1" s="1"/>
  <c r="R72" i="1" s="1"/>
  <c r="G72" i="1"/>
  <c r="I72" i="1" s="1"/>
  <c r="N71" i="1"/>
  <c r="M71" i="1"/>
  <c r="L71" i="1"/>
  <c r="K71" i="1"/>
  <c r="H71" i="1"/>
  <c r="J71" i="1" s="1"/>
  <c r="G71" i="1"/>
  <c r="I71" i="1" s="1"/>
  <c r="N70" i="1"/>
  <c r="M70" i="1"/>
  <c r="L70" i="1"/>
  <c r="K70" i="1"/>
  <c r="H70" i="1"/>
  <c r="P70" i="1" s="1"/>
  <c r="R70" i="1" s="1"/>
  <c r="G70" i="1"/>
  <c r="I70" i="1" s="1"/>
  <c r="N69" i="1"/>
  <c r="M69" i="1"/>
  <c r="L69" i="1"/>
  <c r="K69" i="1"/>
  <c r="H69" i="1"/>
  <c r="G69" i="1"/>
  <c r="I69" i="1" s="1"/>
  <c r="N68" i="1"/>
  <c r="M68" i="1"/>
  <c r="L68" i="1"/>
  <c r="K68" i="1"/>
  <c r="H68" i="1"/>
  <c r="P68" i="1" s="1"/>
  <c r="R68" i="1" s="1"/>
  <c r="G68" i="1"/>
  <c r="N67" i="1"/>
  <c r="M67" i="1"/>
  <c r="L67" i="1"/>
  <c r="K67" i="1"/>
  <c r="H67" i="1"/>
  <c r="G67" i="1"/>
  <c r="N66" i="1"/>
  <c r="M66" i="1"/>
  <c r="L66" i="1"/>
  <c r="K66" i="1"/>
  <c r="H66" i="1"/>
  <c r="G66" i="1"/>
  <c r="N65" i="1"/>
  <c r="M65" i="1"/>
  <c r="L65" i="1"/>
  <c r="K65" i="1"/>
  <c r="H65" i="1"/>
  <c r="J65" i="1" s="1"/>
  <c r="G65" i="1"/>
  <c r="N64" i="1"/>
  <c r="M64" i="1"/>
  <c r="L64" i="1"/>
  <c r="K64" i="1"/>
  <c r="H64" i="1"/>
  <c r="P64" i="1" s="1"/>
  <c r="R64" i="1" s="1"/>
  <c r="G64" i="1"/>
  <c r="I64" i="1" s="1"/>
  <c r="N63" i="1"/>
  <c r="M63" i="1"/>
  <c r="L63" i="1"/>
  <c r="K63" i="1"/>
  <c r="H63" i="1"/>
  <c r="J63" i="1" s="1"/>
  <c r="G63" i="1"/>
  <c r="I63" i="1" s="1"/>
  <c r="N62" i="1"/>
  <c r="M62" i="1"/>
  <c r="L62" i="1"/>
  <c r="K62" i="1"/>
  <c r="H62" i="1"/>
  <c r="P62" i="1" s="1"/>
  <c r="R62" i="1" s="1"/>
  <c r="G62" i="1"/>
  <c r="I62" i="1" s="1"/>
  <c r="N61" i="1"/>
  <c r="M61" i="1"/>
  <c r="L61" i="1"/>
  <c r="K61" i="1"/>
  <c r="H61" i="1"/>
  <c r="G61" i="1"/>
  <c r="I61" i="1" s="1"/>
  <c r="N60" i="1"/>
  <c r="M60" i="1"/>
  <c r="L60" i="1"/>
  <c r="K60" i="1"/>
  <c r="H60" i="1"/>
  <c r="P60" i="1" s="1"/>
  <c r="R60" i="1" s="1"/>
  <c r="G60" i="1"/>
  <c r="N59" i="1"/>
  <c r="M59" i="1"/>
  <c r="L59" i="1"/>
  <c r="K59" i="1"/>
  <c r="H59" i="1"/>
  <c r="G59" i="1"/>
  <c r="N58" i="1"/>
  <c r="M58" i="1"/>
  <c r="L58" i="1"/>
  <c r="K58" i="1"/>
  <c r="H58" i="1"/>
  <c r="G58" i="1"/>
  <c r="N57" i="1"/>
  <c r="M57" i="1"/>
  <c r="L57" i="1"/>
  <c r="K57" i="1"/>
  <c r="H57" i="1"/>
  <c r="J57" i="1" s="1"/>
  <c r="G57" i="1"/>
  <c r="N56" i="1"/>
  <c r="M56" i="1"/>
  <c r="L56" i="1"/>
  <c r="K56" i="1"/>
  <c r="H56" i="1"/>
  <c r="G56" i="1"/>
  <c r="I56" i="1" s="1"/>
  <c r="N55" i="1"/>
  <c r="M55" i="1"/>
  <c r="L55" i="1"/>
  <c r="K55" i="1"/>
  <c r="H55" i="1"/>
  <c r="J55" i="1" s="1"/>
  <c r="G55" i="1"/>
  <c r="I55" i="1" s="1"/>
  <c r="N54" i="1"/>
  <c r="M54" i="1"/>
  <c r="L54" i="1"/>
  <c r="K54" i="1"/>
  <c r="H54" i="1"/>
  <c r="P54" i="1" s="1"/>
  <c r="R54" i="1" s="1"/>
  <c r="G54" i="1"/>
  <c r="I54" i="1" s="1"/>
  <c r="N53" i="1"/>
  <c r="M53" i="1"/>
  <c r="L53" i="1"/>
  <c r="K53" i="1"/>
  <c r="H53" i="1"/>
  <c r="G53" i="1"/>
  <c r="I53" i="1" s="1"/>
  <c r="N52" i="1"/>
  <c r="M52" i="1"/>
  <c r="L52" i="1"/>
  <c r="K52" i="1"/>
  <c r="H52" i="1"/>
  <c r="G52" i="1"/>
  <c r="I52" i="1" s="1"/>
  <c r="N51" i="1"/>
  <c r="M51" i="1"/>
  <c r="L51" i="1"/>
  <c r="K51" i="1"/>
  <c r="H51" i="1"/>
  <c r="J51" i="1" s="1"/>
  <c r="G51" i="1"/>
  <c r="I51" i="1" s="1"/>
  <c r="N50" i="1"/>
  <c r="M50" i="1"/>
  <c r="L50" i="1"/>
  <c r="K50" i="1"/>
  <c r="H50" i="1"/>
  <c r="J50" i="1" s="1"/>
  <c r="G50" i="1"/>
  <c r="I50" i="1" s="1"/>
  <c r="N49" i="1"/>
  <c r="M49" i="1"/>
  <c r="L49" i="1"/>
  <c r="K49" i="1"/>
  <c r="H49" i="1"/>
  <c r="J49" i="1" s="1"/>
  <c r="G49" i="1"/>
  <c r="I49" i="1" s="1"/>
  <c r="N48" i="1"/>
  <c r="M48" i="1"/>
  <c r="L48" i="1"/>
  <c r="K48" i="1"/>
  <c r="H48" i="1"/>
  <c r="G48" i="1"/>
  <c r="I48" i="1" s="1"/>
  <c r="N47" i="1"/>
  <c r="M47" i="1"/>
  <c r="L47" i="1"/>
  <c r="K47" i="1"/>
  <c r="H47" i="1"/>
  <c r="J47" i="1" s="1"/>
  <c r="G47" i="1"/>
  <c r="I47" i="1" s="1"/>
  <c r="N46" i="1"/>
  <c r="M46" i="1"/>
  <c r="L46" i="1"/>
  <c r="K46" i="1"/>
  <c r="H46" i="1"/>
  <c r="J46" i="1" s="1"/>
  <c r="G46" i="1"/>
  <c r="I46" i="1" s="1"/>
  <c r="N45" i="1"/>
  <c r="M45" i="1"/>
  <c r="L45" i="1"/>
  <c r="K45" i="1"/>
  <c r="H45" i="1"/>
  <c r="G45" i="1"/>
  <c r="I45" i="1" s="1"/>
  <c r="N44" i="1"/>
  <c r="M44" i="1"/>
  <c r="L44" i="1"/>
  <c r="K44" i="1"/>
  <c r="H44" i="1"/>
  <c r="G44" i="1"/>
  <c r="I44" i="1" s="1"/>
  <c r="N43" i="1"/>
  <c r="M43" i="1"/>
  <c r="L43" i="1"/>
  <c r="K43" i="1"/>
  <c r="H43" i="1"/>
  <c r="J43" i="1" s="1"/>
  <c r="G43" i="1"/>
  <c r="I43" i="1" s="1"/>
  <c r="N42" i="1"/>
  <c r="M42" i="1"/>
  <c r="L42" i="1"/>
  <c r="K42" i="1"/>
  <c r="H42" i="1"/>
  <c r="J42" i="1" s="1"/>
  <c r="G42" i="1"/>
  <c r="I42" i="1" s="1"/>
  <c r="N41" i="1"/>
  <c r="M41" i="1"/>
  <c r="L41" i="1"/>
  <c r="K41" i="1"/>
  <c r="H41" i="1"/>
  <c r="J41" i="1" s="1"/>
  <c r="G41" i="1"/>
  <c r="I41" i="1" s="1"/>
  <c r="N40" i="1"/>
  <c r="M40" i="1"/>
  <c r="L40" i="1"/>
  <c r="K40" i="1"/>
  <c r="H40" i="1"/>
  <c r="G40" i="1"/>
  <c r="I40" i="1" s="1"/>
  <c r="N39" i="1"/>
  <c r="M39" i="1"/>
  <c r="L39" i="1"/>
  <c r="K39" i="1"/>
  <c r="H39" i="1"/>
  <c r="J39" i="1" s="1"/>
  <c r="G39" i="1"/>
  <c r="I39" i="1" s="1"/>
  <c r="N38" i="1"/>
  <c r="M38" i="1"/>
  <c r="L38" i="1"/>
  <c r="K38" i="1"/>
  <c r="H38" i="1"/>
  <c r="J38" i="1" s="1"/>
  <c r="G38" i="1"/>
  <c r="I38" i="1" s="1"/>
  <c r="N37" i="1"/>
  <c r="M37" i="1"/>
  <c r="L37" i="1"/>
  <c r="K37" i="1"/>
  <c r="H37" i="1"/>
  <c r="P37" i="1" s="1"/>
  <c r="R37" i="1" s="1"/>
  <c r="G37" i="1"/>
  <c r="I37" i="1" s="1"/>
  <c r="N36" i="1"/>
  <c r="M36" i="1"/>
  <c r="L36" i="1"/>
  <c r="K36" i="1"/>
  <c r="H36" i="1"/>
  <c r="G36" i="1"/>
  <c r="I36" i="1" s="1"/>
  <c r="N35" i="1"/>
  <c r="M35" i="1"/>
  <c r="L35" i="1"/>
  <c r="K35" i="1"/>
  <c r="H35" i="1"/>
  <c r="J35" i="1" s="1"/>
  <c r="G35" i="1"/>
  <c r="I35" i="1" s="1"/>
  <c r="N34" i="1"/>
  <c r="M34" i="1"/>
  <c r="L34" i="1"/>
  <c r="K34" i="1"/>
  <c r="H34" i="1"/>
  <c r="J34" i="1" s="1"/>
  <c r="G34" i="1"/>
  <c r="I34" i="1" s="1"/>
  <c r="N33" i="1"/>
  <c r="M33" i="1"/>
  <c r="L33" i="1"/>
  <c r="K33" i="1"/>
  <c r="H33" i="1"/>
  <c r="J33" i="1" s="1"/>
  <c r="G33" i="1"/>
  <c r="I33" i="1" s="1"/>
  <c r="N32" i="1"/>
  <c r="M32" i="1"/>
  <c r="L32" i="1"/>
  <c r="K32" i="1"/>
  <c r="H32" i="1"/>
  <c r="G32" i="1"/>
  <c r="I32" i="1" s="1"/>
  <c r="N31" i="1"/>
  <c r="M31" i="1"/>
  <c r="L31" i="1"/>
  <c r="K31" i="1"/>
  <c r="H31" i="1"/>
  <c r="J31" i="1" s="1"/>
  <c r="G31" i="1"/>
  <c r="I31" i="1" s="1"/>
  <c r="N30" i="1"/>
  <c r="M30" i="1"/>
  <c r="L30" i="1"/>
  <c r="K30" i="1"/>
  <c r="H30" i="1"/>
  <c r="J30" i="1" s="1"/>
  <c r="G30" i="1"/>
  <c r="I30" i="1" s="1"/>
  <c r="N29" i="1"/>
  <c r="M29" i="1"/>
  <c r="L29" i="1"/>
  <c r="K29" i="1"/>
  <c r="H29" i="1"/>
  <c r="P29" i="1" s="1"/>
  <c r="R29" i="1" s="1"/>
  <c r="G29" i="1"/>
  <c r="I29" i="1" s="1"/>
  <c r="N28" i="1"/>
  <c r="M28" i="1"/>
  <c r="L28" i="1"/>
  <c r="K28" i="1"/>
  <c r="H28" i="1"/>
  <c r="G28" i="1"/>
  <c r="I28" i="1" s="1"/>
  <c r="N27" i="1"/>
  <c r="M27" i="1"/>
  <c r="L27" i="1"/>
  <c r="K27" i="1"/>
  <c r="H27" i="1"/>
  <c r="J27" i="1" s="1"/>
  <c r="G27" i="1"/>
  <c r="I27" i="1" s="1"/>
  <c r="N26" i="1"/>
  <c r="M26" i="1"/>
  <c r="L26" i="1"/>
  <c r="K26" i="1"/>
  <c r="H26" i="1"/>
  <c r="J26" i="1" s="1"/>
  <c r="G26" i="1"/>
  <c r="I26" i="1" s="1"/>
  <c r="N25" i="1"/>
  <c r="M25" i="1"/>
  <c r="L25" i="1"/>
  <c r="K25" i="1"/>
  <c r="H25" i="1"/>
  <c r="J25" i="1" s="1"/>
  <c r="G25" i="1"/>
  <c r="I25" i="1" s="1"/>
  <c r="N24" i="1"/>
  <c r="M24" i="1"/>
  <c r="L24" i="1"/>
  <c r="K24" i="1"/>
  <c r="H24" i="1"/>
  <c r="G24" i="1"/>
  <c r="I24" i="1" s="1"/>
  <c r="N23" i="1"/>
  <c r="M23" i="1"/>
  <c r="L23" i="1"/>
  <c r="K23" i="1"/>
  <c r="H23" i="1"/>
  <c r="J23" i="1" s="1"/>
  <c r="G23" i="1"/>
  <c r="I23" i="1" s="1"/>
  <c r="N22" i="1"/>
  <c r="M22" i="1"/>
  <c r="L22" i="1"/>
  <c r="K22" i="1"/>
  <c r="H22" i="1"/>
  <c r="J22" i="1" s="1"/>
  <c r="G22" i="1"/>
  <c r="I22" i="1" s="1"/>
  <c r="N21" i="1"/>
  <c r="M21" i="1"/>
  <c r="L21" i="1"/>
  <c r="K21" i="1"/>
  <c r="H21" i="1"/>
  <c r="P21" i="1" s="1"/>
  <c r="R21" i="1" s="1"/>
  <c r="G21" i="1"/>
  <c r="I21" i="1" s="1"/>
  <c r="N20" i="1"/>
  <c r="M20" i="1"/>
  <c r="L20" i="1"/>
  <c r="K20" i="1"/>
  <c r="H20" i="1"/>
  <c r="G20" i="1"/>
  <c r="I20" i="1" s="1"/>
  <c r="N19" i="1"/>
  <c r="M19" i="1"/>
  <c r="L19" i="1"/>
  <c r="K19" i="1"/>
  <c r="H19" i="1"/>
  <c r="J19" i="1" s="1"/>
  <c r="G19" i="1"/>
  <c r="I19" i="1" s="1"/>
  <c r="N18" i="1"/>
  <c r="M18" i="1"/>
  <c r="L18" i="1"/>
  <c r="K18" i="1"/>
  <c r="H18" i="1"/>
  <c r="J18" i="1" s="1"/>
  <c r="G18" i="1"/>
  <c r="I18" i="1" s="1"/>
  <c r="N17" i="1"/>
  <c r="M17" i="1"/>
  <c r="L17" i="1"/>
  <c r="K17" i="1"/>
  <c r="H17" i="1"/>
  <c r="J17" i="1" s="1"/>
  <c r="G17" i="1"/>
  <c r="I17" i="1" s="1"/>
  <c r="N16" i="1"/>
  <c r="M16" i="1"/>
  <c r="L16" i="1"/>
  <c r="K16" i="1"/>
  <c r="H16" i="1"/>
  <c r="G16" i="1"/>
  <c r="I16" i="1" s="1"/>
  <c r="N15" i="1"/>
  <c r="M15" i="1"/>
  <c r="L15" i="1"/>
  <c r="K15" i="1"/>
  <c r="H15" i="1"/>
  <c r="J15" i="1" s="1"/>
  <c r="G15" i="1"/>
  <c r="I15" i="1" s="1"/>
  <c r="N14" i="1"/>
  <c r="M14" i="1"/>
  <c r="L14" i="1"/>
  <c r="K14" i="1"/>
  <c r="H14" i="1"/>
  <c r="J14" i="1" s="1"/>
  <c r="G14" i="1"/>
  <c r="I14" i="1" s="1"/>
  <c r="N13" i="1"/>
  <c r="M13" i="1"/>
  <c r="L13" i="1"/>
  <c r="K13" i="1"/>
  <c r="H13" i="1"/>
  <c r="G13" i="1"/>
  <c r="I13" i="1" s="1"/>
  <c r="N12" i="1"/>
  <c r="M12" i="1"/>
  <c r="L12" i="1"/>
  <c r="K12" i="1"/>
  <c r="H12" i="1"/>
  <c r="G12" i="1"/>
  <c r="I12" i="1" s="1"/>
  <c r="N11" i="1"/>
  <c r="M11" i="1"/>
  <c r="L11" i="1"/>
  <c r="K11" i="1"/>
  <c r="H11" i="1"/>
  <c r="J11" i="1" s="1"/>
  <c r="G11" i="1"/>
  <c r="I11" i="1" s="1"/>
  <c r="N10" i="1"/>
  <c r="M10" i="1"/>
  <c r="L10" i="1"/>
  <c r="K10" i="1"/>
  <c r="H10" i="1"/>
  <c r="J10" i="1" s="1"/>
  <c r="G10" i="1"/>
  <c r="I10" i="1" s="1"/>
  <c r="N9" i="1"/>
  <c r="M9" i="1"/>
  <c r="L9" i="1"/>
  <c r="K9" i="1"/>
  <c r="H9" i="1"/>
  <c r="J9" i="1" s="1"/>
  <c r="G9" i="1"/>
  <c r="I9" i="1" s="1"/>
  <c r="N8" i="1"/>
  <c r="M8" i="1"/>
  <c r="L8" i="1"/>
  <c r="K8" i="1"/>
  <c r="H8" i="1"/>
  <c r="G8" i="1"/>
  <c r="I8" i="1" s="1"/>
  <c r="N7" i="1"/>
  <c r="M7" i="1"/>
  <c r="L7" i="1"/>
  <c r="K7" i="1"/>
  <c r="H7" i="1"/>
  <c r="J7" i="1" s="1"/>
  <c r="G7" i="1"/>
  <c r="I7" i="1" s="1"/>
  <c r="N6" i="1"/>
  <c r="M6" i="1"/>
  <c r="L6" i="1"/>
  <c r="K6" i="1"/>
  <c r="H6" i="1"/>
  <c r="J6" i="1" s="1"/>
  <c r="G6" i="1"/>
  <c r="I6" i="1" s="1"/>
  <c r="N5" i="1"/>
  <c r="M5" i="1"/>
  <c r="L5" i="1"/>
  <c r="K5" i="1"/>
  <c r="H5" i="1"/>
  <c r="P5" i="1" s="1"/>
  <c r="R5" i="1" s="1"/>
  <c r="G5" i="1"/>
  <c r="I5" i="1" s="1"/>
  <c r="N4" i="1"/>
  <c r="M4" i="1"/>
  <c r="L4" i="1"/>
  <c r="K4" i="1"/>
  <c r="H4" i="1"/>
  <c r="G4" i="1"/>
  <c r="I4" i="1" s="1"/>
  <c r="N3" i="1"/>
  <c r="M3" i="1"/>
  <c r="L3" i="1"/>
  <c r="K3" i="1"/>
  <c r="H3" i="1"/>
  <c r="J3" i="1" s="1"/>
  <c r="G3" i="1"/>
  <c r="I3" i="1" s="1"/>
  <c r="N2" i="1"/>
  <c r="M2" i="1"/>
  <c r="L2" i="1"/>
  <c r="K2" i="1"/>
  <c r="E21" i="3"/>
  <c r="D21" i="3"/>
  <c r="E20" i="3"/>
  <c r="D20" i="3"/>
  <c r="E19" i="3"/>
  <c r="D19" i="3"/>
  <c r="E18" i="3"/>
  <c r="D18" i="3"/>
  <c r="E17" i="3"/>
  <c r="D17" i="3"/>
  <c r="E16" i="3"/>
  <c r="D16" i="3"/>
  <c r="E15" i="3"/>
  <c r="D15" i="3"/>
  <c r="E14" i="3"/>
  <c r="D14" i="3"/>
  <c r="E13" i="3"/>
  <c r="D13" i="3"/>
  <c r="E12" i="3"/>
  <c r="D12" i="3"/>
  <c r="E11" i="3"/>
  <c r="D11" i="3"/>
  <c r="E10" i="3"/>
  <c r="D10" i="3"/>
  <c r="E9" i="3"/>
  <c r="D9" i="3"/>
  <c r="E8" i="3"/>
  <c r="D8" i="3"/>
  <c r="E7" i="3"/>
  <c r="D7" i="3"/>
  <c r="E6" i="3"/>
  <c r="D6" i="3"/>
  <c r="E5" i="3"/>
  <c r="D5" i="3"/>
  <c r="E4" i="3"/>
  <c r="D4" i="3"/>
  <c r="E3" i="3"/>
  <c r="D3" i="3"/>
  <c r="E2" i="3"/>
  <c r="D2" i="3"/>
  <c r="H2" i="1"/>
  <c r="G2" i="1"/>
  <c r="I2" i="1" s="1"/>
  <c r="Z3" i="1" l="1"/>
  <c r="Y3" i="1"/>
  <c r="AC3" i="1"/>
  <c r="AC54" i="1"/>
  <c r="AC55" i="1"/>
  <c r="AC56" i="1"/>
  <c r="AC58" i="1"/>
  <c r="AC59" i="1"/>
  <c r="AC60" i="1"/>
  <c r="AC62" i="1"/>
  <c r="AC63" i="1"/>
  <c r="AC64" i="1"/>
  <c r="AC66" i="1"/>
  <c r="AC67" i="1"/>
  <c r="AC68" i="1"/>
  <c r="AC70" i="1"/>
  <c r="AC71" i="1"/>
  <c r="AC72" i="1"/>
  <c r="Y76" i="1"/>
  <c r="Z76" i="1"/>
  <c r="W6" i="1"/>
  <c r="W10" i="1"/>
  <c r="W14" i="1"/>
  <c r="W18" i="1"/>
  <c r="W22" i="1"/>
  <c r="W26" i="1"/>
  <c r="W30" i="1"/>
  <c r="W34" i="1"/>
  <c r="W38" i="1"/>
  <c r="W42" i="1"/>
  <c r="W46" i="1"/>
  <c r="W50" i="1"/>
  <c r="W54" i="1"/>
  <c r="W58" i="1"/>
  <c r="W62" i="1"/>
  <c r="W66" i="1"/>
  <c r="W70" i="1"/>
  <c r="AA73" i="1"/>
  <c r="AC73" i="1" s="1"/>
  <c r="X75" i="1"/>
  <c r="AB76" i="1"/>
  <c r="AA76" i="1"/>
  <c r="AB77" i="1"/>
  <c r="AC77" i="1" s="1"/>
  <c r="AC82" i="1"/>
  <c r="AB84" i="1"/>
  <c r="X88" i="1"/>
  <c r="W89" i="1"/>
  <c r="AA93" i="1"/>
  <c r="AC93" i="1" s="1"/>
  <c r="AC152" i="1"/>
  <c r="Z153" i="1"/>
  <c r="Y153" i="1"/>
  <c r="Z173" i="1"/>
  <c r="Y173" i="1"/>
  <c r="Z185" i="1"/>
  <c r="Y185" i="1"/>
  <c r="W5" i="1"/>
  <c r="W9" i="1"/>
  <c r="W13" i="1"/>
  <c r="W17" i="1"/>
  <c r="W21" i="1"/>
  <c r="W25" i="1"/>
  <c r="W29" i="1"/>
  <c r="AA29" i="1"/>
  <c r="AC29" i="1" s="1"/>
  <c r="W33" i="1"/>
  <c r="AA33" i="1"/>
  <c r="AC33" i="1" s="1"/>
  <c r="W37" i="1"/>
  <c r="AA37" i="1"/>
  <c r="AC37" i="1" s="1"/>
  <c r="W41" i="1"/>
  <c r="AA41" i="1"/>
  <c r="AC41" i="1" s="1"/>
  <c r="W45" i="1"/>
  <c r="AA45" i="1"/>
  <c r="AC45" i="1" s="1"/>
  <c r="W49" i="1"/>
  <c r="AA49" i="1"/>
  <c r="AC49" i="1" s="1"/>
  <c r="W53" i="1"/>
  <c r="AA53" i="1"/>
  <c r="AC53" i="1" s="1"/>
  <c r="W57" i="1"/>
  <c r="AA57" i="1"/>
  <c r="AC57" i="1" s="1"/>
  <c r="W61" i="1"/>
  <c r="AA61" i="1"/>
  <c r="AC61" i="1" s="1"/>
  <c r="W65" i="1"/>
  <c r="AA65" i="1"/>
  <c r="AC65" i="1" s="1"/>
  <c r="W69" i="1"/>
  <c r="AA69" i="1"/>
  <c r="AC69" i="1" s="1"/>
  <c r="W73" i="1"/>
  <c r="AB75" i="1"/>
  <c r="AC75" i="1" s="1"/>
  <c r="AA78" i="1"/>
  <c r="AC78" i="1" s="1"/>
  <c r="X78" i="1"/>
  <c r="AB80" i="1"/>
  <c r="X84" i="1"/>
  <c r="W85" i="1"/>
  <c r="AA89" i="1"/>
  <c r="AC89" i="1" s="1"/>
  <c r="AA94" i="1"/>
  <c r="AC94" i="1" s="1"/>
  <c r="X94" i="1"/>
  <c r="AC150" i="1"/>
  <c r="AC155" i="1"/>
  <c r="W4" i="1"/>
  <c r="AA4" i="1"/>
  <c r="AC4" i="1" s="1"/>
  <c r="W8" i="1"/>
  <c r="AA8" i="1"/>
  <c r="AC8" i="1" s="1"/>
  <c r="W12" i="1"/>
  <c r="AA12" i="1"/>
  <c r="AC12" i="1" s="1"/>
  <c r="W16" i="1"/>
  <c r="AA16" i="1"/>
  <c r="AC16" i="1" s="1"/>
  <c r="W20" i="1"/>
  <c r="AA20" i="1"/>
  <c r="AC20" i="1" s="1"/>
  <c r="W24" i="1"/>
  <c r="AA24" i="1"/>
  <c r="AC24" i="1" s="1"/>
  <c r="W28" i="1"/>
  <c r="W32" i="1"/>
  <c r="W36" i="1"/>
  <c r="W40" i="1"/>
  <c r="W44" i="1"/>
  <c r="W48" i="1"/>
  <c r="W52" i="1"/>
  <c r="W56" i="1"/>
  <c r="W60" i="1"/>
  <c r="W64" i="1"/>
  <c r="W68" i="1"/>
  <c r="W72" i="1"/>
  <c r="X77" i="1"/>
  <c r="Z77" i="1" s="1"/>
  <c r="X80" i="1"/>
  <c r="W81" i="1"/>
  <c r="AC90" i="1"/>
  <c r="Y157" i="1"/>
  <c r="Z157" i="1"/>
  <c r="Z158" i="1"/>
  <c r="Y158" i="1"/>
  <c r="Z169" i="1"/>
  <c r="Y169" i="1"/>
  <c r="Z177" i="1"/>
  <c r="Y177" i="1"/>
  <c r="W7" i="1"/>
  <c r="W11" i="1"/>
  <c r="W15" i="1"/>
  <c r="W19" i="1"/>
  <c r="W23" i="1"/>
  <c r="W27" i="1"/>
  <c r="W31" i="1"/>
  <c r="W35" i="1"/>
  <c r="W39" i="1"/>
  <c r="W43" i="1"/>
  <c r="W47" i="1"/>
  <c r="W51" i="1"/>
  <c r="W55" i="1"/>
  <c r="W59" i="1"/>
  <c r="W63" i="1"/>
  <c r="W67" i="1"/>
  <c r="W71" i="1"/>
  <c r="AA74" i="1"/>
  <c r="AC74" i="1" s="1"/>
  <c r="AC86" i="1"/>
  <c r="AB88" i="1"/>
  <c r="W93" i="1"/>
  <c r="AC145" i="1"/>
  <c r="AC146" i="1"/>
  <c r="AC147" i="1"/>
  <c r="Z161" i="1"/>
  <c r="Y161" i="1"/>
  <c r="Z189" i="1"/>
  <c r="Y189" i="1"/>
  <c r="W97" i="1"/>
  <c r="AA97" i="1"/>
  <c r="AC97" i="1" s="1"/>
  <c r="X98" i="1"/>
  <c r="W101" i="1"/>
  <c r="AA101" i="1"/>
  <c r="AC101" i="1" s="1"/>
  <c r="X102" i="1"/>
  <c r="W105" i="1"/>
  <c r="AA105" i="1"/>
  <c r="AC105" i="1" s="1"/>
  <c r="X106" i="1"/>
  <c r="W109" i="1"/>
  <c r="AA109" i="1"/>
  <c r="AC109" i="1" s="1"/>
  <c r="X110" i="1"/>
  <c r="W113" i="1"/>
  <c r="AA113" i="1"/>
  <c r="AC113" i="1" s="1"/>
  <c r="X114" i="1"/>
  <c r="W117" i="1"/>
  <c r="AA117" i="1"/>
  <c r="AC117" i="1" s="1"/>
  <c r="X118" i="1"/>
  <c r="W121" i="1"/>
  <c r="AA121" i="1"/>
  <c r="AC121" i="1" s="1"/>
  <c r="X122" i="1"/>
  <c r="W125" i="1"/>
  <c r="AA125" i="1"/>
  <c r="AC125" i="1" s="1"/>
  <c r="X126" i="1"/>
  <c r="W129" i="1"/>
  <c r="AA129" i="1"/>
  <c r="AC129" i="1" s="1"/>
  <c r="X130" i="1"/>
  <c r="W133" i="1"/>
  <c r="AA133" i="1"/>
  <c r="AC133" i="1" s="1"/>
  <c r="X134" i="1"/>
  <c r="W137" i="1"/>
  <c r="AA137" i="1"/>
  <c r="AC137" i="1" s="1"/>
  <c r="X138" i="1"/>
  <c r="W141" i="1"/>
  <c r="AA141" i="1"/>
  <c r="AC141" i="1" s="1"/>
  <c r="X142" i="1"/>
  <c r="W145" i="1"/>
  <c r="X146" i="1"/>
  <c r="X150" i="1"/>
  <c r="W151" i="1"/>
  <c r="AB151" i="1"/>
  <c r="AC151" i="1" s="1"/>
  <c r="W154" i="1"/>
  <c r="AB162" i="1"/>
  <c r="W165" i="1"/>
  <c r="AC174" i="1"/>
  <c r="AB178" i="1"/>
  <c r="W181" i="1"/>
  <c r="AC190" i="1"/>
  <c r="AB194" i="1"/>
  <c r="W80" i="1"/>
  <c r="AA80" i="1"/>
  <c r="AC80" i="1" s="1"/>
  <c r="W84" i="1"/>
  <c r="AA84" i="1"/>
  <c r="AC84" i="1" s="1"/>
  <c r="W88" i="1"/>
  <c r="AA88" i="1"/>
  <c r="AC88" i="1" s="1"/>
  <c r="W92" i="1"/>
  <c r="AA92" i="1"/>
  <c r="AC92" i="1" s="1"/>
  <c r="W96" i="1"/>
  <c r="AA96" i="1"/>
  <c r="AC96" i="1" s="1"/>
  <c r="W100" i="1"/>
  <c r="AA100" i="1"/>
  <c r="AC100" i="1" s="1"/>
  <c r="W104" i="1"/>
  <c r="AA104" i="1"/>
  <c r="AC104" i="1" s="1"/>
  <c r="W108" i="1"/>
  <c r="AA108" i="1"/>
  <c r="AC108" i="1" s="1"/>
  <c r="W112" i="1"/>
  <c r="AA112" i="1"/>
  <c r="AC112" i="1" s="1"/>
  <c r="W116" i="1"/>
  <c r="AA116" i="1"/>
  <c r="AC116" i="1" s="1"/>
  <c r="W120" i="1"/>
  <c r="AA120" i="1"/>
  <c r="AC120" i="1" s="1"/>
  <c r="W124" i="1"/>
  <c r="AA124" i="1"/>
  <c r="AC124" i="1" s="1"/>
  <c r="W128" i="1"/>
  <c r="AA128" i="1"/>
  <c r="AC128" i="1" s="1"/>
  <c r="W132" i="1"/>
  <c r="AA132" i="1"/>
  <c r="AC132" i="1" s="1"/>
  <c r="W136" i="1"/>
  <c r="AA136" i="1"/>
  <c r="AC136" i="1" s="1"/>
  <c r="W140" i="1"/>
  <c r="AA140" i="1"/>
  <c r="AC140" i="1" s="1"/>
  <c r="W144" i="1"/>
  <c r="AA144" i="1"/>
  <c r="AC144" i="1" s="1"/>
  <c r="AA148" i="1"/>
  <c r="AC148" i="1" s="1"/>
  <c r="W148" i="1"/>
  <c r="X156" i="1"/>
  <c r="AB157" i="1"/>
  <c r="AA157" i="1"/>
  <c r="AC157" i="1" s="1"/>
  <c r="AB158" i="1"/>
  <c r="AC158" i="1" s="1"/>
  <c r="X160" i="1"/>
  <c r="AB164" i="1"/>
  <c r="AB169" i="1"/>
  <c r="AC169" i="1" s="1"/>
  <c r="AA170" i="1"/>
  <c r="AC170" i="1" s="1"/>
  <c r="X170" i="1"/>
  <c r="X176" i="1"/>
  <c r="AB180" i="1"/>
  <c r="AC186" i="1"/>
  <c r="X192" i="1"/>
  <c r="W193" i="1"/>
  <c r="AC202" i="1"/>
  <c r="AC206" i="1"/>
  <c r="AC218" i="1"/>
  <c r="AC222" i="1"/>
  <c r="AC228" i="1"/>
  <c r="AC232" i="1"/>
  <c r="W75" i="1"/>
  <c r="W79" i="1"/>
  <c r="W83" i="1"/>
  <c r="W87" i="1"/>
  <c r="W91" i="1"/>
  <c r="W95" i="1"/>
  <c r="W99" i="1"/>
  <c r="W103" i="1"/>
  <c r="W107" i="1"/>
  <c r="W111" i="1"/>
  <c r="W115" i="1"/>
  <c r="W119" i="1"/>
  <c r="W123" i="1"/>
  <c r="W127" i="1"/>
  <c r="W131" i="1"/>
  <c r="W135" i="1"/>
  <c r="W139" i="1"/>
  <c r="W143" i="1"/>
  <c r="W147" i="1"/>
  <c r="AA154" i="1"/>
  <c r="AC154" i="1" s="1"/>
  <c r="AB165" i="1"/>
  <c r="AC165" i="1" s="1"/>
  <c r="AC166" i="1"/>
  <c r="AC168" i="1"/>
  <c r="X172" i="1"/>
  <c r="AB176" i="1"/>
  <c r="AC176" i="1" s="1"/>
  <c r="AC177" i="1"/>
  <c r="AB181" i="1"/>
  <c r="AC181" i="1" s="1"/>
  <c r="AC182" i="1"/>
  <c r="AC184" i="1"/>
  <c r="X188" i="1"/>
  <c r="AB192" i="1"/>
  <c r="AC192" i="1" s="1"/>
  <c r="AC234" i="1"/>
  <c r="W74" i="1"/>
  <c r="W78" i="1"/>
  <c r="W82" i="1"/>
  <c r="W86" i="1"/>
  <c r="W90" i="1"/>
  <c r="W94" i="1"/>
  <c r="W98" i="1"/>
  <c r="W102" i="1"/>
  <c r="W106" i="1"/>
  <c r="W110" i="1"/>
  <c r="W114" i="1"/>
  <c r="W118" i="1"/>
  <c r="W122" i="1"/>
  <c r="W126" i="1"/>
  <c r="W130" i="1"/>
  <c r="W134" i="1"/>
  <c r="W138" i="1"/>
  <c r="W142" i="1"/>
  <c r="W146" i="1"/>
  <c r="X149" i="1"/>
  <c r="Y149" i="1" s="1"/>
  <c r="W150" i="1"/>
  <c r="AA162" i="1"/>
  <c r="AC162" i="1" s="1"/>
  <c r="AC164" i="1"/>
  <c r="AB172" i="1"/>
  <c r="AC172" i="1" s="1"/>
  <c r="AC173" i="1"/>
  <c r="AA178" i="1"/>
  <c r="AC178" i="1" s="1"/>
  <c r="AC180" i="1"/>
  <c r="X184" i="1"/>
  <c r="AB188" i="1"/>
  <c r="AC188" i="1" s="1"/>
  <c r="AC189" i="1"/>
  <c r="AB193" i="1"/>
  <c r="AC193" i="1" s="1"/>
  <c r="AA194" i="1"/>
  <c r="AC194" i="1" s="1"/>
  <c r="AC237" i="1"/>
  <c r="W152" i="1"/>
  <c r="W156" i="1"/>
  <c r="W160" i="1"/>
  <c r="W164" i="1"/>
  <c r="W168" i="1"/>
  <c r="W172" i="1"/>
  <c r="W176" i="1"/>
  <c r="W180" i="1"/>
  <c r="W184" i="1"/>
  <c r="W188" i="1"/>
  <c r="W192" i="1"/>
  <c r="W196" i="1"/>
  <c r="W200" i="1"/>
  <c r="W204" i="1"/>
  <c r="W208" i="1"/>
  <c r="W212" i="1"/>
  <c r="W216" i="1"/>
  <c r="W220" i="1"/>
  <c r="W224" i="1"/>
  <c r="W228" i="1"/>
  <c r="W232" i="1"/>
  <c r="X233" i="1"/>
  <c r="X236" i="1"/>
  <c r="Z236" i="1" s="1"/>
  <c r="W237" i="1"/>
  <c r="AA238" i="1"/>
  <c r="AC238" i="1" s="1"/>
  <c r="AC240" i="1"/>
  <c r="AC246" i="1"/>
  <c r="W253" i="1"/>
  <c r="AC262" i="1"/>
  <c r="W155" i="1"/>
  <c r="W159" i="1"/>
  <c r="W163" i="1"/>
  <c r="W167" i="1"/>
  <c r="W171" i="1"/>
  <c r="W175" i="1"/>
  <c r="W179" i="1"/>
  <c r="W183" i="1"/>
  <c r="W187" i="1"/>
  <c r="W191" i="1"/>
  <c r="W195" i="1"/>
  <c r="W199" i="1"/>
  <c r="W203" i="1"/>
  <c r="W207" i="1"/>
  <c r="W211" i="1"/>
  <c r="W215" i="1"/>
  <c r="W219" i="1"/>
  <c r="W223" i="1"/>
  <c r="W227" i="1"/>
  <c r="AA227" i="1"/>
  <c r="AC227" i="1" s="1"/>
  <c r="X228" i="1"/>
  <c r="W231" i="1"/>
  <c r="AA231" i="1"/>
  <c r="AC231" i="1" s="1"/>
  <c r="X232" i="1"/>
  <c r="X234" i="1"/>
  <c r="Y234" i="1" s="1"/>
  <c r="X237" i="1"/>
  <c r="W238" i="1"/>
  <c r="W241" i="1"/>
  <c r="AC242" i="1"/>
  <c r="X248" i="1"/>
  <c r="W249" i="1"/>
  <c r="AA253" i="1"/>
  <c r="AC253" i="1" s="1"/>
  <c r="AC258" i="1"/>
  <c r="X264" i="1"/>
  <c r="W265" i="1"/>
  <c r="AC306" i="1"/>
  <c r="W162" i="1"/>
  <c r="W166" i="1"/>
  <c r="W170" i="1"/>
  <c r="W174" i="1"/>
  <c r="W178" i="1"/>
  <c r="W182" i="1"/>
  <c r="W186" i="1"/>
  <c r="W190" i="1"/>
  <c r="W194" i="1"/>
  <c r="W198" i="1"/>
  <c r="W202" i="1"/>
  <c r="W206" i="1"/>
  <c r="W210" i="1"/>
  <c r="W214" i="1"/>
  <c r="W218" i="1"/>
  <c r="W222" i="1"/>
  <c r="W226" i="1"/>
  <c r="W230" i="1"/>
  <c r="AA235" i="1"/>
  <c r="AC235" i="1" s="1"/>
  <c r="X244" i="1"/>
  <c r="W245" i="1"/>
  <c r="AB248" i="1"/>
  <c r="AC248" i="1" s="1"/>
  <c r="AA249" i="1"/>
  <c r="AC249" i="1" s="1"/>
  <c r="AA254" i="1"/>
  <c r="AC254" i="1" s="1"/>
  <c r="X254" i="1"/>
  <c r="AC256" i="1"/>
  <c r="X260" i="1"/>
  <c r="W261" i="1"/>
  <c r="AB264" i="1"/>
  <c r="AC264" i="1" s="1"/>
  <c r="AA265" i="1"/>
  <c r="AC265" i="1" s="1"/>
  <c r="W197" i="1"/>
  <c r="X198" i="1"/>
  <c r="W201" i="1"/>
  <c r="X202" i="1"/>
  <c r="W205" i="1"/>
  <c r="X206" i="1"/>
  <c r="W209" i="1"/>
  <c r="X210" i="1"/>
  <c r="W213" i="1"/>
  <c r="X214" i="1"/>
  <c r="W217" i="1"/>
  <c r="X218" i="1"/>
  <c r="W221" i="1"/>
  <c r="X222" i="1"/>
  <c r="W225" i="1"/>
  <c r="W229" i="1"/>
  <c r="W233" i="1"/>
  <c r="X240" i="1"/>
  <c r="Z240" i="1" s="1"/>
  <c r="AB244" i="1"/>
  <c r="AC244" i="1" s="1"/>
  <c r="AC250" i="1"/>
  <c r="X256" i="1"/>
  <c r="W257" i="1"/>
  <c r="AB260" i="1"/>
  <c r="AC260" i="1" s="1"/>
  <c r="AC266" i="1"/>
  <c r="AC299" i="1"/>
  <c r="AC302" i="1"/>
  <c r="AC303" i="1"/>
  <c r="W269" i="1"/>
  <c r="AA269" i="1"/>
  <c r="AC269" i="1" s="1"/>
  <c r="X270" i="1"/>
  <c r="W273" i="1"/>
  <c r="AA273" i="1"/>
  <c r="AC273" i="1" s="1"/>
  <c r="X274" i="1"/>
  <c r="W277" i="1"/>
  <c r="AA277" i="1"/>
  <c r="AC277" i="1" s="1"/>
  <c r="X278" i="1"/>
  <c r="W281" i="1"/>
  <c r="AA281" i="1"/>
  <c r="AC281" i="1" s="1"/>
  <c r="X282" i="1"/>
  <c r="W285" i="1"/>
  <c r="AA285" i="1"/>
  <c r="AC285" i="1" s="1"/>
  <c r="X286" i="1"/>
  <c r="W289" i="1"/>
  <c r="AA289" i="1"/>
  <c r="AC289" i="1" s="1"/>
  <c r="X290" i="1"/>
  <c r="W293" i="1"/>
  <c r="AA293" i="1"/>
  <c r="AC293" i="1" s="1"/>
  <c r="X294" i="1"/>
  <c r="W297" i="1"/>
  <c r="AA297" i="1"/>
  <c r="AC297" i="1" s="1"/>
  <c r="X298" i="1"/>
  <c r="W301" i="1"/>
  <c r="X302" i="1"/>
  <c r="X306" i="1"/>
  <c r="W313" i="1"/>
  <c r="X314" i="1"/>
  <c r="Y314" i="1" s="1"/>
  <c r="W317" i="1"/>
  <c r="AC326" i="1"/>
  <c r="AB330" i="1"/>
  <c r="W333" i="1"/>
  <c r="X355" i="1"/>
  <c r="AB355" i="1"/>
  <c r="W244" i="1"/>
  <c r="W248" i="1"/>
  <c r="W252" i="1"/>
  <c r="W256" i="1"/>
  <c r="W260" i="1"/>
  <c r="W264" i="1"/>
  <c r="W268" i="1"/>
  <c r="W272" i="1"/>
  <c r="W276" i="1"/>
  <c r="W280" i="1"/>
  <c r="W284" i="1"/>
  <c r="W288" i="1"/>
  <c r="W292" i="1"/>
  <c r="W296" i="1"/>
  <c r="W300" i="1"/>
  <c r="AA305" i="1"/>
  <c r="AC305" i="1" s="1"/>
  <c r="AA307" i="1"/>
  <c r="AC307" i="1" s="1"/>
  <c r="AA311" i="1"/>
  <c r="AC311" i="1" s="1"/>
  <c r="X313" i="1"/>
  <c r="AA314" i="1"/>
  <c r="AC314" i="1" s="1"/>
  <c r="AB316" i="1"/>
  <c r="AA317" i="1"/>
  <c r="AC317" i="1" s="1"/>
  <c r="AA322" i="1"/>
  <c r="AC322" i="1" s="1"/>
  <c r="X322" i="1"/>
  <c r="X328" i="1"/>
  <c r="W329" i="1"/>
  <c r="AB332" i="1"/>
  <c r="AA333" i="1"/>
  <c r="AC333" i="1" s="1"/>
  <c r="AA338" i="1"/>
  <c r="AC338" i="1" s="1"/>
  <c r="X338" i="1"/>
  <c r="Z343" i="1"/>
  <c r="Y343" i="1"/>
  <c r="AC345" i="1"/>
  <c r="W235" i="1"/>
  <c r="W239" i="1"/>
  <c r="W243" i="1"/>
  <c r="W247" i="1"/>
  <c r="W251" i="1"/>
  <c r="W255" i="1"/>
  <c r="W259" i="1"/>
  <c r="W263" i="1"/>
  <c r="W267" i="1"/>
  <c r="W271" i="1"/>
  <c r="W275" i="1"/>
  <c r="W279" i="1"/>
  <c r="W283" i="1"/>
  <c r="W287" i="1"/>
  <c r="W291" i="1"/>
  <c r="W295" i="1"/>
  <c r="W299" i="1"/>
  <c r="W303" i="1"/>
  <c r="X304" i="1"/>
  <c r="Z304" i="1" s="1"/>
  <c r="W305" i="1"/>
  <c r="W308" i="1"/>
  <c r="W309" i="1"/>
  <c r="X310" i="1"/>
  <c r="Y310" i="1" s="1"/>
  <c r="X312" i="1"/>
  <c r="AA313" i="1"/>
  <c r="AC313" i="1" s="1"/>
  <c r="AC318" i="1"/>
  <c r="AC320" i="1"/>
  <c r="X324" i="1"/>
  <c r="W325" i="1"/>
  <c r="AC334" i="1"/>
  <c r="AC336" i="1"/>
  <c r="X340" i="1"/>
  <c r="W341" i="1"/>
  <c r="AB346" i="1"/>
  <c r="AB350" i="1"/>
  <c r="AA350" i="1"/>
  <c r="AC350" i="1" s="1"/>
  <c r="W350" i="1"/>
  <c r="AB370" i="1"/>
  <c r="AA370" i="1"/>
  <c r="W370" i="1"/>
  <c r="Z398" i="1"/>
  <c r="Y398" i="1"/>
  <c r="W242" i="1"/>
  <c r="W246" i="1"/>
  <c r="W250" i="1"/>
  <c r="W254" i="1"/>
  <c r="W258" i="1"/>
  <c r="W262" i="1"/>
  <c r="W266" i="1"/>
  <c r="W270" i="1"/>
  <c r="W274" i="1"/>
  <c r="W278" i="1"/>
  <c r="W282" i="1"/>
  <c r="W286" i="1"/>
  <c r="W290" i="1"/>
  <c r="W294" i="1"/>
  <c r="W298" i="1"/>
  <c r="W302" i="1"/>
  <c r="AB304" i="1"/>
  <c r="AC304" i="1" s="1"/>
  <c r="W306" i="1"/>
  <c r="AB312" i="1"/>
  <c r="AC312" i="1" s="1"/>
  <c r="AA315" i="1"/>
  <c r="AC315" i="1" s="1"/>
  <c r="AC316" i="1"/>
  <c r="W321" i="1"/>
  <c r="AB324" i="1"/>
  <c r="AC324" i="1" s="1"/>
  <c r="AA325" i="1"/>
  <c r="AC325" i="1" s="1"/>
  <c r="AA330" i="1"/>
  <c r="AC330" i="1" s="1"/>
  <c r="AC332" i="1"/>
  <c r="W337" i="1"/>
  <c r="AB340" i="1"/>
  <c r="AC340" i="1" s="1"/>
  <c r="AB343" i="1"/>
  <c r="AC347" i="1"/>
  <c r="W347" i="1"/>
  <c r="Y360" i="1"/>
  <c r="Z366" i="1"/>
  <c r="Y366" i="1"/>
  <c r="W312" i="1"/>
  <c r="W316" i="1"/>
  <c r="W320" i="1"/>
  <c r="W324" i="1"/>
  <c r="W328" i="1"/>
  <c r="W332" i="1"/>
  <c r="W336" i="1"/>
  <c r="W340" i="1"/>
  <c r="AA342" i="1"/>
  <c r="AC342" i="1" s="1"/>
  <c r="W349" i="1"/>
  <c r="AB354" i="1"/>
  <c r="AC355" i="1"/>
  <c r="W358" i="1"/>
  <c r="W361" i="1"/>
  <c r="W364" i="1"/>
  <c r="AC371" i="1"/>
  <c r="Z374" i="1"/>
  <c r="Y374" i="1"/>
  <c r="AB378" i="1"/>
  <c r="AA378" i="1"/>
  <c r="AC378" i="1" s="1"/>
  <c r="W378" i="1"/>
  <c r="W307" i="1"/>
  <c r="W311" i="1"/>
  <c r="W315" i="1"/>
  <c r="W319" i="1"/>
  <c r="W323" i="1"/>
  <c r="W327" i="1"/>
  <c r="W331" i="1"/>
  <c r="W335" i="1"/>
  <c r="W339" i="1"/>
  <c r="AB341" i="1"/>
  <c r="AC341" i="1" s="1"/>
  <c r="W342" i="1"/>
  <c r="AA343" i="1"/>
  <c r="AC343" i="1" s="1"/>
  <c r="AA346" i="1"/>
  <c r="AC346" i="1" s="1"/>
  <c r="X349" i="1"/>
  <c r="AA351" i="1"/>
  <c r="AC351" i="1" s="1"/>
  <c r="X351" i="1"/>
  <c r="AC353" i="1"/>
  <c r="W356" i="1"/>
  <c r="AB358" i="1"/>
  <c r="AC358" i="1" s="1"/>
  <c r="AB361" i="1"/>
  <c r="AC361" i="1" s="1"/>
  <c r="AB363" i="1"/>
  <c r="AC379" i="1"/>
  <c r="Z382" i="1"/>
  <c r="Y382" i="1"/>
  <c r="AB386" i="1"/>
  <c r="AA386" i="1"/>
  <c r="W386" i="1"/>
  <c r="W318" i="1"/>
  <c r="W322" i="1"/>
  <c r="W326" i="1"/>
  <c r="W330" i="1"/>
  <c r="W334" i="1"/>
  <c r="W338" i="1"/>
  <c r="X345" i="1"/>
  <c r="Y345" i="1" s="1"/>
  <c r="W346" i="1"/>
  <c r="X348" i="1"/>
  <c r="AB349" i="1"/>
  <c r="AC349" i="1" s="1"/>
  <c r="X353" i="1"/>
  <c r="Z354" i="1"/>
  <c r="Y354" i="1"/>
  <c r="AC356" i="1"/>
  <c r="AC362" i="1"/>
  <c r="AC365" i="1"/>
  <c r="Z390" i="1"/>
  <c r="Y390" i="1"/>
  <c r="AB394" i="1"/>
  <c r="AA394" i="1"/>
  <c r="W394" i="1"/>
  <c r="W353" i="1"/>
  <c r="W362" i="1"/>
  <c r="W365" i="1"/>
  <c r="AB369" i="1"/>
  <c r="W369" i="1"/>
  <c r="AB377" i="1"/>
  <c r="W377" i="1"/>
  <c r="AB385" i="1"/>
  <c r="W385" i="1"/>
  <c r="AB393" i="1"/>
  <c r="W393" i="1"/>
  <c r="AB401" i="1"/>
  <c r="W401" i="1"/>
  <c r="W344" i="1"/>
  <c r="W348" i="1"/>
  <c r="W352" i="1"/>
  <c r="AA354" i="1"/>
  <c r="AC354" i="1" s="1"/>
  <c r="AA357" i="1"/>
  <c r="AC357" i="1" s="1"/>
  <c r="AA359" i="1"/>
  <c r="AC359" i="1" s="1"/>
  <c r="AA360" i="1"/>
  <c r="AC360" i="1" s="1"/>
  <c r="AB364" i="1"/>
  <c r="AC364" i="1" s="1"/>
  <c r="AA367" i="1"/>
  <c r="AC367" i="1" s="1"/>
  <c r="X369" i="1"/>
  <c r="AB372" i="1"/>
  <c r="AC372" i="1" s="1"/>
  <c r="AA375" i="1"/>
  <c r="AC375" i="1" s="1"/>
  <c r="X377" i="1"/>
  <c r="AB380" i="1"/>
  <c r="AC380" i="1" s="1"/>
  <c r="AA383" i="1"/>
  <c r="AC383" i="1" s="1"/>
  <c r="X385" i="1"/>
  <c r="AB388" i="1"/>
  <c r="AC388" i="1" s="1"/>
  <c r="AA391" i="1"/>
  <c r="AC391" i="1" s="1"/>
  <c r="X393" i="1"/>
  <c r="AB396" i="1"/>
  <c r="AC396" i="1" s="1"/>
  <c r="AA399" i="1"/>
  <c r="AC399" i="1" s="1"/>
  <c r="X401" i="1"/>
  <c r="W351" i="1"/>
  <c r="X356" i="1"/>
  <c r="W357" i="1"/>
  <c r="AA363" i="1"/>
  <c r="AC363" i="1" s="1"/>
  <c r="X368" i="1"/>
  <c r="AA369" i="1"/>
  <c r="W373" i="1"/>
  <c r="X376" i="1"/>
  <c r="AA377" i="1"/>
  <c r="AC377" i="1" s="1"/>
  <c r="W381" i="1"/>
  <c r="X384" i="1"/>
  <c r="AA385" i="1"/>
  <c r="AC385" i="1" s="1"/>
  <c r="W389" i="1"/>
  <c r="X392" i="1"/>
  <c r="AA393" i="1"/>
  <c r="AC393" i="1" s="1"/>
  <c r="W397" i="1"/>
  <c r="X400" i="1"/>
  <c r="AA401" i="1"/>
  <c r="W368" i="1"/>
  <c r="W372" i="1"/>
  <c r="W376" i="1"/>
  <c r="W380" i="1"/>
  <c r="W384" i="1"/>
  <c r="W388" i="1"/>
  <c r="W392" i="1"/>
  <c r="W396" i="1"/>
  <c r="W400" i="1"/>
  <c r="W355" i="1"/>
  <c r="W359" i="1"/>
  <c r="W363" i="1"/>
  <c r="W367" i="1"/>
  <c r="W371" i="1"/>
  <c r="W375" i="1"/>
  <c r="W379" i="1"/>
  <c r="W383" i="1"/>
  <c r="W387" i="1"/>
  <c r="W391" i="1"/>
  <c r="W395" i="1"/>
  <c r="W399" i="1"/>
  <c r="O264" i="1"/>
  <c r="Q264" i="1" s="1"/>
  <c r="P277" i="1"/>
  <c r="R277" i="1" s="1"/>
  <c r="P56" i="1"/>
  <c r="R56" i="1" s="1"/>
  <c r="P84" i="1"/>
  <c r="R84" i="1" s="1"/>
  <c r="P244" i="1"/>
  <c r="R244" i="1" s="1"/>
  <c r="O92" i="1"/>
  <c r="Q92" i="1" s="1"/>
  <c r="O239" i="1"/>
  <c r="Q239" i="1" s="1"/>
  <c r="P58" i="1"/>
  <c r="R58" i="1" s="1"/>
  <c r="P82" i="1"/>
  <c r="R82" i="1" s="1"/>
  <c r="P246" i="1"/>
  <c r="R246" i="1" s="1"/>
  <c r="O256" i="1"/>
  <c r="Q256" i="1" s="1"/>
  <c r="O262" i="1"/>
  <c r="Q262" i="1" s="1"/>
  <c r="O85" i="1"/>
  <c r="Q85" i="1" s="1"/>
  <c r="O116" i="1"/>
  <c r="Q116" i="1" s="1"/>
  <c r="P224" i="1"/>
  <c r="R224" i="1" s="1"/>
  <c r="P253" i="1"/>
  <c r="R253" i="1" s="1"/>
  <c r="O361" i="1"/>
  <c r="Q361" i="1" s="1"/>
  <c r="P45" i="1"/>
  <c r="R45" i="1" s="1"/>
  <c r="O265" i="1"/>
  <c r="Q265" i="1" s="1"/>
  <c r="P2" i="1"/>
  <c r="R2" i="1" s="1"/>
  <c r="O80" i="1"/>
  <c r="Q80" i="1" s="1"/>
  <c r="P261" i="1"/>
  <c r="R261" i="1" s="1"/>
  <c r="O299" i="1"/>
  <c r="Q299" i="1" s="1"/>
  <c r="P13" i="1"/>
  <c r="R13" i="1" s="1"/>
  <c r="O63" i="1"/>
  <c r="Q63" i="1" s="1"/>
  <c r="O148" i="1"/>
  <c r="Q148" i="1" s="1"/>
  <c r="O216" i="1"/>
  <c r="Q216" i="1" s="1"/>
  <c r="O296" i="1"/>
  <c r="Q296" i="1" s="1"/>
  <c r="P66" i="1"/>
  <c r="R66" i="1" s="1"/>
  <c r="P106" i="1"/>
  <c r="R106" i="1" s="1"/>
  <c r="P132" i="1"/>
  <c r="R132" i="1" s="1"/>
  <c r="P265" i="1"/>
  <c r="R265" i="1" s="1"/>
  <c r="P285" i="1"/>
  <c r="R285" i="1" s="1"/>
  <c r="P361" i="1"/>
  <c r="R361" i="1" s="1"/>
  <c r="O54" i="1"/>
  <c r="Q54" i="1" s="1"/>
  <c r="O108" i="1"/>
  <c r="Q108" i="1" s="1"/>
  <c r="O164" i="1"/>
  <c r="Q164" i="1" s="1"/>
  <c r="O175" i="1"/>
  <c r="Q175" i="1" s="1"/>
  <c r="O230" i="1"/>
  <c r="Q230" i="1" s="1"/>
  <c r="O295" i="1"/>
  <c r="Q295" i="1" s="1"/>
  <c r="O298" i="1"/>
  <c r="Q298" i="1" s="1"/>
  <c r="O342" i="1"/>
  <c r="Q342" i="1" s="1"/>
  <c r="O53" i="1"/>
  <c r="Q53" i="1" s="1"/>
  <c r="P81" i="1"/>
  <c r="R81" i="1" s="1"/>
  <c r="O86" i="1"/>
  <c r="Q86" i="1" s="1"/>
  <c r="P116" i="1"/>
  <c r="R116" i="1" s="1"/>
  <c r="O140" i="1"/>
  <c r="Q140" i="1" s="1"/>
  <c r="O174" i="1"/>
  <c r="Q174" i="1" s="1"/>
  <c r="O208" i="1"/>
  <c r="Q208" i="1" s="1"/>
  <c r="O224" i="1"/>
  <c r="Q224" i="1" s="1"/>
  <c r="P257" i="1"/>
  <c r="R257" i="1" s="1"/>
  <c r="P273" i="1"/>
  <c r="R273" i="1" s="1"/>
  <c r="O335" i="1"/>
  <c r="Q335" i="1" s="1"/>
  <c r="P377" i="1"/>
  <c r="R377" i="1" s="1"/>
  <c r="P130" i="1"/>
  <c r="R130" i="1" s="1"/>
  <c r="P140" i="1"/>
  <c r="R140" i="1" s="1"/>
  <c r="P184" i="1"/>
  <c r="R184" i="1" s="1"/>
  <c r="P254" i="1"/>
  <c r="R254" i="1" s="1"/>
  <c r="P264" i="1"/>
  <c r="R264" i="1" s="1"/>
  <c r="P272" i="1"/>
  <c r="R272" i="1" s="1"/>
  <c r="P282" i="1"/>
  <c r="R282" i="1" s="1"/>
  <c r="P71" i="1"/>
  <c r="R71" i="1" s="1"/>
  <c r="P108" i="1"/>
  <c r="R108" i="1" s="1"/>
  <c r="P65" i="1"/>
  <c r="R65" i="1" s="1"/>
  <c r="O70" i="1"/>
  <c r="Q70" i="1" s="1"/>
  <c r="O192" i="1"/>
  <c r="Q192" i="1" s="1"/>
  <c r="P202" i="1"/>
  <c r="R202" i="1" s="1"/>
  <c r="O212" i="1"/>
  <c r="Q212" i="1" s="1"/>
  <c r="O220" i="1"/>
  <c r="Q220" i="1" s="1"/>
  <c r="O327" i="1"/>
  <c r="Q327" i="1" s="1"/>
  <c r="O334" i="1"/>
  <c r="Q334" i="1" s="1"/>
  <c r="P381" i="1"/>
  <c r="R381" i="1" s="1"/>
  <c r="O124" i="1"/>
  <c r="Q124" i="1" s="1"/>
  <c r="P98" i="1"/>
  <c r="R98" i="1" s="1"/>
  <c r="O79" i="1"/>
  <c r="Q79" i="1" s="1"/>
  <c r="P90" i="1"/>
  <c r="R90" i="1" s="1"/>
  <c r="P100" i="1"/>
  <c r="R100" i="1" s="1"/>
  <c r="P122" i="1"/>
  <c r="R122" i="1" s="1"/>
  <c r="P55" i="1"/>
  <c r="R55" i="1" s="1"/>
  <c r="O64" i="1"/>
  <c r="Q64" i="1" s="1"/>
  <c r="O69" i="1"/>
  <c r="Q69" i="1" s="1"/>
  <c r="P87" i="1"/>
  <c r="R87" i="1" s="1"/>
  <c r="P92" i="1"/>
  <c r="R92" i="1" s="1"/>
  <c r="O100" i="1"/>
  <c r="Q100" i="1" s="1"/>
  <c r="P114" i="1"/>
  <c r="R114" i="1" s="1"/>
  <c r="P124" i="1"/>
  <c r="R124" i="1" s="1"/>
  <c r="O132" i="1"/>
  <c r="Q132" i="1" s="1"/>
  <c r="O182" i="1"/>
  <c r="Q182" i="1" s="1"/>
  <c r="P196" i="1"/>
  <c r="R196" i="1" s="1"/>
  <c r="P226" i="1"/>
  <c r="R226" i="1" s="1"/>
  <c r="O231" i="1"/>
  <c r="Q231" i="1" s="1"/>
  <c r="I248" i="1"/>
  <c r="P260" i="1"/>
  <c r="R260" i="1" s="1"/>
  <c r="P268" i="1"/>
  <c r="R268" i="1" s="1"/>
  <c r="P276" i="1"/>
  <c r="R276" i="1" s="1"/>
  <c r="O316" i="1"/>
  <c r="Q316" i="1" s="1"/>
  <c r="O343" i="1"/>
  <c r="Q343" i="1" s="1"/>
  <c r="O369" i="1"/>
  <c r="Q369" i="1" s="1"/>
  <c r="P380" i="1"/>
  <c r="R380" i="1" s="1"/>
  <c r="J2" i="1"/>
  <c r="P73" i="1"/>
  <c r="R73" i="1" s="1"/>
  <c r="O78" i="1"/>
  <c r="Q78" i="1" s="1"/>
  <c r="P79" i="1"/>
  <c r="R79" i="1" s="1"/>
  <c r="O179" i="1"/>
  <c r="Q179" i="1" s="1"/>
  <c r="P186" i="1"/>
  <c r="R186" i="1" s="1"/>
  <c r="O194" i="1"/>
  <c r="Q194" i="1" s="1"/>
  <c r="O200" i="1"/>
  <c r="Q200" i="1" s="1"/>
  <c r="O210" i="1"/>
  <c r="Q210" i="1" s="1"/>
  <c r="O214" i="1"/>
  <c r="Q214" i="1" s="1"/>
  <c r="O218" i="1"/>
  <c r="Q218" i="1" s="1"/>
  <c r="O222" i="1"/>
  <c r="Q222" i="1" s="1"/>
  <c r="O228" i="1"/>
  <c r="Q228" i="1" s="1"/>
  <c r="O247" i="1"/>
  <c r="Q247" i="1" s="1"/>
  <c r="P252" i="1"/>
  <c r="R252" i="1" s="1"/>
  <c r="P259" i="1"/>
  <c r="R259" i="1" s="1"/>
  <c r="P263" i="1"/>
  <c r="R263" i="1" s="1"/>
  <c r="P267" i="1"/>
  <c r="R267" i="1" s="1"/>
  <c r="P271" i="1"/>
  <c r="R271" i="1" s="1"/>
  <c r="P275" i="1"/>
  <c r="R275" i="1" s="1"/>
  <c r="P279" i="1"/>
  <c r="R279" i="1" s="1"/>
  <c r="O324" i="1"/>
  <c r="Q324" i="1" s="1"/>
  <c r="O339" i="1"/>
  <c r="Q339" i="1" s="1"/>
  <c r="O377" i="1"/>
  <c r="Q377" i="1" s="1"/>
  <c r="O392" i="1"/>
  <c r="Q392" i="1" s="1"/>
  <c r="P57" i="1"/>
  <c r="R57" i="1" s="1"/>
  <c r="O62" i="1"/>
  <c r="Q62" i="1" s="1"/>
  <c r="P63" i="1"/>
  <c r="R63" i="1" s="1"/>
  <c r="O55" i="1"/>
  <c r="Q55" i="1" s="1"/>
  <c r="O56" i="1"/>
  <c r="Q56" i="1" s="1"/>
  <c r="O61" i="1"/>
  <c r="Q61" i="1" s="1"/>
  <c r="O71" i="1"/>
  <c r="Q71" i="1" s="1"/>
  <c r="O72" i="1"/>
  <c r="Q72" i="1" s="1"/>
  <c r="O77" i="1"/>
  <c r="Q77" i="1" s="1"/>
  <c r="O87" i="1"/>
  <c r="Q87" i="1" s="1"/>
  <c r="O88" i="1"/>
  <c r="Q88" i="1" s="1"/>
  <c r="P96" i="1"/>
  <c r="R96" i="1" s="1"/>
  <c r="P104" i="1"/>
  <c r="R104" i="1" s="1"/>
  <c r="P112" i="1"/>
  <c r="R112" i="1" s="1"/>
  <c r="P120" i="1"/>
  <c r="R120" i="1" s="1"/>
  <c r="P128" i="1"/>
  <c r="R128" i="1" s="1"/>
  <c r="P136" i="1"/>
  <c r="R136" i="1" s="1"/>
  <c r="O178" i="1"/>
  <c r="Q178" i="1" s="1"/>
  <c r="O184" i="1"/>
  <c r="Q184" i="1" s="1"/>
  <c r="P188" i="1"/>
  <c r="R188" i="1" s="1"/>
  <c r="P194" i="1"/>
  <c r="R194" i="1" s="1"/>
  <c r="P204" i="1"/>
  <c r="R204" i="1" s="1"/>
  <c r="O226" i="1"/>
  <c r="Q226" i="1" s="1"/>
  <c r="P228" i="1"/>
  <c r="R228" i="1" s="1"/>
  <c r="P255" i="1"/>
  <c r="R255" i="1" s="1"/>
  <c r="P258" i="1"/>
  <c r="R258" i="1" s="1"/>
  <c r="P262" i="1"/>
  <c r="R262" i="1" s="1"/>
  <c r="P266" i="1"/>
  <c r="R266" i="1" s="1"/>
  <c r="P270" i="1"/>
  <c r="R270" i="1" s="1"/>
  <c r="P274" i="1"/>
  <c r="R274" i="1" s="1"/>
  <c r="P278" i="1"/>
  <c r="R278" i="1" s="1"/>
  <c r="O304" i="1"/>
  <c r="Q304" i="1" s="1"/>
  <c r="O319" i="1"/>
  <c r="Q319" i="1" s="1"/>
  <c r="O338" i="1"/>
  <c r="Q338" i="1" s="1"/>
  <c r="P365" i="1"/>
  <c r="R365" i="1" s="1"/>
  <c r="P373" i="1"/>
  <c r="R373" i="1" s="1"/>
  <c r="O396" i="1"/>
  <c r="Q396" i="1" s="1"/>
  <c r="O144" i="1"/>
  <c r="Q144" i="1" s="1"/>
  <c r="O152" i="1"/>
  <c r="Q152" i="1" s="1"/>
  <c r="O160" i="1"/>
  <c r="Q160" i="1" s="1"/>
  <c r="O168" i="1"/>
  <c r="Q168" i="1" s="1"/>
  <c r="O365" i="1"/>
  <c r="Q365" i="1" s="1"/>
  <c r="O373" i="1"/>
  <c r="Q373" i="1" s="1"/>
  <c r="P20" i="1"/>
  <c r="R20" i="1" s="1"/>
  <c r="J20" i="1"/>
  <c r="P36" i="1"/>
  <c r="R36" i="1" s="1"/>
  <c r="J36" i="1"/>
  <c r="P52" i="1"/>
  <c r="R52" i="1" s="1"/>
  <c r="J52" i="1"/>
  <c r="J59" i="1"/>
  <c r="P59" i="1"/>
  <c r="R59" i="1" s="1"/>
  <c r="J61" i="1"/>
  <c r="P61" i="1"/>
  <c r="R61" i="1" s="1"/>
  <c r="I65" i="1"/>
  <c r="O65" i="1"/>
  <c r="Q65" i="1" s="1"/>
  <c r="J75" i="1"/>
  <c r="P75" i="1"/>
  <c r="R75" i="1" s="1"/>
  <c r="J77" i="1"/>
  <c r="P77" i="1"/>
  <c r="R77" i="1" s="1"/>
  <c r="I81" i="1"/>
  <c r="O81" i="1"/>
  <c r="Q81" i="1" s="1"/>
  <c r="P142" i="1"/>
  <c r="R142" i="1" s="1"/>
  <c r="J142" i="1"/>
  <c r="P150" i="1"/>
  <c r="R150" i="1" s="1"/>
  <c r="J150" i="1"/>
  <c r="P158" i="1"/>
  <c r="R158" i="1" s="1"/>
  <c r="J158" i="1"/>
  <c r="P166" i="1"/>
  <c r="R166" i="1" s="1"/>
  <c r="J166" i="1"/>
  <c r="J178" i="1"/>
  <c r="P178" i="1"/>
  <c r="R178" i="1" s="1"/>
  <c r="I190" i="1"/>
  <c r="O190" i="1"/>
  <c r="Q190" i="1" s="1"/>
  <c r="P9" i="1"/>
  <c r="R9" i="1" s="1"/>
  <c r="J13" i="1"/>
  <c r="P16" i="1"/>
  <c r="R16" i="1" s="1"/>
  <c r="J16" i="1"/>
  <c r="P25" i="1"/>
  <c r="R25" i="1" s="1"/>
  <c r="J29" i="1"/>
  <c r="P32" i="1"/>
  <c r="R32" i="1" s="1"/>
  <c r="J32" i="1"/>
  <c r="P41" i="1"/>
  <c r="R41" i="1" s="1"/>
  <c r="J45" i="1"/>
  <c r="P48" i="1"/>
  <c r="R48" i="1" s="1"/>
  <c r="J48" i="1"/>
  <c r="I58" i="1"/>
  <c r="O58" i="1"/>
  <c r="Q58" i="1" s="1"/>
  <c r="I60" i="1"/>
  <c r="O60" i="1"/>
  <c r="Q60" i="1" s="1"/>
  <c r="I67" i="1"/>
  <c r="O67" i="1"/>
  <c r="Q67" i="1" s="1"/>
  <c r="I74" i="1"/>
  <c r="O74" i="1"/>
  <c r="Q74" i="1" s="1"/>
  <c r="I76" i="1"/>
  <c r="O76" i="1"/>
  <c r="Q76" i="1" s="1"/>
  <c r="I83" i="1"/>
  <c r="O83" i="1"/>
  <c r="Q83" i="1" s="1"/>
  <c r="P94" i="1"/>
  <c r="R94" i="1" s="1"/>
  <c r="O104" i="1"/>
  <c r="Q104" i="1" s="1"/>
  <c r="P110" i="1"/>
  <c r="R110" i="1" s="1"/>
  <c r="O120" i="1"/>
  <c r="Q120" i="1" s="1"/>
  <c r="P126" i="1"/>
  <c r="R126" i="1" s="1"/>
  <c r="O136" i="1"/>
  <c r="Q136" i="1" s="1"/>
  <c r="I177" i="1"/>
  <c r="O177" i="1"/>
  <c r="Q177" i="1" s="1"/>
  <c r="O2" i="1"/>
  <c r="Q2" i="1" s="1"/>
  <c r="P28" i="1"/>
  <c r="R28" i="1" s="1"/>
  <c r="J28" i="1"/>
  <c r="P44" i="1"/>
  <c r="R44" i="1" s="1"/>
  <c r="J44" i="1"/>
  <c r="J53" i="1"/>
  <c r="P53" i="1"/>
  <c r="R53" i="1" s="1"/>
  <c r="I57" i="1"/>
  <c r="O57" i="1"/>
  <c r="Q57" i="1" s="1"/>
  <c r="J67" i="1"/>
  <c r="P67" i="1"/>
  <c r="R67" i="1" s="1"/>
  <c r="J69" i="1"/>
  <c r="P69" i="1"/>
  <c r="R69" i="1" s="1"/>
  <c r="I73" i="1"/>
  <c r="O73" i="1"/>
  <c r="Q73" i="1" s="1"/>
  <c r="J83" i="1"/>
  <c r="P83" i="1"/>
  <c r="R83" i="1" s="1"/>
  <c r="J85" i="1"/>
  <c r="P85" i="1"/>
  <c r="R85" i="1" s="1"/>
  <c r="P146" i="1"/>
  <c r="R146" i="1" s="1"/>
  <c r="J146" i="1"/>
  <c r="P154" i="1"/>
  <c r="R154" i="1" s="1"/>
  <c r="J154" i="1"/>
  <c r="P162" i="1"/>
  <c r="R162" i="1" s="1"/>
  <c r="J162" i="1"/>
  <c r="P170" i="1"/>
  <c r="R170" i="1" s="1"/>
  <c r="J170" i="1"/>
  <c r="J174" i="1"/>
  <c r="P174" i="1"/>
  <c r="R174" i="1" s="1"/>
  <c r="J182" i="1"/>
  <c r="P182" i="1"/>
  <c r="R182" i="1" s="1"/>
  <c r="I186" i="1"/>
  <c r="O186" i="1"/>
  <c r="Q186" i="1" s="1"/>
  <c r="P4" i="1"/>
  <c r="R4" i="1" s="1"/>
  <c r="J4" i="1"/>
  <c r="P12" i="1"/>
  <c r="R12" i="1" s="1"/>
  <c r="J12" i="1"/>
  <c r="J5" i="1"/>
  <c r="P8" i="1"/>
  <c r="R8" i="1" s="1"/>
  <c r="J8" i="1"/>
  <c r="P17" i="1"/>
  <c r="R17" i="1" s="1"/>
  <c r="J21" i="1"/>
  <c r="P24" i="1"/>
  <c r="R24" i="1" s="1"/>
  <c r="J24" i="1"/>
  <c r="P33" i="1"/>
  <c r="R33" i="1" s="1"/>
  <c r="J37" i="1"/>
  <c r="P40" i="1"/>
  <c r="R40" i="1" s="1"/>
  <c r="J40" i="1"/>
  <c r="P49" i="1"/>
  <c r="R49" i="1" s="1"/>
  <c r="I59" i="1"/>
  <c r="O59" i="1"/>
  <c r="Q59" i="1" s="1"/>
  <c r="I66" i="1"/>
  <c r="O66" i="1"/>
  <c r="Q66" i="1" s="1"/>
  <c r="I68" i="1"/>
  <c r="O68" i="1"/>
  <c r="Q68" i="1" s="1"/>
  <c r="I75" i="1"/>
  <c r="O75" i="1"/>
  <c r="Q75" i="1" s="1"/>
  <c r="I82" i="1"/>
  <c r="O82" i="1"/>
  <c r="Q82" i="1" s="1"/>
  <c r="I84" i="1"/>
  <c r="O84" i="1"/>
  <c r="Q84" i="1" s="1"/>
  <c r="O96" i="1"/>
  <c r="Q96" i="1" s="1"/>
  <c r="P102" i="1"/>
  <c r="R102" i="1" s="1"/>
  <c r="O112" i="1"/>
  <c r="Q112" i="1" s="1"/>
  <c r="P118" i="1"/>
  <c r="R118" i="1" s="1"/>
  <c r="O128" i="1"/>
  <c r="Q128" i="1" s="1"/>
  <c r="P134" i="1"/>
  <c r="R134" i="1" s="1"/>
  <c r="I173" i="1"/>
  <c r="O173" i="1"/>
  <c r="Q173" i="1" s="1"/>
  <c r="I181" i="1"/>
  <c r="O181" i="1"/>
  <c r="Q181" i="1" s="1"/>
  <c r="P138" i="1"/>
  <c r="R138" i="1" s="1"/>
  <c r="J173" i="1"/>
  <c r="P173" i="1"/>
  <c r="R173" i="1" s="1"/>
  <c r="J177" i="1"/>
  <c r="P177" i="1"/>
  <c r="R177" i="1" s="1"/>
  <c r="J181" i="1"/>
  <c r="P181" i="1"/>
  <c r="R181" i="1" s="1"/>
  <c r="J190" i="1"/>
  <c r="P190" i="1"/>
  <c r="R190" i="1" s="1"/>
  <c r="J192" i="1"/>
  <c r="P192" i="1"/>
  <c r="R192" i="1" s="1"/>
  <c r="I196" i="1"/>
  <c r="O196" i="1"/>
  <c r="Q196" i="1" s="1"/>
  <c r="P3" i="1"/>
  <c r="R3" i="1" s="1"/>
  <c r="P7" i="1"/>
  <c r="R7" i="1" s="1"/>
  <c r="P11" i="1"/>
  <c r="R11" i="1" s="1"/>
  <c r="P15" i="1"/>
  <c r="R15" i="1" s="1"/>
  <c r="P19" i="1"/>
  <c r="R19" i="1" s="1"/>
  <c r="P23" i="1"/>
  <c r="R23" i="1" s="1"/>
  <c r="P27" i="1"/>
  <c r="R27" i="1" s="1"/>
  <c r="P31" i="1"/>
  <c r="R31" i="1" s="1"/>
  <c r="P35" i="1"/>
  <c r="R35" i="1" s="1"/>
  <c r="P39" i="1"/>
  <c r="R39" i="1" s="1"/>
  <c r="P43" i="1"/>
  <c r="R43" i="1" s="1"/>
  <c r="P47" i="1"/>
  <c r="R47" i="1" s="1"/>
  <c r="P51" i="1"/>
  <c r="R51" i="1" s="1"/>
  <c r="O90" i="1"/>
  <c r="Q90" i="1" s="1"/>
  <c r="O94" i="1"/>
  <c r="Q94" i="1" s="1"/>
  <c r="O98" i="1"/>
  <c r="Q98" i="1" s="1"/>
  <c r="O102" i="1"/>
  <c r="Q102" i="1" s="1"/>
  <c r="O106" i="1"/>
  <c r="Q106" i="1" s="1"/>
  <c r="O110" i="1"/>
  <c r="Q110" i="1" s="1"/>
  <c r="O114" i="1"/>
  <c r="Q114" i="1" s="1"/>
  <c r="O118" i="1"/>
  <c r="Q118" i="1" s="1"/>
  <c r="O122" i="1"/>
  <c r="Q122" i="1" s="1"/>
  <c r="O126" i="1"/>
  <c r="Q126" i="1" s="1"/>
  <c r="O130" i="1"/>
  <c r="Q130" i="1" s="1"/>
  <c r="O134" i="1"/>
  <c r="Q134" i="1" s="1"/>
  <c r="O138" i="1"/>
  <c r="Q138" i="1" s="1"/>
  <c r="O142" i="1"/>
  <c r="Q142" i="1" s="1"/>
  <c r="P144" i="1"/>
  <c r="R144" i="1" s="1"/>
  <c r="O146" i="1"/>
  <c r="Q146" i="1" s="1"/>
  <c r="P148" i="1"/>
  <c r="R148" i="1" s="1"/>
  <c r="O150" i="1"/>
  <c r="Q150" i="1" s="1"/>
  <c r="P152" i="1"/>
  <c r="R152" i="1" s="1"/>
  <c r="O154" i="1"/>
  <c r="Q154" i="1" s="1"/>
  <c r="P156" i="1"/>
  <c r="R156" i="1" s="1"/>
  <c r="O158" i="1"/>
  <c r="Q158" i="1" s="1"/>
  <c r="P160" i="1"/>
  <c r="R160" i="1" s="1"/>
  <c r="O162" i="1"/>
  <c r="Q162" i="1" s="1"/>
  <c r="P164" i="1"/>
  <c r="R164" i="1" s="1"/>
  <c r="O166" i="1"/>
  <c r="Q166" i="1" s="1"/>
  <c r="P168" i="1"/>
  <c r="R168" i="1" s="1"/>
  <c r="O170" i="1"/>
  <c r="Q170" i="1" s="1"/>
  <c r="J172" i="1"/>
  <c r="P172" i="1"/>
  <c r="R172" i="1" s="1"/>
  <c r="J176" i="1"/>
  <c r="P176" i="1"/>
  <c r="R176" i="1" s="1"/>
  <c r="J180" i="1"/>
  <c r="P180" i="1"/>
  <c r="R180" i="1" s="1"/>
  <c r="P6" i="1"/>
  <c r="R6" i="1" s="1"/>
  <c r="P10" i="1"/>
  <c r="R10" i="1" s="1"/>
  <c r="P14" i="1"/>
  <c r="R14" i="1" s="1"/>
  <c r="P18" i="1"/>
  <c r="R18" i="1" s="1"/>
  <c r="P22" i="1"/>
  <c r="R22" i="1" s="1"/>
  <c r="P26" i="1"/>
  <c r="R26" i="1" s="1"/>
  <c r="P30" i="1"/>
  <c r="R30" i="1" s="1"/>
  <c r="P34" i="1"/>
  <c r="R34" i="1" s="1"/>
  <c r="P38" i="1"/>
  <c r="R38" i="1" s="1"/>
  <c r="P42" i="1"/>
  <c r="R42" i="1" s="1"/>
  <c r="P46" i="1"/>
  <c r="R46" i="1" s="1"/>
  <c r="P50" i="1"/>
  <c r="R50" i="1" s="1"/>
  <c r="O172" i="1"/>
  <c r="Q172" i="1" s="1"/>
  <c r="J175" i="1"/>
  <c r="P175" i="1"/>
  <c r="R175" i="1" s="1"/>
  <c r="O176" i="1"/>
  <c r="Q176" i="1" s="1"/>
  <c r="J179" i="1"/>
  <c r="P179" i="1"/>
  <c r="R179" i="1" s="1"/>
  <c r="O180" i="1"/>
  <c r="Q180" i="1" s="1"/>
  <c r="I188" i="1"/>
  <c r="O188" i="1"/>
  <c r="Q188" i="1" s="1"/>
  <c r="J198" i="1"/>
  <c r="P198" i="1"/>
  <c r="R198" i="1" s="1"/>
  <c r="O235" i="1"/>
  <c r="Q235" i="1" s="1"/>
  <c r="O238" i="1"/>
  <c r="Q238" i="1" s="1"/>
  <c r="I240" i="1"/>
  <c r="O243" i="1"/>
  <c r="Q243" i="1" s="1"/>
  <c r="O246" i="1"/>
  <c r="Q246" i="1" s="1"/>
  <c r="O251" i="1"/>
  <c r="Q251" i="1" s="1"/>
  <c r="P256" i="1"/>
  <c r="R256" i="1" s="1"/>
  <c r="P363" i="1"/>
  <c r="R363" i="1" s="1"/>
  <c r="J367" i="1"/>
  <c r="J371" i="1"/>
  <c r="P375" i="1"/>
  <c r="R375" i="1" s="1"/>
  <c r="P379" i="1"/>
  <c r="R379" i="1" s="1"/>
  <c r="J387" i="1"/>
  <c r="J391" i="1"/>
  <c r="O198" i="1"/>
  <c r="Q198" i="1" s="1"/>
  <c r="P200" i="1"/>
  <c r="R200" i="1" s="1"/>
  <c r="O206" i="1"/>
  <c r="Q206" i="1" s="1"/>
  <c r="P208" i="1"/>
  <c r="R208" i="1" s="1"/>
  <c r="P210" i="1"/>
  <c r="R210" i="1" s="1"/>
  <c r="P212" i="1"/>
  <c r="R212" i="1" s="1"/>
  <c r="P214" i="1"/>
  <c r="R214" i="1" s="1"/>
  <c r="P216" i="1"/>
  <c r="R216" i="1" s="1"/>
  <c r="P218" i="1"/>
  <c r="R218" i="1" s="1"/>
  <c r="P220" i="1"/>
  <c r="R220" i="1" s="1"/>
  <c r="P222" i="1"/>
  <c r="R222" i="1" s="1"/>
  <c r="P287" i="1"/>
  <c r="R287" i="1" s="1"/>
  <c r="O292" i="1"/>
  <c r="Q292" i="1" s="1"/>
  <c r="O303" i="1"/>
  <c r="Q303" i="1" s="1"/>
  <c r="O308" i="1"/>
  <c r="Q308" i="1" s="1"/>
  <c r="O315" i="1"/>
  <c r="Q315" i="1" s="1"/>
  <c r="O323" i="1"/>
  <c r="Q323" i="1" s="1"/>
  <c r="O337" i="1"/>
  <c r="Q337" i="1" s="1"/>
  <c r="O341" i="1"/>
  <c r="Q341" i="1" s="1"/>
  <c r="J359" i="1"/>
  <c r="O363" i="1"/>
  <c r="Q363" i="1" s="1"/>
  <c r="O367" i="1"/>
  <c r="Q367" i="1" s="1"/>
  <c r="P369" i="1"/>
  <c r="R369" i="1" s="1"/>
  <c r="O371" i="1"/>
  <c r="Q371" i="1" s="1"/>
  <c r="O375" i="1"/>
  <c r="Q375" i="1" s="1"/>
  <c r="J383" i="1"/>
  <c r="J384" i="1"/>
  <c r="J385" i="1"/>
  <c r="J386" i="1"/>
  <c r="P389" i="1"/>
  <c r="R389" i="1" s="1"/>
  <c r="J390" i="1"/>
  <c r="O204" i="1"/>
  <c r="Q204" i="1" s="1"/>
  <c r="P206" i="1"/>
  <c r="R206" i="1" s="1"/>
  <c r="O209" i="1"/>
  <c r="Q209" i="1" s="1"/>
  <c r="O211" i="1"/>
  <c r="Q211" i="1" s="1"/>
  <c r="O213" i="1"/>
  <c r="Q213" i="1" s="1"/>
  <c r="O215" i="1"/>
  <c r="Q215" i="1" s="1"/>
  <c r="O217" i="1"/>
  <c r="Q217" i="1" s="1"/>
  <c r="O219" i="1"/>
  <c r="Q219" i="1" s="1"/>
  <c r="O221" i="1"/>
  <c r="Q221" i="1" s="1"/>
  <c r="O223" i="1"/>
  <c r="Q223" i="1" s="1"/>
  <c r="O225" i="1"/>
  <c r="Q225" i="1" s="1"/>
  <c r="O227" i="1"/>
  <c r="Q227" i="1" s="1"/>
  <c r="O229" i="1"/>
  <c r="Q229" i="1" s="1"/>
  <c r="P231" i="1"/>
  <c r="R231" i="1" s="1"/>
  <c r="P232" i="1"/>
  <c r="R232" i="1" s="1"/>
  <c r="P239" i="1"/>
  <c r="R239" i="1" s="1"/>
  <c r="P240" i="1"/>
  <c r="R240" i="1" s="1"/>
  <c r="P247" i="1"/>
  <c r="R247" i="1" s="1"/>
  <c r="P248" i="1"/>
  <c r="R248" i="1" s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O280" i="1"/>
  <c r="Q280" i="1" s="1"/>
  <c r="P283" i="1"/>
  <c r="R283" i="1" s="1"/>
  <c r="P286" i="1"/>
  <c r="R286" i="1" s="1"/>
  <c r="O291" i="1"/>
  <c r="Q291" i="1" s="1"/>
  <c r="O300" i="1"/>
  <c r="Q300" i="1" s="1"/>
  <c r="O312" i="1"/>
  <c r="Q312" i="1" s="1"/>
  <c r="O320" i="1"/>
  <c r="Q320" i="1" s="1"/>
  <c r="O328" i="1"/>
  <c r="Q328" i="1" s="1"/>
  <c r="O336" i="1"/>
  <c r="Q336" i="1" s="1"/>
  <c r="O340" i="1"/>
  <c r="Q340" i="1" s="1"/>
  <c r="O344" i="1"/>
  <c r="Q344" i="1" s="1"/>
  <c r="O383" i="1"/>
  <c r="Q383" i="1" s="1"/>
  <c r="O385" i="1"/>
  <c r="Q385" i="1" s="1"/>
  <c r="P388" i="1"/>
  <c r="R388" i="1" s="1"/>
  <c r="O249" i="1"/>
  <c r="Q249" i="1" s="1"/>
  <c r="I249" i="1"/>
  <c r="I318" i="1"/>
  <c r="O318" i="1"/>
  <c r="Q318" i="1" s="1"/>
  <c r="I326" i="1"/>
  <c r="O326" i="1"/>
  <c r="Q326" i="1" s="1"/>
  <c r="O4" i="1"/>
  <c r="Q4" i="1" s="1"/>
  <c r="O7" i="1"/>
  <c r="Q7" i="1" s="1"/>
  <c r="O10" i="1"/>
  <c r="Q10" i="1" s="1"/>
  <c r="O12" i="1"/>
  <c r="Q12" i="1" s="1"/>
  <c r="O14" i="1"/>
  <c r="Q14" i="1" s="1"/>
  <c r="O19" i="1"/>
  <c r="Q19" i="1" s="1"/>
  <c r="O23" i="1"/>
  <c r="Q23" i="1" s="1"/>
  <c r="O25" i="1"/>
  <c r="Q25" i="1" s="1"/>
  <c r="O27" i="1"/>
  <c r="Q27" i="1" s="1"/>
  <c r="O32" i="1"/>
  <c r="Q32" i="1" s="1"/>
  <c r="O33" i="1"/>
  <c r="Q33" i="1" s="1"/>
  <c r="O35" i="1"/>
  <c r="Q35" i="1" s="1"/>
  <c r="O37" i="1"/>
  <c r="Q37" i="1" s="1"/>
  <c r="O39" i="1"/>
  <c r="Q39" i="1" s="1"/>
  <c r="O43" i="1"/>
  <c r="Q43" i="1" s="1"/>
  <c r="O47" i="1"/>
  <c r="Q47" i="1" s="1"/>
  <c r="O51" i="1"/>
  <c r="Q51" i="1" s="1"/>
  <c r="J56" i="1"/>
  <c r="J60" i="1"/>
  <c r="J64" i="1"/>
  <c r="J70" i="1"/>
  <c r="J72" i="1"/>
  <c r="J86" i="1"/>
  <c r="J88" i="1"/>
  <c r="P89" i="1"/>
  <c r="R89" i="1" s="1"/>
  <c r="P91" i="1"/>
  <c r="R91" i="1" s="1"/>
  <c r="P93" i="1"/>
  <c r="R93" i="1" s="1"/>
  <c r="P95" i="1"/>
  <c r="R95" i="1" s="1"/>
  <c r="P97" i="1"/>
  <c r="R97" i="1" s="1"/>
  <c r="P99" i="1"/>
  <c r="R99" i="1" s="1"/>
  <c r="P101" i="1"/>
  <c r="R101" i="1" s="1"/>
  <c r="P103" i="1"/>
  <c r="R103" i="1" s="1"/>
  <c r="P105" i="1"/>
  <c r="R105" i="1" s="1"/>
  <c r="P107" i="1"/>
  <c r="R107" i="1" s="1"/>
  <c r="P109" i="1"/>
  <c r="R109" i="1" s="1"/>
  <c r="P111" i="1"/>
  <c r="R111" i="1" s="1"/>
  <c r="P113" i="1"/>
  <c r="R113" i="1" s="1"/>
  <c r="P115" i="1"/>
  <c r="R115" i="1" s="1"/>
  <c r="P117" i="1"/>
  <c r="R117" i="1" s="1"/>
  <c r="P119" i="1"/>
  <c r="R119" i="1" s="1"/>
  <c r="P121" i="1"/>
  <c r="R121" i="1" s="1"/>
  <c r="P123" i="1"/>
  <c r="R123" i="1" s="1"/>
  <c r="P125" i="1"/>
  <c r="R125" i="1" s="1"/>
  <c r="P127" i="1"/>
  <c r="R127" i="1" s="1"/>
  <c r="P129" i="1"/>
  <c r="R129" i="1" s="1"/>
  <c r="P131" i="1"/>
  <c r="R131" i="1" s="1"/>
  <c r="P133" i="1"/>
  <c r="R133" i="1" s="1"/>
  <c r="P135" i="1"/>
  <c r="R135" i="1" s="1"/>
  <c r="P137" i="1"/>
  <c r="R137" i="1" s="1"/>
  <c r="P139" i="1"/>
  <c r="R139" i="1" s="1"/>
  <c r="P141" i="1"/>
  <c r="R141" i="1" s="1"/>
  <c r="P143" i="1"/>
  <c r="R143" i="1" s="1"/>
  <c r="P145" i="1"/>
  <c r="R145" i="1" s="1"/>
  <c r="P147" i="1"/>
  <c r="R147" i="1" s="1"/>
  <c r="P149" i="1"/>
  <c r="R149" i="1" s="1"/>
  <c r="P151" i="1"/>
  <c r="R151" i="1" s="1"/>
  <c r="P153" i="1"/>
  <c r="R153" i="1" s="1"/>
  <c r="P155" i="1"/>
  <c r="R155" i="1" s="1"/>
  <c r="P157" i="1"/>
  <c r="R157" i="1" s="1"/>
  <c r="P159" i="1"/>
  <c r="R159" i="1" s="1"/>
  <c r="P161" i="1"/>
  <c r="R161" i="1" s="1"/>
  <c r="P163" i="1"/>
  <c r="R163" i="1" s="1"/>
  <c r="P165" i="1"/>
  <c r="R165" i="1" s="1"/>
  <c r="P167" i="1"/>
  <c r="R167" i="1" s="1"/>
  <c r="P169" i="1"/>
  <c r="R169" i="1" s="1"/>
  <c r="P171" i="1"/>
  <c r="R171" i="1" s="1"/>
  <c r="I242" i="1"/>
  <c r="O242" i="1"/>
  <c r="Q242" i="1" s="1"/>
  <c r="J280" i="1"/>
  <c r="P280" i="1"/>
  <c r="R280" i="1" s="1"/>
  <c r="P281" i="1"/>
  <c r="R281" i="1" s="1"/>
  <c r="J284" i="1"/>
  <c r="P284" i="1"/>
  <c r="R284" i="1" s="1"/>
  <c r="I294" i="1"/>
  <c r="O294" i="1"/>
  <c r="Q294" i="1" s="1"/>
  <c r="I310" i="1"/>
  <c r="O310" i="1"/>
  <c r="Q310" i="1" s="1"/>
  <c r="I234" i="1"/>
  <c r="O234" i="1"/>
  <c r="Q234" i="1" s="1"/>
  <c r="J288" i="1"/>
  <c r="P288" i="1"/>
  <c r="R288" i="1" s="1"/>
  <c r="O5" i="1"/>
  <c r="Q5" i="1" s="1"/>
  <c r="O8" i="1"/>
  <c r="Q8" i="1" s="1"/>
  <c r="O15" i="1"/>
  <c r="Q15" i="1" s="1"/>
  <c r="O17" i="1"/>
  <c r="Q17" i="1" s="1"/>
  <c r="O18" i="1"/>
  <c r="Q18" i="1" s="1"/>
  <c r="O21" i="1"/>
  <c r="Q21" i="1" s="1"/>
  <c r="O24" i="1"/>
  <c r="Q24" i="1" s="1"/>
  <c r="O28" i="1"/>
  <c r="Q28" i="1" s="1"/>
  <c r="O29" i="1"/>
  <c r="Q29" i="1" s="1"/>
  <c r="O31" i="1"/>
  <c r="Q31" i="1" s="1"/>
  <c r="O36" i="1"/>
  <c r="Q36" i="1" s="1"/>
  <c r="O42" i="1"/>
  <c r="Q42" i="1" s="1"/>
  <c r="O44" i="1"/>
  <c r="Q44" i="1" s="1"/>
  <c r="O46" i="1"/>
  <c r="Q46" i="1" s="1"/>
  <c r="O50" i="1"/>
  <c r="Q50" i="1" s="1"/>
  <c r="J54" i="1"/>
  <c r="J62" i="1"/>
  <c r="J78" i="1"/>
  <c r="J80" i="1"/>
  <c r="J82" i="1"/>
  <c r="O233" i="1"/>
  <c r="Q233" i="1" s="1"/>
  <c r="I233" i="1"/>
  <c r="O236" i="1"/>
  <c r="Q236" i="1" s="1"/>
  <c r="I250" i="1"/>
  <c r="O250" i="1"/>
  <c r="Q250" i="1" s="1"/>
  <c r="I306" i="1"/>
  <c r="O306" i="1"/>
  <c r="Q306" i="1" s="1"/>
  <c r="O3" i="1"/>
  <c r="Q3" i="1" s="1"/>
  <c r="O6" i="1"/>
  <c r="Q6" i="1" s="1"/>
  <c r="O9" i="1"/>
  <c r="Q9" i="1" s="1"/>
  <c r="O11" i="1"/>
  <c r="Q11" i="1" s="1"/>
  <c r="O13" i="1"/>
  <c r="Q13" i="1" s="1"/>
  <c r="O16" i="1"/>
  <c r="Q16" i="1" s="1"/>
  <c r="O20" i="1"/>
  <c r="Q20" i="1" s="1"/>
  <c r="O22" i="1"/>
  <c r="Q22" i="1" s="1"/>
  <c r="O26" i="1"/>
  <c r="Q26" i="1" s="1"/>
  <c r="O30" i="1"/>
  <c r="Q30" i="1" s="1"/>
  <c r="O34" i="1"/>
  <c r="Q34" i="1" s="1"/>
  <c r="O38" i="1"/>
  <c r="Q38" i="1" s="1"/>
  <c r="O40" i="1"/>
  <c r="Q40" i="1" s="1"/>
  <c r="O41" i="1"/>
  <c r="Q41" i="1" s="1"/>
  <c r="O45" i="1"/>
  <c r="Q45" i="1" s="1"/>
  <c r="O48" i="1"/>
  <c r="Q48" i="1" s="1"/>
  <c r="O49" i="1"/>
  <c r="Q49" i="1" s="1"/>
  <c r="O52" i="1"/>
  <c r="Q52" i="1" s="1"/>
  <c r="J58" i="1"/>
  <c r="J66" i="1"/>
  <c r="J68" i="1"/>
  <c r="J74" i="1"/>
  <c r="J76" i="1"/>
  <c r="J84" i="1"/>
  <c r="I89" i="1"/>
  <c r="O89" i="1"/>
  <c r="Q89" i="1" s="1"/>
  <c r="I91" i="1"/>
  <c r="O91" i="1"/>
  <c r="Q91" i="1" s="1"/>
  <c r="I93" i="1"/>
  <c r="O93" i="1"/>
  <c r="Q93" i="1" s="1"/>
  <c r="I95" i="1"/>
  <c r="O95" i="1"/>
  <c r="Q95" i="1" s="1"/>
  <c r="I97" i="1"/>
  <c r="O97" i="1"/>
  <c r="Q97" i="1" s="1"/>
  <c r="I99" i="1"/>
  <c r="O99" i="1"/>
  <c r="Q99" i="1" s="1"/>
  <c r="I101" i="1"/>
  <c r="O101" i="1"/>
  <c r="Q101" i="1" s="1"/>
  <c r="I103" i="1"/>
  <c r="O103" i="1"/>
  <c r="Q103" i="1" s="1"/>
  <c r="I105" i="1"/>
  <c r="O105" i="1"/>
  <c r="Q105" i="1" s="1"/>
  <c r="I107" i="1"/>
  <c r="O107" i="1"/>
  <c r="Q107" i="1" s="1"/>
  <c r="I109" i="1"/>
  <c r="O109" i="1"/>
  <c r="Q109" i="1" s="1"/>
  <c r="I111" i="1"/>
  <c r="O111" i="1"/>
  <c r="Q111" i="1" s="1"/>
  <c r="I113" i="1"/>
  <c r="O113" i="1"/>
  <c r="Q113" i="1" s="1"/>
  <c r="I115" i="1"/>
  <c r="O115" i="1"/>
  <c r="Q115" i="1" s="1"/>
  <c r="I117" i="1"/>
  <c r="O117" i="1"/>
  <c r="Q117" i="1" s="1"/>
  <c r="I119" i="1"/>
  <c r="O119" i="1"/>
  <c r="Q119" i="1" s="1"/>
  <c r="I121" i="1"/>
  <c r="O121" i="1"/>
  <c r="Q121" i="1" s="1"/>
  <c r="I123" i="1"/>
  <c r="O123" i="1"/>
  <c r="Q123" i="1" s="1"/>
  <c r="I125" i="1"/>
  <c r="O125" i="1"/>
  <c r="Q125" i="1" s="1"/>
  <c r="I127" i="1"/>
  <c r="O127" i="1"/>
  <c r="Q127" i="1" s="1"/>
  <c r="I129" i="1"/>
  <c r="O129" i="1"/>
  <c r="Q129" i="1" s="1"/>
  <c r="I131" i="1"/>
  <c r="O131" i="1"/>
  <c r="Q131" i="1" s="1"/>
  <c r="I133" i="1"/>
  <c r="O133" i="1"/>
  <c r="Q133" i="1" s="1"/>
  <c r="I135" i="1"/>
  <c r="O135" i="1"/>
  <c r="Q135" i="1" s="1"/>
  <c r="I137" i="1"/>
  <c r="O137" i="1"/>
  <c r="Q137" i="1" s="1"/>
  <c r="I139" i="1"/>
  <c r="O139" i="1"/>
  <c r="Q139" i="1" s="1"/>
  <c r="I141" i="1"/>
  <c r="O141" i="1"/>
  <c r="Q141" i="1" s="1"/>
  <c r="I143" i="1"/>
  <c r="O143" i="1"/>
  <c r="Q143" i="1" s="1"/>
  <c r="I145" i="1"/>
  <c r="O145" i="1"/>
  <c r="Q145" i="1" s="1"/>
  <c r="I147" i="1"/>
  <c r="O147" i="1"/>
  <c r="Q147" i="1" s="1"/>
  <c r="I149" i="1"/>
  <c r="O149" i="1"/>
  <c r="Q149" i="1" s="1"/>
  <c r="I151" i="1"/>
  <c r="O151" i="1"/>
  <c r="Q151" i="1" s="1"/>
  <c r="I153" i="1"/>
  <c r="O153" i="1"/>
  <c r="Q153" i="1" s="1"/>
  <c r="I155" i="1"/>
  <c r="O155" i="1"/>
  <c r="Q155" i="1" s="1"/>
  <c r="I157" i="1"/>
  <c r="O157" i="1"/>
  <c r="Q157" i="1" s="1"/>
  <c r="I159" i="1"/>
  <c r="O159" i="1"/>
  <c r="Q159" i="1" s="1"/>
  <c r="I161" i="1"/>
  <c r="O161" i="1"/>
  <c r="Q161" i="1" s="1"/>
  <c r="I163" i="1"/>
  <c r="O163" i="1"/>
  <c r="Q163" i="1" s="1"/>
  <c r="I165" i="1"/>
  <c r="O165" i="1"/>
  <c r="Q165" i="1" s="1"/>
  <c r="I167" i="1"/>
  <c r="O167" i="1"/>
  <c r="Q167" i="1" s="1"/>
  <c r="I169" i="1"/>
  <c r="O169" i="1"/>
  <c r="Q169" i="1" s="1"/>
  <c r="I171" i="1"/>
  <c r="O171" i="1"/>
  <c r="Q171" i="1" s="1"/>
  <c r="O241" i="1"/>
  <c r="Q241" i="1" s="1"/>
  <c r="I241" i="1"/>
  <c r="O244" i="1"/>
  <c r="Q244" i="1" s="1"/>
  <c r="O183" i="1"/>
  <c r="Q183" i="1" s="1"/>
  <c r="O185" i="1"/>
  <c r="Q185" i="1" s="1"/>
  <c r="O187" i="1"/>
  <c r="Q187" i="1" s="1"/>
  <c r="O189" i="1"/>
  <c r="Q189" i="1" s="1"/>
  <c r="O191" i="1"/>
  <c r="Q191" i="1" s="1"/>
  <c r="O193" i="1"/>
  <c r="Q193" i="1" s="1"/>
  <c r="O195" i="1"/>
  <c r="Q195" i="1" s="1"/>
  <c r="O197" i="1"/>
  <c r="Q197" i="1" s="1"/>
  <c r="O199" i="1"/>
  <c r="Q199" i="1" s="1"/>
  <c r="O201" i="1"/>
  <c r="Q201" i="1" s="1"/>
  <c r="O203" i="1"/>
  <c r="Q203" i="1" s="1"/>
  <c r="O205" i="1"/>
  <c r="Q205" i="1" s="1"/>
  <c r="O207" i="1"/>
  <c r="Q207" i="1" s="1"/>
  <c r="O232" i="1"/>
  <c r="Q232" i="1" s="1"/>
  <c r="J289" i="1"/>
  <c r="P289" i="1"/>
  <c r="R289" i="1" s="1"/>
  <c r="J183" i="1"/>
  <c r="P183" i="1"/>
  <c r="R183" i="1" s="1"/>
  <c r="J185" i="1"/>
  <c r="P185" i="1"/>
  <c r="R185" i="1" s="1"/>
  <c r="J187" i="1"/>
  <c r="P187" i="1"/>
  <c r="R187" i="1" s="1"/>
  <c r="J189" i="1"/>
  <c r="P189" i="1"/>
  <c r="R189" i="1" s="1"/>
  <c r="J191" i="1"/>
  <c r="P191" i="1"/>
  <c r="R191" i="1" s="1"/>
  <c r="J193" i="1"/>
  <c r="P193" i="1"/>
  <c r="R193" i="1" s="1"/>
  <c r="J195" i="1"/>
  <c r="P195" i="1"/>
  <c r="R195" i="1" s="1"/>
  <c r="J197" i="1"/>
  <c r="P197" i="1"/>
  <c r="R197" i="1" s="1"/>
  <c r="J199" i="1"/>
  <c r="P199" i="1"/>
  <c r="R199" i="1" s="1"/>
  <c r="J201" i="1"/>
  <c r="P201" i="1"/>
  <c r="R201" i="1" s="1"/>
  <c r="J203" i="1"/>
  <c r="P203" i="1"/>
  <c r="R203" i="1" s="1"/>
  <c r="J205" i="1"/>
  <c r="P205" i="1"/>
  <c r="R205" i="1" s="1"/>
  <c r="J207" i="1"/>
  <c r="P207" i="1"/>
  <c r="R207" i="1" s="1"/>
  <c r="J209" i="1"/>
  <c r="P209" i="1"/>
  <c r="R209" i="1" s="1"/>
  <c r="J211" i="1"/>
  <c r="P211" i="1"/>
  <c r="R211" i="1" s="1"/>
  <c r="J213" i="1"/>
  <c r="P213" i="1"/>
  <c r="R213" i="1" s="1"/>
  <c r="J215" i="1"/>
  <c r="P215" i="1"/>
  <c r="R215" i="1" s="1"/>
  <c r="J217" i="1"/>
  <c r="P217" i="1"/>
  <c r="R217" i="1" s="1"/>
  <c r="J219" i="1"/>
  <c r="P219" i="1"/>
  <c r="R219" i="1" s="1"/>
  <c r="J221" i="1"/>
  <c r="P221" i="1"/>
  <c r="R221" i="1" s="1"/>
  <c r="J223" i="1"/>
  <c r="P223" i="1"/>
  <c r="R223" i="1" s="1"/>
  <c r="J225" i="1"/>
  <c r="P225" i="1"/>
  <c r="R225" i="1" s="1"/>
  <c r="J227" i="1"/>
  <c r="P227" i="1"/>
  <c r="R227" i="1" s="1"/>
  <c r="J229" i="1"/>
  <c r="P229" i="1"/>
  <c r="R229" i="1" s="1"/>
  <c r="O237" i="1"/>
  <c r="Q237" i="1" s="1"/>
  <c r="I237" i="1"/>
  <c r="O245" i="1"/>
  <c r="Q245" i="1" s="1"/>
  <c r="I245" i="1"/>
  <c r="I290" i="1"/>
  <c r="O290" i="1"/>
  <c r="Q290" i="1" s="1"/>
  <c r="I302" i="1"/>
  <c r="O302" i="1"/>
  <c r="Q302" i="1" s="1"/>
  <c r="I314" i="1"/>
  <c r="O314" i="1"/>
  <c r="Q314" i="1" s="1"/>
  <c r="I322" i="1"/>
  <c r="O322" i="1"/>
  <c r="Q322" i="1" s="1"/>
  <c r="I330" i="1"/>
  <c r="O330" i="1"/>
  <c r="Q330" i="1" s="1"/>
  <c r="P336" i="1"/>
  <c r="R336" i="1" s="1"/>
  <c r="J336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O307" i="1"/>
  <c r="Q307" i="1" s="1"/>
  <c r="O311" i="1"/>
  <c r="Q311" i="1" s="1"/>
  <c r="O331" i="1"/>
  <c r="Q331" i="1" s="1"/>
  <c r="P334" i="1"/>
  <c r="R334" i="1" s="1"/>
  <c r="J334" i="1"/>
  <c r="O281" i="1"/>
  <c r="Q281" i="1" s="1"/>
  <c r="O282" i="1"/>
  <c r="Q282" i="1" s="1"/>
  <c r="O283" i="1"/>
  <c r="Q283" i="1" s="1"/>
  <c r="O284" i="1"/>
  <c r="Q284" i="1" s="1"/>
  <c r="O285" i="1"/>
  <c r="Q285" i="1" s="1"/>
  <c r="O286" i="1"/>
  <c r="Q286" i="1" s="1"/>
  <c r="O287" i="1"/>
  <c r="Q287" i="1" s="1"/>
  <c r="O288" i="1"/>
  <c r="Q288" i="1" s="1"/>
  <c r="O289" i="1"/>
  <c r="Q289" i="1" s="1"/>
  <c r="O293" i="1"/>
  <c r="Q293" i="1" s="1"/>
  <c r="O297" i="1"/>
  <c r="Q297" i="1" s="1"/>
  <c r="O301" i="1"/>
  <c r="Q301" i="1" s="1"/>
  <c r="O305" i="1"/>
  <c r="Q305" i="1" s="1"/>
  <c r="O309" i="1"/>
  <c r="Q309" i="1" s="1"/>
  <c r="O313" i="1"/>
  <c r="Q313" i="1" s="1"/>
  <c r="O317" i="1"/>
  <c r="Q317" i="1" s="1"/>
  <c r="O321" i="1"/>
  <c r="Q321" i="1" s="1"/>
  <c r="O325" i="1"/>
  <c r="Q325" i="1" s="1"/>
  <c r="O329" i="1"/>
  <c r="Q329" i="1" s="1"/>
  <c r="O333" i="1"/>
  <c r="Q333" i="1" s="1"/>
  <c r="P338" i="1"/>
  <c r="R338" i="1" s="1"/>
  <c r="J338" i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7" i="1"/>
  <c r="R297" i="1" s="1"/>
  <c r="P298" i="1"/>
  <c r="R298" i="1" s="1"/>
  <c r="P299" i="1"/>
  <c r="R299" i="1" s="1"/>
  <c r="P300" i="1"/>
  <c r="R300" i="1" s="1"/>
  <c r="P301" i="1"/>
  <c r="R301" i="1" s="1"/>
  <c r="P302" i="1"/>
  <c r="R302" i="1" s="1"/>
  <c r="P303" i="1"/>
  <c r="R303" i="1" s="1"/>
  <c r="P304" i="1"/>
  <c r="R304" i="1" s="1"/>
  <c r="P305" i="1"/>
  <c r="R305" i="1" s="1"/>
  <c r="P306" i="1"/>
  <c r="R306" i="1" s="1"/>
  <c r="P307" i="1"/>
  <c r="R307" i="1" s="1"/>
  <c r="P308" i="1"/>
  <c r="R308" i="1" s="1"/>
  <c r="P309" i="1"/>
  <c r="R309" i="1" s="1"/>
  <c r="P310" i="1"/>
  <c r="R310" i="1" s="1"/>
  <c r="P311" i="1"/>
  <c r="R311" i="1" s="1"/>
  <c r="P312" i="1"/>
  <c r="R312" i="1" s="1"/>
  <c r="P313" i="1"/>
  <c r="R313" i="1" s="1"/>
  <c r="P314" i="1"/>
  <c r="R314" i="1" s="1"/>
  <c r="P315" i="1"/>
  <c r="R315" i="1" s="1"/>
  <c r="P316" i="1"/>
  <c r="R316" i="1" s="1"/>
  <c r="P317" i="1"/>
  <c r="R317" i="1" s="1"/>
  <c r="P318" i="1"/>
  <c r="R318" i="1" s="1"/>
  <c r="P319" i="1"/>
  <c r="R319" i="1" s="1"/>
  <c r="P320" i="1"/>
  <c r="R320" i="1" s="1"/>
  <c r="P321" i="1"/>
  <c r="R321" i="1" s="1"/>
  <c r="P322" i="1"/>
  <c r="R322" i="1" s="1"/>
  <c r="P323" i="1"/>
  <c r="R323" i="1" s="1"/>
  <c r="P324" i="1"/>
  <c r="R324" i="1" s="1"/>
  <c r="P325" i="1"/>
  <c r="R325" i="1" s="1"/>
  <c r="P326" i="1"/>
  <c r="R326" i="1" s="1"/>
  <c r="P327" i="1"/>
  <c r="R327" i="1" s="1"/>
  <c r="P328" i="1"/>
  <c r="R328" i="1" s="1"/>
  <c r="P329" i="1"/>
  <c r="R329" i="1" s="1"/>
  <c r="P330" i="1"/>
  <c r="R330" i="1" s="1"/>
  <c r="P331" i="1"/>
  <c r="R331" i="1" s="1"/>
  <c r="P332" i="1"/>
  <c r="R332" i="1" s="1"/>
  <c r="P333" i="1"/>
  <c r="R333" i="1" s="1"/>
  <c r="P335" i="1"/>
  <c r="R335" i="1" s="1"/>
  <c r="P337" i="1"/>
  <c r="R337" i="1" s="1"/>
  <c r="P339" i="1"/>
  <c r="R339" i="1" s="1"/>
  <c r="P340" i="1"/>
  <c r="R340" i="1" s="1"/>
  <c r="P341" i="1"/>
  <c r="R341" i="1" s="1"/>
  <c r="P342" i="1"/>
  <c r="R342" i="1" s="1"/>
  <c r="P343" i="1"/>
  <c r="R343" i="1" s="1"/>
  <c r="P344" i="1"/>
  <c r="R344" i="1" s="1"/>
  <c r="P345" i="1"/>
  <c r="R345" i="1" s="1"/>
  <c r="P346" i="1"/>
  <c r="R346" i="1" s="1"/>
  <c r="O349" i="1"/>
  <c r="Q349" i="1" s="1"/>
  <c r="O348" i="1"/>
  <c r="Q348" i="1" s="1"/>
  <c r="O345" i="1"/>
  <c r="Q345" i="1" s="1"/>
  <c r="O346" i="1"/>
  <c r="Q346" i="1" s="1"/>
  <c r="O347" i="1"/>
  <c r="Q347" i="1" s="1"/>
  <c r="P347" i="1"/>
  <c r="R347" i="1" s="1"/>
  <c r="P348" i="1"/>
  <c r="R348" i="1" s="1"/>
  <c r="P349" i="1"/>
  <c r="R349" i="1" s="1"/>
  <c r="P350" i="1"/>
  <c r="R350" i="1" s="1"/>
  <c r="P351" i="1"/>
  <c r="R351" i="1" s="1"/>
  <c r="P352" i="1"/>
  <c r="R352" i="1" s="1"/>
  <c r="P353" i="1"/>
  <c r="R353" i="1" s="1"/>
  <c r="P354" i="1"/>
  <c r="R354" i="1" s="1"/>
  <c r="P355" i="1"/>
  <c r="R355" i="1" s="1"/>
  <c r="P356" i="1"/>
  <c r="R356" i="1" s="1"/>
  <c r="P357" i="1"/>
  <c r="R357" i="1" s="1"/>
  <c r="P358" i="1"/>
  <c r="R358" i="1" s="1"/>
  <c r="J360" i="1"/>
  <c r="J362" i="1"/>
  <c r="J364" i="1"/>
  <c r="J366" i="1"/>
  <c r="J368" i="1"/>
  <c r="J370" i="1"/>
  <c r="J372" i="1"/>
  <c r="J374" i="1"/>
  <c r="J376" i="1"/>
  <c r="J378" i="1"/>
  <c r="O400" i="1"/>
  <c r="Q400" i="1" s="1"/>
  <c r="I350" i="1"/>
  <c r="I351" i="1"/>
  <c r="I352" i="1"/>
  <c r="I353" i="1"/>
  <c r="I354" i="1"/>
  <c r="I355" i="1"/>
  <c r="I356" i="1"/>
  <c r="I357" i="1"/>
  <c r="I358" i="1"/>
  <c r="I359" i="1"/>
  <c r="O360" i="1"/>
  <c r="Q360" i="1" s="1"/>
  <c r="O362" i="1"/>
  <c r="Q362" i="1" s="1"/>
  <c r="O364" i="1"/>
  <c r="Q364" i="1" s="1"/>
  <c r="O366" i="1"/>
  <c r="Q366" i="1" s="1"/>
  <c r="O368" i="1"/>
  <c r="Q368" i="1" s="1"/>
  <c r="O370" i="1"/>
  <c r="Q370" i="1" s="1"/>
  <c r="O372" i="1"/>
  <c r="Q372" i="1" s="1"/>
  <c r="O374" i="1"/>
  <c r="Q374" i="1" s="1"/>
  <c r="O376" i="1"/>
  <c r="Q376" i="1" s="1"/>
  <c r="O378" i="1"/>
  <c r="Q378" i="1" s="1"/>
  <c r="O380" i="1"/>
  <c r="Q380" i="1" s="1"/>
  <c r="O382" i="1"/>
  <c r="Q382" i="1" s="1"/>
  <c r="O386" i="1"/>
  <c r="Q386" i="1" s="1"/>
  <c r="O387" i="1"/>
  <c r="Q387" i="1" s="1"/>
  <c r="O388" i="1"/>
  <c r="Q388" i="1" s="1"/>
  <c r="O389" i="1"/>
  <c r="Q389" i="1" s="1"/>
  <c r="O390" i="1"/>
  <c r="Q390" i="1" s="1"/>
  <c r="O391" i="1"/>
  <c r="Q391" i="1" s="1"/>
  <c r="O395" i="1"/>
  <c r="Q395" i="1" s="1"/>
  <c r="O399" i="1"/>
  <c r="Q399" i="1" s="1"/>
  <c r="O394" i="1"/>
  <c r="Q394" i="1" s="1"/>
  <c r="O398" i="1"/>
  <c r="Q398" i="1" s="1"/>
  <c r="O379" i="1"/>
  <c r="Q379" i="1" s="1"/>
  <c r="O381" i="1"/>
  <c r="Q381" i="1" s="1"/>
  <c r="P382" i="1"/>
  <c r="R382" i="1" s="1"/>
  <c r="O384" i="1"/>
  <c r="Q384" i="1" s="1"/>
  <c r="O393" i="1"/>
  <c r="Q393" i="1" s="1"/>
  <c r="O397" i="1"/>
  <c r="Q397" i="1" s="1"/>
  <c r="O401" i="1"/>
  <c r="Q401" i="1" s="1"/>
  <c r="P392" i="1"/>
  <c r="R392" i="1" s="1"/>
  <c r="P393" i="1"/>
  <c r="R393" i="1" s="1"/>
  <c r="P394" i="1"/>
  <c r="R394" i="1" s="1"/>
  <c r="P395" i="1"/>
  <c r="R395" i="1" s="1"/>
  <c r="P396" i="1"/>
  <c r="R396" i="1" s="1"/>
  <c r="P397" i="1"/>
  <c r="R397" i="1" s="1"/>
  <c r="P398" i="1"/>
  <c r="R398" i="1" s="1"/>
  <c r="P399" i="1"/>
  <c r="R399" i="1" s="1"/>
  <c r="P400" i="1"/>
  <c r="R400" i="1" s="1"/>
  <c r="P401" i="1"/>
  <c r="R401" i="1" s="1"/>
  <c r="Z391" i="1" l="1"/>
  <c r="Y391" i="1"/>
  <c r="Z375" i="1"/>
  <c r="Y375" i="1"/>
  <c r="Y359" i="1"/>
  <c r="Z359" i="1"/>
  <c r="Z392" i="1"/>
  <c r="Y392" i="1"/>
  <c r="Z376" i="1"/>
  <c r="Y376" i="1"/>
  <c r="Y389" i="1"/>
  <c r="Z389" i="1"/>
  <c r="Z351" i="1"/>
  <c r="Y351" i="1"/>
  <c r="Z352" i="1"/>
  <c r="Y352" i="1"/>
  <c r="Z394" i="1"/>
  <c r="Y394" i="1"/>
  <c r="Z338" i="1"/>
  <c r="Y338" i="1"/>
  <c r="Z322" i="1"/>
  <c r="Y322" i="1"/>
  <c r="Y356" i="1"/>
  <c r="Z356" i="1"/>
  <c r="Z327" i="1"/>
  <c r="Y327" i="1"/>
  <c r="Z311" i="1"/>
  <c r="Y311" i="1"/>
  <c r="Z358" i="1"/>
  <c r="Y358" i="1"/>
  <c r="Y349" i="1"/>
  <c r="Z349" i="1"/>
  <c r="Y332" i="1"/>
  <c r="Z332" i="1"/>
  <c r="Y316" i="1"/>
  <c r="Z316" i="1"/>
  <c r="Z302" i="1"/>
  <c r="Y302" i="1"/>
  <c r="Z286" i="1"/>
  <c r="Y286" i="1"/>
  <c r="Z270" i="1"/>
  <c r="Y270" i="1"/>
  <c r="Z254" i="1"/>
  <c r="Y254" i="1"/>
  <c r="Z291" i="1"/>
  <c r="Y291" i="1"/>
  <c r="Z275" i="1"/>
  <c r="Y275" i="1"/>
  <c r="Z259" i="1"/>
  <c r="Y259" i="1"/>
  <c r="Z243" i="1"/>
  <c r="Y243" i="1"/>
  <c r="Y296" i="1"/>
  <c r="Z296" i="1"/>
  <c r="Y280" i="1"/>
  <c r="Z280" i="1"/>
  <c r="Y264" i="1"/>
  <c r="Z264" i="1"/>
  <c r="Y248" i="1"/>
  <c r="Z248" i="1"/>
  <c r="Y313" i="1"/>
  <c r="Z313" i="1"/>
  <c r="Z289" i="1"/>
  <c r="Y289" i="1"/>
  <c r="Z273" i="1"/>
  <c r="Y273" i="1"/>
  <c r="Z225" i="1"/>
  <c r="Y225" i="1"/>
  <c r="Z217" i="1"/>
  <c r="Y217" i="1"/>
  <c r="Z209" i="1"/>
  <c r="Y209" i="1"/>
  <c r="Z201" i="1"/>
  <c r="Y201" i="1"/>
  <c r="Z314" i="1"/>
  <c r="Z218" i="1"/>
  <c r="Y218" i="1"/>
  <c r="Z202" i="1"/>
  <c r="Y202" i="1"/>
  <c r="Z186" i="1"/>
  <c r="Y186" i="1"/>
  <c r="Z170" i="1"/>
  <c r="Y170" i="1"/>
  <c r="Z310" i="1"/>
  <c r="Z238" i="1"/>
  <c r="Y238" i="1"/>
  <c r="Y227" i="1"/>
  <c r="Z227" i="1"/>
  <c r="Y211" i="1"/>
  <c r="Z211" i="1"/>
  <c r="Y195" i="1"/>
  <c r="Z195" i="1"/>
  <c r="Z179" i="1"/>
  <c r="Y179" i="1"/>
  <c r="Z163" i="1"/>
  <c r="Y163" i="1"/>
  <c r="Z220" i="1"/>
  <c r="Y220" i="1"/>
  <c r="Z204" i="1"/>
  <c r="Y204" i="1"/>
  <c r="Y188" i="1"/>
  <c r="Z188" i="1"/>
  <c r="Y172" i="1"/>
  <c r="Z172" i="1"/>
  <c r="Z156" i="1"/>
  <c r="Y156" i="1"/>
  <c r="Z146" i="1"/>
  <c r="Y146" i="1"/>
  <c r="Z130" i="1"/>
  <c r="Y130" i="1"/>
  <c r="Z114" i="1"/>
  <c r="Y114" i="1"/>
  <c r="Z98" i="1"/>
  <c r="Y98" i="1"/>
  <c r="Z82" i="1"/>
  <c r="Y82" i="1"/>
  <c r="Y240" i="1"/>
  <c r="Z139" i="1"/>
  <c r="Y139" i="1"/>
  <c r="Z123" i="1"/>
  <c r="Y123" i="1"/>
  <c r="Z107" i="1"/>
  <c r="Y107" i="1"/>
  <c r="Z91" i="1"/>
  <c r="Y91" i="1"/>
  <c r="Y75" i="1"/>
  <c r="Z75" i="1"/>
  <c r="Z234" i="1"/>
  <c r="Y140" i="1"/>
  <c r="Z140" i="1"/>
  <c r="Y132" i="1"/>
  <c r="Z132" i="1"/>
  <c r="Y124" i="1"/>
  <c r="Z124" i="1"/>
  <c r="Y116" i="1"/>
  <c r="Z116" i="1"/>
  <c r="Y108" i="1"/>
  <c r="Z108" i="1"/>
  <c r="Y100" i="1"/>
  <c r="Z100" i="1"/>
  <c r="Y92" i="1"/>
  <c r="Z92" i="1"/>
  <c r="Y84" i="1"/>
  <c r="Z84" i="1"/>
  <c r="Z151" i="1"/>
  <c r="Y151" i="1"/>
  <c r="Z133" i="1"/>
  <c r="Y133" i="1"/>
  <c r="Z117" i="1"/>
  <c r="Y117" i="1"/>
  <c r="Z101" i="1"/>
  <c r="Y101" i="1"/>
  <c r="Z63" i="1"/>
  <c r="Y63" i="1"/>
  <c r="Z47" i="1"/>
  <c r="Y47" i="1"/>
  <c r="Z31" i="1"/>
  <c r="Y31" i="1"/>
  <c r="Z15" i="1"/>
  <c r="Y15" i="1"/>
  <c r="Z81" i="1"/>
  <c r="Y81" i="1"/>
  <c r="Z68" i="1"/>
  <c r="Y68" i="1"/>
  <c r="Z52" i="1"/>
  <c r="Y52" i="1"/>
  <c r="Z36" i="1"/>
  <c r="Y36" i="1"/>
  <c r="Z24" i="1"/>
  <c r="Y24" i="1"/>
  <c r="Z16" i="1"/>
  <c r="Y16" i="1"/>
  <c r="Z8" i="1"/>
  <c r="Y8" i="1"/>
  <c r="Z73" i="1"/>
  <c r="Y73" i="1"/>
  <c r="Y65" i="1"/>
  <c r="Z65" i="1"/>
  <c r="Y57" i="1"/>
  <c r="Z57" i="1"/>
  <c r="Y49" i="1"/>
  <c r="Z49" i="1"/>
  <c r="Y41" i="1"/>
  <c r="Z41" i="1"/>
  <c r="Y33" i="1"/>
  <c r="Z33" i="1"/>
  <c r="Y21" i="1"/>
  <c r="Z21" i="1"/>
  <c r="Y5" i="1"/>
  <c r="Z5" i="1"/>
  <c r="Z66" i="1"/>
  <c r="Y66" i="1"/>
  <c r="Z50" i="1"/>
  <c r="Y50" i="1"/>
  <c r="Z34" i="1"/>
  <c r="Y34" i="1"/>
  <c r="Z18" i="1"/>
  <c r="Y18" i="1"/>
  <c r="Z387" i="1"/>
  <c r="Y387" i="1"/>
  <c r="Z371" i="1"/>
  <c r="Y371" i="1"/>
  <c r="Z355" i="1"/>
  <c r="Y355" i="1"/>
  <c r="Z388" i="1"/>
  <c r="Y388" i="1"/>
  <c r="Z372" i="1"/>
  <c r="Y372" i="1"/>
  <c r="Y397" i="1"/>
  <c r="Z397" i="1"/>
  <c r="Z348" i="1"/>
  <c r="Y348" i="1"/>
  <c r="Y393" i="1"/>
  <c r="Z393" i="1"/>
  <c r="Y377" i="1"/>
  <c r="Z377" i="1"/>
  <c r="Y365" i="1"/>
  <c r="Z365" i="1"/>
  <c r="AC394" i="1"/>
  <c r="Z334" i="1"/>
  <c r="Y334" i="1"/>
  <c r="Z318" i="1"/>
  <c r="Y318" i="1"/>
  <c r="Z339" i="1"/>
  <c r="Y339" i="1"/>
  <c r="Z323" i="1"/>
  <c r="Y323" i="1"/>
  <c r="Z307" i="1"/>
  <c r="Y307" i="1"/>
  <c r="Z364" i="1"/>
  <c r="Y364" i="1"/>
  <c r="Y328" i="1"/>
  <c r="Z328" i="1"/>
  <c r="Z312" i="1"/>
  <c r="Y312" i="1"/>
  <c r="Z347" i="1"/>
  <c r="Y347" i="1"/>
  <c r="Z337" i="1"/>
  <c r="Y337" i="1"/>
  <c r="Z298" i="1"/>
  <c r="Y298" i="1"/>
  <c r="Z282" i="1"/>
  <c r="Y282" i="1"/>
  <c r="Z266" i="1"/>
  <c r="Y266" i="1"/>
  <c r="Z250" i="1"/>
  <c r="Y250" i="1"/>
  <c r="Z350" i="1"/>
  <c r="Y350" i="1"/>
  <c r="Y309" i="1"/>
  <c r="Z309" i="1"/>
  <c r="Z303" i="1"/>
  <c r="Y303" i="1"/>
  <c r="Z287" i="1"/>
  <c r="Y287" i="1"/>
  <c r="Z271" i="1"/>
  <c r="Y271" i="1"/>
  <c r="Z255" i="1"/>
  <c r="Y255" i="1"/>
  <c r="Y239" i="1"/>
  <c r="Z239" i="1"/>
  <c r="Y292" i="1"/>
  <c r="Z292" i="1"/>
  <c r="Y276" i="1"/>
  <c r="Z276" i="1"/>
  <c r="Y260" i="1"/>
  <c r="Z260" i="1"/>
  <c r="Y244" i="1"/>
  <c r="Z244" i="1"/>
  <c r="Z345" i="1"/>
  <c r="Z293" i="1"/>
  <c r="Y293" i="1"/>
  <c r="Z277" i="1"/>
  <c r="Y277" i="1"/>
  <c r="Z257" i="1"/>
  <c r="Y257" i="1"/>
  <c r="Z230" i="1"/>
  <c r="Y230" i="1"/>
  <c r="Z214" i="1"/>
  <c r="Y214" i="1"/>
  <c r="Z198" i="1"/>
  <c r="Y198" i="1"/>
  <c r="Z182" i="1"/>
  <c r="Y182" i="1"/>
  <c r="Z166" i="1"/>
  <c r="Y166" i="1"/>
  <c r="Y231" i="1"/>
  <c r="Z231" i="1"/>
  <c r="Y223" i="1"/>
  <c r="Z223" i="1"/>
  <c r="Y207" i="1"/>
  <c r="Z207" i="1"/>
  <c r="Z191" i="1"/>
  <c r="Y191" i="1"/>
  <c r="Z175" i="1"/>
  <c r="Y175" i="1"/>
  <c r="Z159" i="1"/>
  <c r="Y159" i="1"/>
  <c r="Z253" i="1"/>
  <c r="Y253" i="1"/>
  <c r="Z232" i="1"/>
  <c r="Y232" i="1"/>
  <c r="Z216" i="1"/>
  <c r="Y216" i="1"/>
  <c r="Z200" i="1"/>
  <c r="Y200" i="1"/>
  <c r="Y184" i="1"/>
  <c r="Z184" i="1"/>
  <c r="Y168" i="1"/>
  <c r="Z168" i="1"/>
  <c r="Y152" i="1"/>
  <c r="Z152" i="1"/>
  <c r="Z142" i="1"/>
  <c r="Y142" i="1"/>
  <c r="Z126" i="1"/>
  <c r="Y126" i="1"/>
  <c r="Z110" i="1"/>
  <c r="Y110" i="1"/>
  <c r="Z94" i="1"/>
  <c r="Y94" i="1"/>
  <c r="Z78" i="1"/>
  <c r="Y78" i="1"/>
  <c r="Z135" i="1"/>
  <c r="Y135" i="1"/>
  <c r="Z119" i="1"/>
  <c r="Y119" i="1"/>
  <c r="Z103" i="1"/>
  <c r="Y103" i="1"/>
  <c r="Z87" i="1"/>
  <c r="Y87" i="1"/>
  <c r="Y236" i="1"/>
  <c r="Z137" i="1"/>
  <c r="Y137" i="1"/>
  <c r="Z121" i="1"/>
  <c r="Y121" i="1"/>
  <c r="Z105" i="1"/>
  <c r="Y105" i="1"/>
  <c r="Z149" i="1"/>
  <c r="Z59" i="1"/>
  <c r="Y59" i="1"/>
  <c r="Z43" i="1"/>
  <c r="Y43" i="1"/>
  <c r="Z27" i="1"/>
  <c r="Y27" i="1"/>
  <c r="Z11" i="1"/>
  <c r="Y11" i="1"/>
  <c r="Z64" i="1"/>
  <c r="Y64" i="1"/>
  <c r="Z48" i="1"/>
  <c r="Y48" i="1"/>
  <c r="Z32" i="1"/>
  <c r="Y32" i="1"/>
  <c r="Y17" i="1"/>
  <c r="Z17" i="1"/>
  <c r="Z62" i="1"/>
  <c r="Y62" i="1"/>
  <c r="Z46" i="1"/>
  <c r="Y46" i="1"/>
  <c r="Z30" i="1"/>
  <c r="Y30" i="1"/>
  <c r="Z14" i="1"/>
  <c r="Y14" i="1"/>
  <c r="Y77" i="1"/>
  <c r="Z399" i="1"/>
  <c r="Y399" i="1"/>
  <c r="Z383" i="1"/>
  <c r="Y383" i="1"/>
  <c r="Z367" i="1"/>
  <c r="Y367" i="1"/>
  <c r="Z400" i="1"/>
  <c r="Y400" i="1"/>
  <c r="Z384" i="1"/>
  <c r="Y384" i="1"/>
  <c r="Z368" i="1"/>
  <c r="Y368" i="1"/>
  <c r="Y373" i="1"/>
  <c r="Z373" i="1"/>
  <c r="Y357" i="1"/>
  <c r="Z357" i="1"/>
  <c r="Z344" i="1"/>
  <c r="Y344" i="1"/>
  <c r="Z362" i="1"/>
  <c r="Y362" i="1"/>
  <c r="Y346" i="1"/>
  <c r="Z346" i="1"/>
  <c r="Z330" i="1"/>
  <c r="Y330" i="1"/>
  <c r="Z386" i="1"/>
  <c r="Y386" i="1"/>
  <c r="Z335" i="1"/>
  <c r="Y335" i="1"/>
  <c r="Z319" i="1"/>
  <c r="Y319" i="1"/>
  <c r="Y361" i="1"/>
  <c r="Z361" i="1"/>
  <c r="Y340" i="1"/>
  <c r="Z340" i="1"/>
  <c r="Y324" i="1"/>
  <c r="Z324" i="1"/>
  <c r="Z321" i="1"/>
  <c r="Y321" i="1"/>
  <c r="Z306" i="1"/>
  <c r="Y306" i="1"/>
  <c r="Z294" i="1"/>
  <c r="Y294" i="1"/>
  <c r="Z278" i="1"/>
  <c r="Y278" i="1"/>
  <c r="Z262" i="1"/>
  <c r="Y262" i="1"/>
  <c r="Z246" i="1"/>
  <c r="Y246" i="1"/>
  <c r="Z370" i="1"/>
  <c r="Y370" i="1"/>
  <c r="Z341" i="1"/>
  <c r="Y341" i="1"/>
  <c r="Z325" i="1"/>
  <c r="Y325" i="1"/>
  <c r="Y308" i="1"/>
  <c r="Z308" i="1"/>
  <c r="Z299" i="1"/>
  <c r="Y299" i="1"/>
  <c r="Z283" i="1"/>
  <c r="Y283" i="1"/>
  <c r="Z267" i="1"/>
  <c r="Y267" i="1"/>
  <c r="Z251" i="1"/>
  <c r="Y251" i="1"/>
  <c r="Y235" i="1"/>
  <c r="Z235" i="1"/>
  <c r="Y288" i="1"/>
  <c r="Z288" i="1"/>
  <c r="Y272" i="1"/>
  <c r="Z272" i="1"/>
  <c r="Y256" i="1"/>
  <c r="Z256" i="1"/>
  <c r="Z317" i="1"/>
  <c r="Y317" i="1"/>
  <c r="Z297" i="1"/>
  <c r="Y297" i="1"/>
  <c r="Z281" i="1"/>
  <c r="Y281" i="1"/>
  <c r="Y304" i="1"/>
  <c r="Y233" i="1"/>
  <c r="Z233" i="1"/>
  <c r="Z221" i="1"/>
  <c r="Y221" i="1"/>
  <c r="Z213" i="1"/>
  <c r="Y213" i="1"/>
  <c r="Z205" i="1"/>
  <c r="Y205" i="1"/>
  <c r="Z197" i="1"/>
  <c r="Y197" i="1"/>
  <c r="Z245" i="1"/>
  <c r="Y245" i="1"/>
  <c r="Z226" i="1"/>
  <c r="Y226" i="1"/>
  <c r="Z210" i="1"/>
  <c r="Y210" i="1"/>
  <c r="Z194" i="1"/>
  <c r="Y194" i="1"/>
  <c r="Z178" i="1"/>
  <c r="Y178" i="1"/>
  <c r="Z162" i="1"/>
  <c r="Y162" i="1"/>
  <c r="Z265" i="1"/>
  <c r="Y265" i="1"/>
  <c r="Y219" i="1"/>
  <c r="Z219" i="1"/>
  <c r="Y203" i="1"/>
  <c r="Z203" i="1"/>
  <c r="Z187" i="1"/>
  <c r="Y187" i="1"/>
  <c r="Z171" i="1"/>
  <c r="Y171" i="1"/>
  <c r="Z155" i="1"/>
  <c r="Y155" i="1"/>
  <c r="Y237" i="1"/>
  <c r="Z237" i="1"/>
  <c r="Z228" i="1"/>
  <c r="Y228" i="1"/>
  <c r="Z212" i="1"/>
  <c r="Y212" i="1"/>
  <c r="Z196" i="1"/>
  <c r="Y196" i="1"/>
  <c r="Y180" i="1"/>
  <c r="Z180" i="1"/>
  <c r="Y164" i="1"/>
  <c r="Z164" i="1"/>
  <c r="Y150" i="1"/>
  <c r="Z150" i="1"/>
  <c r="Z138" i="1"/>
  <c r="Y138" i="1"/>
  <c r="Z122" i="1"/>
  <c r="Y122" i="1"/>
  <c r="Z106" i="1"/>
  <c r="Y106" i="1"/>
  <c r="Z90" i="1"/>
  <c r="Y90" i="1"/>
  <c r="Z74" i="1"/>
  <c r="Y74" i="1"/>
  <c r="Z147" i="1"/>
  <c r="Y147" i="1"/>
  <c r="Z131" i="1"/>
  <c r="Y131" i="1"/>
  <c r="Z115" i="1"/>
  <c r="Y115" i="1"/>
  <c r="Z99" i="1"/>
  <c r="Y99" i="1"/>
  <c r="Z83" i="1"/>
  <c r="Y83" i="1"/>
  <c r="Y144" i="1"/>
  <c r="Z144" i="1"/>
  <c r="Y136" i="1"/>
  <c r="Z136" i="1"/>
  <c r="Y128" i="1"/>
  <c r="Z128" i="1"/>
  <c r="Y120" i="1"/>
  <c r="Z120" i="1"/>
  <c r="Y112" i="1"/>
  <c r="Z112" i="1"/>
  <c r="Y104" i="1"/>
  <c r="Z104" i="1"/>
  <c r="Y96" i="1"/>
  <c r="Z96" i="1"/>
  <c r="Y88" i="1"/>
  <c r="Z88" i="1"/>
  <c r="Y80" i="1"/>
  <c r="Z80" i="1"/>
  <c r="Z181" i="1"/>
  <c r="Y181" i="1"/>
  <c r="Z154" i="1"/>
  <c r="Y154" i="1"/>
  <c r="Z141" i="1"/>
  <c r="Y141" i="1"/>
  <c r="Z125" i="1"/>
  <c r="Y125" i="1"/>
  <c r="Z109" i="1"/>
  <c r="Y109" i="1"/>
  <c r="Z93" i="1"/>
  <c r="Y93" i="1"/>
  <c r="Z71" i="1"/>
  <c r="Y71" i="1"/>
  <c r="Z55" i="1"/>
  <c r="Y55" i="1"/>
  <c r="Z39" i="1"/>
  <c r="Y39" i="1"/>
  <c r="Z23" i="1"/>
  <c r="Y23" i="1"/>
  <c r="Z7" i="1"/>
  <c r="Y7" i="1"/>
  <c r="Z60" i="1"/>
  <c r="Y60" i="1"/>
  <c r="Z44" i="1"/>
  <c r="Y44" i="1"/>
  <c r="Z28" i="1"/>
  <c r="Y28" i="1"/>
  <c r="Z20" i="1"/>
  <c r="Y20" i="1"/>
  <c r="Z12" i="1"/>
  <c r="Y12" i="1"/>
  <c r="Z4" i="1"/>
  <c r="Y4" i="1"/>
  <c r="Z85" i="1"/>
  <c r="Y85" i="1"/>
  <c r="Y69" i="1"/>
  <c r="Z69" i="1"/>
  <c r="Y61" i="1"/>
  <c r="Z61" i="1"/>
  <c r="Y53" i="1"/>
  <c r="Z53" i="1"/>
  <c r="Y45" i="1"/>
  <c r="Z45" i="1"/>
  <c r="Y37" i="1"/>
  <c r="Z37" i="1"/>
  <c r="Y29" i="1"/>
  <c r="Z29" i="1"/>
  <c r="Y13" i="1"/>
  <c r="Z13" i="1"/>
  <c r="Z89" i="1"/>
  <c r="Y89" i="1"/>
  <c r="Z58" i="1"/>
  <c r="Y58" i="1"/>
  <c r="Z42" i="1"/>
  <c r="Y42" i="1"/>
  <c r="Z26" i="1"/>
  <c r="Y26" i="1"/>
  <c r="Z10" i="1"/>
  <c r="Y10" i="1"/>
  <c r="Z395" i="1"/>
  <c r="Y395" i="1"/>
  <c r="Z379" i="1"/>
  <c r="Y379" i="1"/>
  <c r="Z363" i="1"/>
  <c r="Y363" i="1"/>
  <c r="Z396" i="1"/>
  <c r="Y396" i="1"/>
  <c r="Z380" i="1"/>
  <c r="Y380" i="1"/>
  <c r="AC401" i="1"/>
  <c r="Y381" i="1"/>
  <c r="Z381" i="1"/>
  <c r="AC369" i="1"/>
  <c r="Y401" i="1"/>
  <c r="Z401" i="1"/>
  <c r="Y385" i="1"/>
  <c r="Z385" i="1"/>
  <c r="Y369" i="1"/>
  <c r="Z369" i="1"/>
  <c r="Y353" i="1"/>
  <c r="Z353" i="1"/>
  <c r="Z326" i="1"/>
  <c r="Y326" i="1"/>
  <c r="AC386" i="1"/>
  <c r="Y342" i="1"/>
  <c r="Z342" i="1"/>
  <c r="Z331" i="1"/>
  <c r="Y331" i="1"/>
  <c r="Z315" i="1"/>
  <c r="Y315" i="1"/>
  <c r="Z378" i="1"/>
  <c r="Y378" i="1"/>
  <c r="Y336" i="1"/>
  <c r="Z336" i="1"/>
  <c r="Y320" i="1"/>
  <c r="Z320" i="1"/>
  <c r="Z290" i="1"/>
  <c r="Y290" i="1"/>
  <c r="Z274" i="1"/>
  <c r="Y274" i="1"/>
  <c r="Z258" i="1"/>
  <c r="Y258" i="1"/>
  <c r="Z242" i="1"/>
  <c r="Y242" i="1"/>
  <c r="AC370" i="1"/>
  <c r="Y305" i="1"/>
  <c r="Z305" i="1"/>
  <c r="Z295" i="1"/>
  <c r="Y295" i="1"/>
  <c r="Z279" i="1"/>
  <c r="Y279" i="1"/>
  <c r="Z263" i="1"/>
  <c r="Y263" i="1"/>
  <c r="Z247" i="1"/>
  <c r="Y247" i="1"/>
  <c r="Z329" i="1"/>
  <c r="Y329" i="1"/>
  <c r="Y300" i="1"/>
  <c r="Z300" i="1"/>
  <c r="Y284" i="1"/>
  <c r="Z284" i="1"/>
  <c r="Y268" i="1"/>
  <c r="Z268" i="1"/>
  <c r="Y252" i="1"/>
  <c r="Z252" i="1"/>
  <c r="Z333" i="1"/>
  <c r="Y333" i="1"/>
  <c r="Z301" i="1"/>
  <c r="Y301" i="1"/>
  <c r="Z285" i="1"/>
  <c r="Y285" i="1"/>
  <c r="Z269" i="1"/>
  <c r="Y269" i="1"/>
  <c r="Z229" i="1"/>
  <c r="Y229" i="1"/>
  <c r="Z261" i="1"/>
  <c r="Y261" i="1"/>
  <c r="Z222" i="1"/>
  <c r="Y222" i="1"/>
  <c r="Z206" i="1"/>
  <c r="Y206" i="1"/>
  <c r="Z190" i="1"/>
  <c r="Y190" i="1"/>
  <c r="Z174" i="1"/>
  <c r="Y174" i="1"/>
  <c r="Z249" i="1"/>
  <c r="Y249" i="1"/>
  <c r="Z241" i="1"/>
  <c r="Y241" i="1"/>
  <c r="Y215" i="1"/>
  <c r="Z215" i="1"/>
  <c r="Y199" i="1"/>
  <c r="Z199" i="1"/>
  <c r="Z183" i="1"/>
  <c r="Y183" i="1"/>
  <c r="Z167" i="1"/>
  <c r="Y167" i="1"/>
  <c r="Z224" i="1"/>
  <c r="Y224" i="1"/>
  <c r="Z208" i="1"/>
  <c r="Y208" i="1"/>
  <c r="Y192" i="1"/>
  <c r="Z192" i="1"/>
  <c r="Y176" i="1"/>
  <c r="Z176" i="1"/>
  <c r="Y160" i="1"/>
  <c r="Z160" i="1"/>
  <c r="Z134" i="1"/>
  <c r="Y134" i="1"/>
  <c r="Z118" i="1"/>
  <c r="Y118" i="1"/>
  <c r="Z102" i="1"/>
  <c r="Y102" i="1"/>
  <c r="Z86" i="1"/>
  <c r="Y86" i="1"/>
  <c r="Z143" i="1"/>
  <c r="Y143" i="1"/>
  <c r="Z127" i="1"/>
  <c r="Y127" i="1"/>
  <c r="Z111" i="1"/>
  <c r="Y111" i="1"/>
  <c r="Z95" i="1"/>
  <c r="Y95" i="1"/>
  <c r="Z79" i="1"/>
  <c r="Y79" i="1"/>
  <c r="Z193" i="1"/>
  <c r="Y193" i="1"/>
  <c r="Z148" i="1"/>
  <c r="Y148" i="1"/>
  <c r="Z165" i="1"/>
  <c r="Y165" i="1"/>
  <c r="Z145" i="1"/>
  <c r="Y145" i="1"/>
  <c r="Z129" i="1"/>
  <c r="Y129" i="1"/>
  <c r="Z113" i="1"/>
  <c r="Y113" i="1"/>
  <c r="Z97" i="1"/>
  <c r="Y97" i="1"/>
  <c r="Z67" i="1"/>
  <c r="Y67" i="1"/>
  <c r="Z51" i="1"/>
  <c r="Y51" i="1"/>
  <c r="Z35" i="1"/>
  <c r="Y35" i="1"/>
  <c r="Z19" i="1"/>
  <c r="Y19" i="1"/>
  <c r="Z72" i="1"/>
  <c r="Y72" i="1"/>
  <c r="Z56" i="1"/>
  <c r="Y56" i="1"/>
  <c r="Z40" i="1"/>
  <c r="Y40" i="1"/>
  <c r="Y25" i="1"/>
  <c r="Z25" i="1"/>
  <c r="Y9" i="1"/>
  <c r="Z9" i="1"/>
  <c r="AC76" i="1"/>
  <c r="Z70" i="1"/>
  <c r="Y70" i="1"/>
  <c r="Z54" i="1"/>
  <c r="Y54" i="1"/>
  <c r="Z38" i="1"/>
  <c r="Y38" i="1"/>
  <c r="Z22" i="1"/>
  <c r="Y22" i="1"/>
  <c r="Z6" i="1"/>
  <c r="Y6" i="1"/>
</calcChain>
</file>

<file path=xl/sharedStrings.xml><?xml version="1.0" encoding="utf-8"?>
<sst xmlns="http://schemas.openxmlformats.org/spreadsheetml/2006/main" count="1867" uniqueCount="775">
  <si>
    <t>CountryCode</t>
  </si>
  <si>
    <t>CitedCountryCode</t>
  </si>
  <si>
    <t>CitationCount</t>
  </si>
  <si>
    <t>Frac_CitationCount</t>
  </si>
  <si>
    <t>CAN</t>
  </si>
  <si>
    <t>CHE</t>
  </si>
  <si>
    <t>DEU</t>
  </si>
  <si>
    <t>NLD</t>
  </si>
  <si>
    <t>CHN</t>
  </si>
  <si>
    <t>SWE</t>
  </si>
  <si>
    <t>AUS</t>
  </si>
  <si>
    <t>POL</t>
  </si>
  <si>
    <t>OTH</t>
  </si>
  <si>
    <t>IND</t>
  </si>
  <si>
    <t>KOR</t>
  </si>
  <si>
    <t>TUR</t>
  </si>
  <si>
    <t>RUS</t>
  </si>
  <si>
    <t>BRA</t>
  </si>
  <si>
    <t>ESP</t>
  </si>
  <si>
    <t>USA</t>
  </si>
  <si>
    <t>FRA</t>
  </si>
  <si>
    <t>ITA</t>
  </si>
  <si>
    <t>JPN</t>
  </si>
  <si>
    <t>GBR</t>
  </si>
  <si>
    <t>Frac_ReferencesCount</t>
  </si>
  <si>
    <t>ReferencesCount</t>
  </si>
  <si>
    <t>Frac_DocumentsCount</t>
  </si>
  <si>
    <t>DocumentsCount</t>
  </si>
  <si>
    <t>TotalReferences</t>
  </si>
  <si>
    <t>Frac_TotalReferences</t>
  </si>
  <si>
    <t>Frac_PropCits</t>
  </si>
  <si>
    <t>PropCits</t>
  </si>
  <si>
    <t>CitedCountryDocCount</t>
  </si>
  <si>
    <t>FracCitedCountryDocCount</t>
  </si>
  <si>
    <t>DocumentsShare</t>
  </si>
  <si>
    <t>FracDocumentsShare</t>
  </si>
  <si>
    <t>CitedCountryDocProp</t>
  </si>
  <si>
    <t>FracCitedCountryDocProp</t>
  </si>
  <si>
    <t>ExpectedRefs</t>
  </si>
  <si>
    <t>Frac_ExpectedRefs</t>
  </si>
  <si>
    <t>NormalizedRefs</t>
  </si>
  <si>
    <t>Frac_NormalizedRefs</t>
  </si>
  <si>
    <t>Row Labels</t>
  </si>
  <si>
    <t>Column Labels</t>
  </si>
  <si>
    <t>Sum of NormalizedRefs</t>
  </si>
  <si>
    <t>Sum of Frac_NormalizedRefs</t>
  </si>
  <si>
    <t>Sum of Frac_PropCits</t>
  </si>
  <si>
    <t>Sum of PropCits</t>
  </si>
  <si>
    <t>ZW</t>
  </si>
  <si>
    <t>ZWE</t>
  </si>
  <si>
    <t>Zimbabwe</t>
  </si>
  <si>
    <t>ZM</t>
  </si>
  <si>
    <t>ZMB</t>
  </si>
  <si>
    <t xml:space="preserve">Zambia </t>
  </si>
  <si>
    <t>YE</t>
  </si>
  <si>
    <t>YEM</t>
  </si>
  <si>
    <t>Yemen</t>
  </si>
  <si>
    <t>EH</t>
  </si>
  <si>
    <t>ESH</t>
  </si>
  <si>
    <t>Western Sahara</t>
  </si>
  <si>
    <t>WF</t>
  </si>
  <si>
    <t>WLF</t>
  </si>
  <si>
    <t>Wallis and Futuna</t>
  </si>
  <si>
    <t>VI</t>
  </si>
  <si>
    <t>VIR</t>
  </si>
  <si>
    <t>Virgin Islands (U.S.)</t>
  </si>
  <si>
    <t>VG</t>
  </si>
  <si>
    <t>VGB</t>
  </si>
  <si>
    <t>Virgin Islands (British)</t>
  </si>
  <si>
    <t>VN</t>
  </si>
  <si>
    <t>VNM</t>
  </si>
  <si>
    <t>Viet Nam</t>
  </si>
  <si>
    <t>VE</t>
  </si>
  <si>
    <t>VEN</t>
  </si>
  <si>
    <t>Venezuela</t>
  </si>
  <si>
    <t>VA</t>
  </si>
  <si>
    <t>VAT</t>
  </si>
  <si>
    <t>Vatican City State</t>
  </si>
  <si>
    <t>VU</t>
  </si>
  <si>
    <t>VUT</t>
  </si>
  <si>
    <t xml:space="preserve">Vanuatu </t>
  </si>
  <si>
    <t>UZ</t>
  </si>
  <si>
    <t>UZB</t>
  </si>
  <si>
    <t>Uzbekistan</t>
  </si>
  <si>
    <t>UY</t>
  </si>
  <si>
    <t>URY</t>
  </si>
  <si>
    <t>Uruguay</t>
  </si>
  <si>
    <t>UM</t>
  </si>
  <si>
    <t>UMI</t>
  </si>
  <si>
    <t>United States Minor Outlying Islands</t>
  </si>
  <si>
    <t>US</t>
  </si>
  <si>
    <t>United States</t>
  </si>
  <si>
    <t>GB</t>
  </si>
  <si>
    <t>United Kingdom</t>
  </si>
  <si>
    <t>AE</t>
  </si>
  <si>
    <t>ARE</t>
  </si>
  <si>
    <t>United Arab Emirates</t>
  </si>
  <si>
    <t>UA</t>
  </si>
  <si>
    <t>UKR</t>
  </si>
  <si>
    <t>Ukraine</t>
  </si>
  <si>
    <t>UG</t>
  </si>
  <si>
    <t>UGA</t>
  </si>
  <si>
    <t>Uganda</t>
  </si>
  <si>
    <t>TV</t>
  </si>
  <si>
    <t>TUV</t>
  </si>
  <si>
    <t>Tuvalu</t>
  </si>
  <si>
    <t>TC</t>
  </si>
  <si>
    <t>TCA</t>
  </si>
  <si>
    <t>Turks and Caicos Islands</t>
  </si>
  <si>
    <t>TM</t>
  </si>
  <si>
    <t>TKM</t>
  </si>
  <si>
    <t>Turkmenistan</t>
  </si>
  <si>
    <t>TR</t>
  </si>
  <si>
    <t>Turkey</t>
  </si>
  <si>
    <t>TN</t>
  </si>
  <si>
    <t>TUN</t>
  </si>
  <si>
    <t>Tunisia</t>
  </si>
  <si>
    <t>TT</t>
  </si>
  <si>
    <t>TTO</t>
  </si>
  <si>
    <t>Trinidad and Tobago</t>
  </si>
  <si>
    <t>TO</t>
  </si>
  <si>
    <t>TON</t>
  </si>
  <si>
    <t>Tonga</t>
  </si>
  <si>
    <t>TK</t>
  </si>
  <si>
    <t>TKL</t>
  </si>
  <si>
    <t>Tokelau</t>
  </si>
  <si>
    <t>TG</t>
  </si>
  <si>
    <t>TGO</t>
  </si>
  <si>
    <t>Togo</t>
  </si>
  <si>
    <t>TL</t>
  </si>
  <si>
    <t>TLS</t>
  </si>
  <si>
    <t>Timor-Leste</t>
  </si>
  <si>
    <t>TH</t>
  </si>
  <si>
    <t>THA</t>
  </si>
  <si>
    <t>Thailand</t>
  </si>
  <si>
    <t>TZ</t>
  </si>
  <si>
    <t>TZA</t>
  </si>
  <si>
    <t>Tanzania</t>
  </si>
  <si>
    <t>TJ</t>
  </si>
  <si>
    <t>TJK</t>
  </si>
  <si>
    <t>Tajikistan</t>
  </si>
  <si>
    <t>TW</t>
  </si>
  <si>
    <t>TWN</t>
  </si>
  <si>
    <t>Taiwan</t>
  </si>
  <si>
    <t>SY</t>
  </si>
  <si>
    <t>SYR</t>
  </si>
  <si>
    <t>Syrian Arab Republic</t>
  </si>
  <si>
    <t>CH</t>
  </si>
  <si>
    <t>Switzerland</t>
  </si>
  <si>
    <t>SE</t>
  </si>
  <si>
    <t>Sweden</t>
  </si>
  <si>
    <t>SZ</t>
  </si>
  <si>
    <t>SWZ</t>
  </si>
  <si>
    <t>Swaziland</t>
  </si>
  <si>
    <t>SJ</t>
  </si>
  <si>
    <t>SJM</t>
  </si>
  <si>
    <t>Svalbard and Jan Mayen</t>
  </si>
  <si>
    <t>SR</t>
  </si>
  <si>
    <t>SUR</t>
  </si>
  <si>
    <t>Suriname</t>
  </si>
  <si>
    <t>SD</t>
  </si>
  <si>
    <t>SDN</t>
  </si>
  <si>
    <t>Sudan</t>
  </si>
  <si>
    <t>LK</t>
  </si>
  <si>
    <t>LKA</t>
  </si>
  <si>
    <t>Sri Lanka</t>
  </si>
  <si>
    <t>ES</t>
  </si>
  <si>
    <t>Spain</t>
  </si>
  <si>
    <t>KR</t>
  </si>
  <si>
    <t>South Korea</t>
  </si>
  <si>
    <t>GS</t>
  </si>
  <si>
    <t>SGS</t>
  </si>
  <si>
    <t>South Georgia and the South Sandwich Islands</t>
  </si>
  <si>
    <t>ZA</t>
  </si>
  <si>
    <t>ZAF</t>
  </si>
  <si>
    <t>South Africa</t>
  </si>
  <si>
    <t>SO</t>
  </si>
  <si>
    <t>SOM</t>
  </si>
  <si>
    <t>Somalia</t>
  </si>
  <si>
    <t>SB</t>
  </si>
  <si>
    <t>SLB</t>
  </si>
  <si>
    <t>Solomon Islands</t>
  </si>
  <si>
    <t>SI</t>
  </si>
  <si>
    <t>SVN</t>
  </si>
  <si>
    <t>Slovenia</t>
  </si>
  <si>
    <t>SK</t>
  </si>
  <si>
    <t>SVK</t>
  </si>
  <si>
    <t>Slovakia</t>
  </si>
  <si>
    <t>SG</t>
  </si>
  <si>
    <t>SGP</t>
  </si>
  <si>
    <t>Singapore</t>
  </si>
  <si>
    <t>SL</t>
  </si>
  <si>
    <t>SLE</t>
  </si>
  <si>
    <t>Sierra Leone</t>
  </si>
  <si>
    <t>SC</t>
  </si>
  <si>
    <t>SYC</t>
  </si>
  <si>
    <t>Seychelles</t>
  </si>
  <si>
    <t>RS</t>
  </si>
  <si>
    <t>SRB</t>
  </si>
  <si>
    <t>Serbia</t>
  </si>
  <si>
    <t>SN</t>
  </si>
  <si>
    <t>SEN</t>
  </si>
  <si>
    <t xml:space="preserve">Senegal </t>
  </si>
  <si>
    <t>SA</t>
  </si>
  <si>
    <t>SAU</t>
  </si>
  <si>
    <t>Saudi Arabia</t>
  </si>
  <si>
    <t>ST</t>
  </si>
  <si>
    <t>STP</t>
  </si>
  <si>
    <t>Sao Tome and Principe</t>
  </si>
  <si>
    <t>SM</t>
  </si>
  <si>
    <t>SMR</t>
  </si>
  <si>
    <t>San Marino</t>
  </si>
  <si>
    <t>WS</t>
  </si>
  <si>
    <t>WSM</t>
  </si>
  <si>
    <t>Samoa</t>
  </si>
  <si>
    <t>VC</t>
  </si>
  <si>
    <t>VCT</t>
  </si>
  <si>
    <t>Saint Vincent and the Grenadines</t>
  </si>
  <si>
    <t>PM</t>
  </si>
  <si>
    <t>SPM</t>
  </si>
  <si>
    <t>Saint Pierre and Miquelon</t>
  </si>
  <si>
    <t>LC</t>
  </si>
  <si>
    <t>LCA</t>
  </si>
  <si>
    <t>Saint Lucia</t>
  </si>
  <si>
    <t>KN</t>
  </si>
  <si>
    <t>KNA</t>
  </si>
  <si>
    <t>Saint Kitts and Nevis</t>
  </si>
  <si>
    <t>SH</t>
  </si>
  <si>
    <t>SHN</t>
  </si>
  <si>
    <t>Saint Helena</t>
  </si>
  <si>
    <t>RW</t>
  </si>
  <si>
    <t>RWA</t>
  </si>
  <si>
    <t>Rwanda</t>
  </si>
  <si>
    <t>RU</t>
  </si>
  <si>
    <t>Russian Federation</t>
  </si>
  <si>
    <t>RO</t>
  </si>
  <si>
    <t>ROU</t>
  </si>
  <si>
    <t>Romania</t>
  </si>
  <si>
    <t>RE</t>
  </si>
  <si>
    <t>REU</t>
  </si>
  <si>
    <t>Reunion</t>
  </si>
  <si>
    <t>QA</t>
  </si>
  <si>
    <t>QAT</t>
  </si>
  <si>
    <t>Qatar</t>
  </si>
  <si>
    <t>PR</t>
  </si>
  <si>
    <t>PRI</t>
  </si>
  <si>
    <t>Puerto Rico</t>
  </si>
  <si>
    <t>PT</t>
  </si>
  <si>
    <t>PRT</t>
  </si>
  <si>
    <t>Portugal</t>
  </si>
  <si>
    <t>PL</t>
  </si>
  <si>
    <t>Poland</t>
  </si>
  <si>
    <t>PN</t>
  </si>
  <si>
    <t>PCN</t>
  </si>
  <si>
    <t>Pitcairn</t>
  </si>
  <si>
    <t>PH</t>
  </si>
  <si>
    <t>PHL</t>
  </si>
  <si>
    <t xml:space="preserve">Philippines </t>
  </si>
  <si>
    <t>PE</t>
  </si>
  <si>
    <t>PER</t>
  </si>
  <si>
    <t>Peru</t>
  </si>
  <si>
    <t>PY</t>
  </si>
  <si>
    <t>PRY</t>
  </si>
  <si>
    <t>Paraguay</t>
  </si>
  <si>
    <t>PG</t>
  </si>
  <si>
    <t>PNG</t>
  </si>
  <si>
    <t>Papua New Guinea</t>
  </si>
  <si>
    <t>PA</t>
  </si>
  <si>
    <t>PAN</t>
  </si>
  <si>
    <t>Panama</t>
  </si>
  <si>
    <t>PS</t>
  </si>
  <si>
    <t>PSE</t>
  </si>
  <si>
    <t xml:space="preserve">Palestine </t>
  </si>
  <si>
    <t>PW</t>
  </si>
  <si>
    <t>PLW</t>
  </si>
  <si>
    <t>Palau</t>
  </si>
  <si>
    <t>PK</t>
  </si>
  <si>
    <t>PAK</t>
  </si>
  <si>
    <t>Pakistan</t>
  </si>
  <si>
    <t>OM</t>
  </si>
  <si>
    <t>OMN</t>
  </si>
  <si>
    <t>Oman</t>
  </si>
  <si>
    <t>NO</t>
  </si>
  <si>
    <t>NOR</t>
  </si>
  <si>
    <t>Norway</t>
  </si>
  <si>
    <t>MP</t>
  </si>
  <si>
    <t>MNP</t>
  </si>
  <si>
    <t>Northern Mariana Islands</t>
  </si>
  <si>
    <t>KP</t>
  </si>
  <si>
    <t>PRK</t>
  </si>
  <si>
    <t>North Korea</t>
  </si>
  <si>
    <t>NF</t>
  </si>
  <si>
    <t>NFK</t>
  </si>
  <si>
    <t>Norfolk Island</t>
  </si>
  <si>
    <t>NU</t>
  </si>
  <si>
    <t>NIU</t>
  </si>
  <si>
    <t>Niue</t>
  </si>
  <si>
    <t>NG</t>
  </si>
  <si>
    <t>NGA</t>
  </si>
  <si>
    <t>Nigeria</t>
  </si>
  <si>
    <t>NE</t>
  </si>
  <si>
    <t>NER</t>
  </si>
  <si>
    <t>Niger</t>
  </si>
  <si>
    <t>NI</t>
  </si>
  <si>
    <t>NIC</t>
  </si>
  <si>
    <t>Nicaragua</t>
  </si>
  <si>
    <t>NZ</t>
  </si>
  <si>
    <t>NZL</t>
  </si>
  <si>
    <t>New Zealand</t>
  </si>
  <si>
    <t>NC</t>
  </si>
  <si>
    <t>NCL</t>
  </si>
  <si>
    <t>New Caledonia</t>
  </si>
  <si>
    <t>AN</t>
  </si>
  <si>
    <t>ANT</t>
  </si>
  <si>
    <t>Netherlands Antilles</t>
  </si>
  <si>
    <t>NL</t>
  </si>
  <si>
    <t>Netherlands</t>
  </si>
  <si>
    <t>NP</t>
  </si>
  <si>
    <t>NPL</t>
  </si>
  <si>
    <t>Nepal</t>
  </si>
  <si>
    <t>NR</t>
  </si>
  <si>
    <t>NRU</t>
  </si>
  <si>
    <t>Nauru</t>
  </si>
  <si>
    <t>NA</t>
  </si>
  <si>
    <t>NAM</t>
  </si>
  <si>
    <t>Namibia</t>
  </si>
  <si>
    <t>MM</t>
  </si>
  <si>
    <t>MMR</t>
  </si>
  <si>
    <t>Myanmar</t>
  </si>
  <si>
    <t>MZ</t>
  </si>
  <si>
    <t>MOZ</t>
  </si>
  <si>
    <t>Mozambique</t>
  </si>
  <si>
    <t>MA</t>
  </si>
  <si>
    <t>MAR</t>
  </si>
  <si>
    <t>Morocco</t>
  </si>
  <si>
    <t>MS</t>
  </si>
  <si>
    <t>MSR</t>
  </si>
  <si>
    <t>Montserrat</t>
  </si>
  <si>
    <t>ME</t>
  </si>
  <si>
    <t>MNE</t>
  </si>
  <si>
    <t>Montenegro</t>
  </si>
  <si>
    <t>MN</t>
  </si>
  <si>
    <t>MNG</t>
  </si>
  <si>
    <t>Mongolia</t>
  </si>
  <si>
    <t>MC</t>
  </si>
  <si>
    <t>MCO</t>
  </si>
  <si>
    <t>Monaco</t>
  </si>
  <si>
    <t>MD</t>
  </si>
  <si>
    <t>MDA</t>
  </si>
  <si>
    <t>Moldova</t>
  </si>
  <si>
    <t>MX</t>
  </si>
  <si>
    <t>MEX</t>
  </si>
  <si>
    <t>Mexico</t>
  </si>
  <si>
    <t>YT</t>
  </si>
  <si>
    <t>MYT</t>
  </si>
  <si>
    <t>Mayotte</t>
  </si>
  <si>
    <t>MU</t>
  </si>
  <si>
    <t>MUS</t>
  </si>
  <si>
    <t>Mauritius</t>
  </si>
  <si>
    <t>MR</t>
  </si>
  <si>
    <t>MRT</t>
  </si>
  <si>
    <t>Mauritania</t>
  </si>
  <si>
    <t>MQ</t>
  </si>
  <si>
    <t>MTQ</t>
  </si>
  <si>
    <t>Martinique</t>
  </si>
  <si>
    <t>MH</t>
  </si>
  <si>
    <t>MHL</t>
  </si>
  <si>
    <t>Marshall Islands</t>
  </si>
  <si>
    <t>MT</t>
  </si>
  <si>
    <t>MLT</t>
  </si>
  <si>
    <t>Malta</t>
  </si>
  <si>
    <t>ML</t>
  </si>
  <si>
    <t>MLI</t>
  </si>
  <si>
    <t>Mali</t>
  </si>
  <si>
    <t>MV</t>
  </si>
  <si>
    <t>MDV</t>
  </si>
  <si>
    <t>Maldives</t>
  </si>
  <si>
    <t>MY</t>
  </si>
  <si>
    <t>MYS</t>
  </si>
  <si>
    <t>Malaysia</t>
  </si>
  <si>
    <t>MW</t>
  </si>
  <si>
    <t>MWI</t>
  </si>
  <si>
    <t>Malawi</t>
  </si>
  <si>
    <t>MG</t>
  </si>
  <si>
    <t>MDG</t>
  </si>
  <si>
    <t>Madagascar</t>
  </si>
  <si>
    <t>MK</t>
  </si>
  <si>
    <t>MKD</t>
  </si>
  <si>
    <t>Macedonia</t>
  </si>
  <si>
    <t>MO</t>
  </si>
  <si>
    <t>MAC</t>
  </si>
  <si>
    <t>Macao</t>
  </si>
  <si>
    <t>LU</t>
  </si>
  <si>
    <t>LUX</t>
  </si>
  <si>
    <t>Luxembourg</t>
  </si>
  <si>
    <t>LT</t>
  </si>
  <si>
    <t>LTU</t>
  </si>
  <si>
    <t>Lithuania</t>
  </si>
  <si>
    <t>LI</t>
  </si>
  <si>
    <t>LIE</t>
  </si>
  <si>
    <t>Liechtenstein</t>
  </si>
  <si>
    <t>LY</t>
  </si>
  <si>
    <t>LBY</t>
  </si>
  <si>
    <t>Libyan Arab Jamahiriya</t>
  </si>
  <si>
    <t>LR</t>
  </si>
  <si>
    <t>LBR</t>
  </si>
  <si>
    <t>Liberia</t>
  </si>
  <si>
    <t>LS</t>
  </si>
  <si>
    <t>LSO</t>
  </si>
  <si>
    <t>Lesotho</t>
  </si>
  <si>
    <t>LB</t>
  </si>
  <si>
    <t>LBN</t>
  </si>
  <si>
    <t>Lebanon</t>
  </si>
  <si>
    <t>LV</t>
  </si>
  <si>
    <t>LVA</t>
  </si>
  <si>
    <t xml:space="preserve">Latvia </t>
  </si>
  <si>
    <t>LA</t>
  </si>
  <si>
    <t>LAO</t>
  </si>
  <si>
    <t>Laos</t>
  </si>
  <si>
    <t>KG</t>
  </si>
  <si>
    <t>KGZ</t>
  </si>
  <si>
    <t>Kyrgyzstan</t>
  </si>
  <si>
    <t>KW</t>
  </si>
  <si>
    <t>KWT</t>
  </si>
  <si>
    <t>Kuwait</t>
  </si>
  <si>
    <t>KI</t>
  </si>
  <si>
    <t>KIR</t>
  </si>
  <si>
    <t>Kiribati</t>
  </si>
  <si>
    <t>KE</t>
  </si>
  <si>
    <t>KEN</t>
  </si>
  <si>
    <t>Kenya</t>
  </si>
  <si>
    <t>KZ</t>
  </si>
  <si>
    <t>KAZ</t>
  </si>
  <si>
    <t>Kazakhstan</t>
  </si>
  <si>
    <t>JO</t>
  </si>
  <si>
    <t>JOR</t>
  </si>
  <si>
    <t>Jordan</t>
  </si>
  <si>
    <t>JP</t>
  </si>
  <si>
    <t>Japan</t>
  </si>
  <si>
    <t>JM</t>
  </si>
  <si>
    <t>JAM</t>
  </si>
  <si>
    <t>Jamaica</t>
  </si>
  <si>
    <t>IT</t>
  </si>
  <si>
    <t>Italy</t>
  </si>
  <si>
    <t>IL</t>
  </si>
  <si>
    <t>ISR</t>
  </si>
  <si>
    <t>Israel</t>
  </si>
  <si>
    <t>IE</t>
  </si>
  <si>
    <t>IRL</t>
  </si>
  <si>
    <t>Ireland</t>
  </si>
  <si>
    <t>IQ</t>
  </si>
  <si>
    <t>IRQ</t>
  </si>
  <si>
    <t>Iraq</t>
  </si>
  <si>
    <t>IR</t>
  </si>
  <si>
    <t>IRN</t>
  </si>
  <si>
    <t>Iran</t>
  </si>
  <si>
    <t>ID</t>
  </si>
  <si>
    <t>IDN</t>
  </si>
  <si>
    <t>Indonesia</t>
  </si>
  <si>
    <t>IN</t>
  </si>
  <si>
    <t>India</t>
  </si>
  <si>
    <t>IS</t>
  </si>
  <si>
    <t>ISL</t>
  </si>
  <si>
    <t>Iceland</t>
  </si>
  <si>
    <t>HU</t>
  </si>
  <si>
    <t>HUN</t>
  </si>
  <si>
    <t>Hungary</t>
  </si>
  <si>
    <t>HK</t>
  </si>
  <si>
    <t>HKG</t>
  </si>
  <si>
    <t>Hong Kong</t>
  </si>
  <si>
    <t>HN</t>
  </si>
  <si>
    <t>HND</t>
  </si>
  <si>
    <t>Honduras</t>
  </si>
  <si>
    <t>HM</t>
  </si>
  <si>
    <t>HMD</t>
  </si>
  <si>
    <t>Heard Island and McDonald Islands</t>
  </si>
  <si>
    <t>HT</t>
  </si>
  <si>
    <t>HTI</t>
  </si>
  <si>
    <t>Haiti</t>
  </si>
  <si>
    <t>GY</t>
  </si>
  <si>
    <t>GUY</t>
  </si>
  <si>
    <t>Guyana</t>
  </si>
  <si>
    <t>GW</t>
  </si>
  <si>
    <t>GNB</t>
  </si>
  <si>
    <t>Guinea-Bissau</t>
  </si>
  <si>
    <t>GN</t>
  </si>
  <si>
    <t>GIN</t>
  </si>
  <si>
    <t>Guinea</t>
  </si>
  <si>
    <t>GT</t>
  </si>
  <si>
    <t>GTM</t>
  </si>
  <si>
    <t>Guatemala</t>
  </si>
  <si>
    <t>GU</t>
  </si>
  <si>
    <t>GUM</t>
  </si>
  <si>
    <t>Guam</t>
  </si>
  <si>
    <t>GP</t>
  </si>
  <si>
    <t>GLP</t>
  </si>
  <si>
    <t>Guadeloupe</t>
  </si>
  <si>
    <t>GD</t>
  </si>
  <si>
    <t>GRD</t>
  </si>
  <si>
    <t>Grenada</t>
  </si>
  <si>
    <t>GL</t>
  </si>
  <si>
    <t>GRL</t>
  </si>
  <si>
    <t>Greenland</t>
  </si>
  <si>
    <t>GR</t>
  </si>
  <si>
    <t>GRC</t>
  </si>
  <si>
    <t>Greece</t>
  </si>
  <si>
    <t>GI</t>
  </si>
  <si>
    <t>GIB</t>
  </si>
  <si>
    <t>Gibraltar</t>
  </si>
  <si>
    <t>GH</t>
  </si>
  <si>
    <t>GHA</t>
  </si>
  <si>
    <t>Ghana</t>
  </si>
  <si>
    <t>DE</t>
  </si>
  <si>
    <t>Germany</t>
  </si>
  <si>
    <t>GE</t>
  </si>
  <si>
    <t>GEO</t>
  </si>
  <si>
    <t>Georgia</t>
  </si>
  <si>
    <t>GM</t>
  </si>
  <si>
    <t>GMB</t>
  </si>
  <si>
    <t>Gambia</t>
  </si>
  <si>
    <t>GA</t>
  </si>
  <si>
    <t>GAB</t>
  </si>
  <si>
    <t>Gabon</t>
  </si>
  <si>
    <t>TF</t>
  </si>
  <si>
    <t>ATF</t>
  </si>
  <si>
    <t>French Southern Territories</t>
  </si>
  <si>
    <t>PF</t>
  </si>
  <si>
    <t>PYF</t>
  </si>
  <si>
    <t>French Polynesia</t>
  </si>
  <si>
    <t>GF</t>
  </si>
  <si>
    <t>GUF</t>
  </si>
  <si>
    <t>French Guiana</t>
  </si>
  <si>
    <t>FR</t>
  </si>
  <si>
    <t>France</t>
  </si>
  <si>
    <t>FI</t>
  </si>
  <si>
    <t>FIN</t>
  </si>
  <si>
    <t>Finland</t>
  </si>
  <si>
    <t>FJ</t>
  </si>
  <si>
    <t>FJI</t>
  </si>
  <si>
    <t>Fiji</t>
  </si>
  <si>
    <t>FM</t>
  </si>
  <si>
    <t>FSM</t>
  </si>
  <si>
    <t>Federated States of Micronesia</t>
  </si>
  <si>
    <t>FO</t>
  </si>
  <si>
    <t>FRO</t>
  </si>
  <si>
    <t>Faroe Islands</t>
  </si>
  <si>
    <t>FK</t>
  </si>
  <si>
    <t>FLK</t>
  </si>
  <si>
    <t>Falkland Islands (Malvinas)</t>
  </si>
  <si>
    <t>ET</t>
  </si>
  <si>
    <t>ETH</t>
  </si>
  <si>
    <t>Ethiopia</t>
  </si>
  <si>
    <t>EE</t>
  </si>
  <si>
    <t>EST</t>
  </si>
  <si>
    <t>Estonia</t>
  </si>
  <si>
    <t>ER</t>
  </si>
  <si>
    <t>ERI</t>
  </si>
  <si>
    <t>Eritrea</t>
  </si>
  <si>
    <t>GQ</t>
  </si>
  <si>
    <t>GNQ</t>
  </si>
  <si>
    <t>Equatorial Guinea</t>
  </si>
  <si>
    <t>SV</t>
  </si>
  <si>
    <t>SLV</t>
  </si>
  <si>
    <t>El Salvador</t>
  </si>
  <si>
    <t>EG</t>
  </si>
  <si>
    <t>EGY</t>
  </si>
  <si>
    <t>Egypt</t>
  </si>
  <si>
    <t>EC</t>
  </si>
  <si>
    <t>ECU</t>
  </si>
  <si>
    <t>Ecuador</t>
  </si>
  <si>
    <t>DO</t>
  </si>
  <si>
    <t>DOM</t>
  </si>
  <si>
    <t>Dominican Republic</t>
  </si>
  <si>
    <t>DM</t>
  </si>
  <si>
    <t>DMA</t>
  </si>
  <si>
    <t>Dominica</t>
  </si>
  <si>
    <t>DJ</t>
  </si>
  <si>
    <t>DJI</t>
  </si>
  <si>
    <t>Djibouti</t>
  </si>
  <si>
    <t>DK</t>
  </si>
  <si>
    <t>DNK</t>
  </si>
  <si>
    <t>Denmark</t>
  </si>
  <si>
    <t>CD</t>
  </si>
  <si>
    <t>COD</t>
  </si>
  <si>
    <t>Democratic Republic Congo</t>
  </si>
  <si>
    <t>CZ</t>
  </si>
  <si>
    <t>CZE</t>
  </si>
  <si>
    <t>Czech Republic</t>
  </si>
  <si>
    <t>CY</t>
  </si>
  <si>
    <t>CYP</t>
  </si>
  <si>
    <t>Cyprus</t>
  </si>
  <si>
    <t>CU</t>
  </si>
  <si>
    <t>CUB</t>
  </si>
  <si>
    <t>Cuba</t>
  </si>
  <si>
    <t>HR</t>
  </si>
  <si>
    <t>HRV</t>
  </si>
  <si>
    <t>Croatia</t>
  </si>
  <si>
    <t>CI</t>
  </si>
  <si>
    <t>CIV</t>
  </si>
  <si>
    <t>Côte d'Ivoire</t>
  </si>
  <si>
    <t>CR</t>
  </si>
  <si>
    <t>CRI</t>
  </si>
  <si>
    <t>Costa Rica</t>
  </si>
  <si>
    <t>CK</t>
  </si>
  <si>
    <t>COK</t>
  </si>
  <si>
    <t>Cook Islands</t>
  </si>
  <si>
    <t>CG</t>
  </si>
  <si>
    <t>COG</t>
  </si>
  <si>
    <t>Congo</t>
  </si>
  <si>
    <t>KM</t>
  </si>
  <si>
    <t>COM</t>
  </si>
  <si>
    <t>Comoros</t>
  </si>
  <si>
    <t>CO</t>
  </si>
  <si>
    <t>COL</t>
  </si>
  <si>
    <t>Colombia</t>
  </si>
  <si>
    <t>CC</t>
  </si>
  <si>
    <t>CCK</t>
  </si>
  <si>
    <t>Cocos (Keeling) Islands</t>
  </si>
  <si>
    <t>CX</t>
  </si>
  <si>
    <t>CXR</t>
  </si>
  <si>
    <t>Christmas Island</t>
  </si>
  <si>
    <t>CN</t>
  </si>
  <si>
    <t>China</t>
  </si>
  <si>
    <t>CL</t>
  </si>
  <si>
    <t>CHL</t>
  </si>
  <si>
    <t>Chile</t>
  </si>
  <si>
    <t>TD</t>
  </si>
  <si>
    <t>TCD</t>
  </si>
  <si>
    <t>Chad</t>
  </si>
  <si>
    <t>CF</t>
  </si>
  <si>
    <t>CAF</t>
  </si>
  <si>
    <t>Central African Republic</t>
  </si>
  <si>
    <t>KY</t>
  </si>
  <si>
    <t>CYM</t>
  </si>
  <si>
    <t>Cayman Islands</t>
  </si>
  <si>
    <t>CV</t>
  </si>
  <si>
    <t>CPV</t>
  </si>
  <si>
    <t>Cape Verde</t>
  </si>
  <si>
    <t>CA</t>
  </si>
  <si>
    <t>Canada</t>
  </si>
  <si>
    <t>CM</t>
  </si>
  <si>
    <t>CMR</t>
  </si>
  <si>
    <t>Cameroon</t>
  </si>
  <si>
    <t>KH</t>
  </si>
  <si>
    <t>KHM</t>
  </si>
  <si>
    <t>Cambodia</t>
  </si>
  <si>
    <t>BI</t>
  </si>
  <si>
    <t>BDI</t>
  </si>
  <si>
    <t>Burundi</t>
  </si>
  <si>
    <t>BF</t>
  </si>
  <si>
    <t>BFA</t>
  </si>
  <si>
    <t>Burkina Faso</t>
  </si>
  <si>
    <t>BG</t>
  </si>
  <si>
    <t>BGR</t>
  </si>
  <si>
    <t>Bulgaria</t>
  </si>
  <si>
    <t>BN</t>
  </si>
  <si>
    <t>BRN</t>
  </si>
  <si>
    <t>Brunei Darussalam</t>
  </si>
  <si>
    <t>IO</t>
  </si>
  <si>
    <t>IOT</t>
  </si>
  <si>
    <t>British Indian Ocean Territory</t>
  </si>
  <si>
    <t>BR</t>
  </si>
  <si>
    <t>Brazil</t>
  </si>
  <si>
    <t>BV</t>
  </si>
  <si>
    <t>BVT</t>
  </si>
  <si>
    <t>Bouvet Island</t>
  </si>
  <si>
    <t>BW</t>
  </si>
  <si>
    <t>BWA</t>
  </si>
  <si>
    <t>Botswana</t>
  </si>
  <si>
    <t>BA</t>
  </si>
  <si>
    <t>BIH</t>
  </si>
  <si>
    <t>Bosnia and Herzegovina</t>
  </si>
  <si>
    <t>BO</t>
  </si>
  <si>
    <t>BOL</t>
  </si>
  <si>
    <t>Bolivia</t>
  </si>
  <si>
    <t>BT</t>
  </si>
  <si>
    <t>BTN</t>
  </si>
  <si>
    <t>Bhutan</t>
  </si>
  <si>
    <t>BM</t>
  </si>
  <si>
    <t>BMU</t>
  </si>
  <si>
    <t>Bermuda</t>
  </si>
  <si>
    <t>BJ</t>
  </si>
  <si>
    <t>BEN</t>
  </si>
  <si>
    <t>Benin</t>
  </si>
  <si>
    <t>BZ</t>
  </si>
  <si>
    <t>BLZ</t>
  </si>
  <si>
    <t>Belize</t>
  </si>
  <si>
    <t>BE</t>
  </si>
  <si>
    <t>BEL</t>
  </si>
  <si>
    <t>Belgium</t>
  </si>
  <si>
    <t>BY</t>
  </si>
  <si>
    <t>BLR</t>
  </si>
  <si>
    <t>Belarus</t>
  </si>
  <si>
    <t>BB</t>
  </si>
  <si>
    <t>BRB</t>
  </si>
  <si>
    <t>Barbados</t>
  </si>
  <si>
    <t>BD</t>
  </si>
  <si>
    <t>BGD</t>
  </si>
  <si>
    <t>Bangladesh</t>
  </si>
  <si>
    <t>BH</t>
  </si>
  <si>
    <t>BHR</t>
  </si>
  <si>
    <t>Bahrain</t>
  </si>
  <si>
    <t>BS</t>
  </si>
  <si>
    <t>BHS</t>
  </si>
  <si>
    <t>Bahamas</t>
  </si>
  <si>
    <t>AZ</t>
  </si>
  <si>
    <t>AZE</t>
  </si>
  <si>
    <t>Azerbaijan</t>
  </si>
  <si>
    <t>AT</t>
  </si>
  <si>
    <t>AUT</t>
  </si>
  <si>
    <t>Austria</t>
  </si>
  <si>
    <t>AU</t>
  </si>
  <si>
    <t>Australia</t>
  </si>
  <si>
    <t>AW</t>
  </si>
  <si>
    <t>ABW</t>
  </si>
  <si>
    <t>Aruba</t>
  </si>
  <si>
    <t>AM</t>
  </si>
  <si>
    <t>ARM</t>
  </si>
  <si>
    <t>Armenia</t>
  </si>
  <si>
    <t>AR</t>
  </si>
  <si>
    <t>ARG</t>
  </si>
  <si>
    <t>Argentina</t>
  </si>
  <si>
    <t>AG</t>
  </si>
  <si>
    <t>ATG</t>
  </si>
  <si>
    <t>Antigua and Barbuda</t>
  </si>
  <si>
    <t>AQ</t>
  </si>
  <si>
    <t>ATA</t>
  </si>
  <si>
    <t>Antarctica</t>
  </si>
  <si>
    <t>AI</t>
  </si>
  <si>
    <t>AIA</t>
  </si>
  <si>
    <t>Anguilla</t>
  </si>
  <si>
    <t>AO</t>
  </si>
  <si>
    <t>AGO</t>
  </si>
  <si>
    <t>Angola</t>
  </si>
  <si>
    <t>AD</t>
  </si>
  <si>
    <t>AND</t>
  </si>
  <si>
    <t>Andorra</t>
  </si>
  <si>
    <t>AS</t>
  </si>
  <si>
    <t>ASM</t>
  </si>
  <si>
    <t>American Samoa</t>
  </si>
  <si>
    <t>DZ</t>
  </si>
  <si>
    <t>DZA</t>
  </si>
  <si>
    <t>Algeria</t>
  </si>
  <si>
    <t>AL</t>
  </si>
  <si>
    <t>ALB</t>
  </si>
  <si>
    <t>Albania</t>
  </si>
  <si>
    <t>AF</t>
  </si>
  <si>
    <t>AFG</t>
  </si>
  <si>
    <t>Afghanistan</t>
  </si>
  <si>
    <t>isonum</t>
  </si>
  <si>
    <t>brics</t>
  </si>
  <si>
    <t>g8</t>
  </si>
  <si>
    <t>oecd</t>
  </si>
  <si>
    <t>eu15</t>
  </si>
  <si>
    <t>eu28</t>
  </si>
  <si>
    <t>eu27</t>
  </si>
  <si>
    <t>country_code2</t>
  </si>
  <si>
    <t>country_code</t>
  </si>
  <si>
    <t>name</t>
  </si>
  <si>
    <t>Country</t>
  </si>
  <si>
    <t>Cited Country</t>
  </si>
  <si>
    <t>zOther</t>
  </si>
  <si>
    <t>Pij</t>
  </si>
  <si>
    <t>Nij</t>
  </si>
  <si>
    <t>Nix</t>
  </si>
  <si>
    <t>Nxi</t>
  </si>
  <si>
    <t>N</t>
  </si>
  <si>
    <t>Pi</t>
  </si>
  <si>
    <t>Rij1</t>
  </si>
  <si>
    <t>Qij</t>
  </si>
  <si>
    <t>Rij2</t>
  </si>
  <si>
    <t>Sij</t>
  </si>
  <si>
    <t>Rij2b</t>
  </si>
  <si>
    <t>Sum of Rij1</t>
  </si>
  <si>
    <t>Sum of Rij2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</si>
</sst>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NumberFormat="1" applyFont="1"/>
    <xf numFmtId="9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9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numFmt numFmtId="13" formatCode="0%"/>
    </dxf>
    <dxf>
      <font>
        <sz val="8"/>
      </font>
    </dxf>
    <dxf>
      <numFmt numFmtId="13" formatCode="0%"/>
    </dxf>
    <dxf>
      <numFmt numFmtId="13" formatCode="0%"/>
    </dxf>
    <dxf>
      <font>
        <sz val="8"/>
      </font>
    </dxf>
    <dxf>
      <numFmt numFmtId="13" formatCode="0%"/>
    </dxf>
    <dxf>
      <font>
        <sz val="8"/>
      </font>
    </dxf>
    <dxf>
      <font>
        <sz val="8"/>
      </font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as, Jeroen (ELS-AMS)" refreshedDate="43447.944514467592" createdVersion="6" refreshedVersion="6" minRefreshableVersion="3" recordCount="400">
  <cacheSource type="worksheet">
    <worksheetSource ref="A1:R401" sheet="export_2017_country_country_cit"/>
  </cacheSource>
  <cacheFields count="18">
    <cacheField name="CountryCode" numFmtId="0">
      <sharedItems count="20">
        <s v="DEU"/>
        <s v="CAN"/>
        <s v="NLD"/>
        <s v="AUS"/>
        <s v="OTH"/>
        <s v="CHN"/>
        <s v="IND"/>
        <s v="RUS"/>
        <s v="BRA"/>
        <s v="CHE"/>
        <s v="KOR"/>
        <s v="ESP"/>
        <s v="USA"/>
        <s v="FRA"/>
        <s v="TUR"/>
        <s v="ITA"/>
        <s v="GBR"/>
        <s v="JPN"/>
        <s v="POL"/>
        <s v="SWE"/>
      </sharedItems>
    </cacheField>
    <cacheField name="CitedCountryCode" numFmtId="0">
      <sharedItems count="20">
        <s v="NLD"/>
        <s v="CHE"/>
        <s v="CHN"/>
        <s v="SWE"/>
        <s v="POL"/>
        <s v="KOR"/>
        <s v="IND"/>
        <s v="TUR"/>
        <s v="ESP"/>
        <s v="DEU"/>
        <s v="JPN"/>
        <s v="ITA"/>
        <s v="RUS"/>
        <s v="CAN"/>
        <s v="OTH"/>
        <s v="FRA"/>
        <s v="GBR"/>
        <s v="BRA"/>
        <s v="AUS"/>
        <s v="USA"/>
      </sharedItems>
    </cacheField>
    <cacheField name="Country" numFmtId="0">
      <sharedItems count="21">
        <s v="Germany"/>
        <s v="Canada"/>
        <s v="Netherlands"/>
        <s v="Australia"/>
        <s v="zOther"/>
        <s v="China"/>
        <s v="India"/>
        <s v="Russian Federation"/>
        <s v="Brazil"/>
        <s v="Switzerland"/>
        <s v="South Korea"/>
        <s v="Spain"/>
        <s v="United States"/>
        <s v="France"/>
        <s v="Turkey"/>
        <s v="Italy"/>
        <s v="United Kingdom"/>
        <s v="Japan"/>
        <s v="Poland"/>
        <s v="Sweden"/>
        <s v=" Other" u="1"/>
      </sharedItems>
    </cacheField>
    <cacheField name="Cited Country" numFmtId="0">
      <sharedItems count="21">
        <s v="Netherlands"/>
        <s v="Switzerland"/>
        <s v="China"/>
        <s v="Sweden"/>
        <s v="Poland"/>
        <s v="South Korea"/>
        <s v="India"/>
        <s v="Turkey"/>
        <s v="Spain"/>
        <s v="Germany"/>
        <s v="Japan"/>
        <s v="Italy"/>
        <s v="Russian Federation"/>
        <s v="Canada"/>
        <s v="zOther"/>
        <s v="France"/>
        <s v="United Kingdom"/>
        <s v="Brazil"/>
        <s v="Australia"/>
        <s v="United States"/>
        <s v=" Other" u="1"/>
      </sharedItems>
    </cacheField>
    <cacheField name="CitationCount" numFmtId="0">
      <sharedItems containsSemiMixedTypes="0" containsString="0" containsNumber="1" containsInteger="1" minValue="2159" maxValue="2487552"/>
    </cacheField>
    <cacheField name="Frac_CitationCount" numFmtId="0">
      <sharedItems containsSemiMixedTypes="0" containsString="0" containsNumber="1" minValue="594.00524117018995" maxValue="1605257.8077677099"/>
    </cacheField>
    <cacheField name="TotalReferences" numFmtId="0">
      <sharedItems containsSemiMixedTypes="0" containsString="0" containsNumber="1" containsInteger="1" minValue="233551" maxValue="4753344"/>
    </cacheField>
    <cacheField name="Frac_TotalReferences" numFmtId="0">
      <sharedItems containsSemiMixedTypes="0" containsString="0" containsNumber="1" minValue="160351.01493838499" maxValue="4234628.8688230803"/>
    </cacheField>
    <cacheField name="PropCits" numFmtId="0">
      <sharedItems containsSemiMixedTypes="0" containsString="0" containsNumber="1" minValue="7.7168195203746598E-3" maxValue="0.53974384455355062"/>
    </cacheField>
    <cacheField name="Frac_PropCits" numFmtId="0">
      <sharedItems containsSemiMixedTypes="0" containsString="0" containsNumber="1" minValue="2.7452429398747971E-3" maxValue="0.47193251561923522"/>
    </cacheField>
    <cacheField name="CitedCountryDocCount" numFmtId="0">
      <sharedItems containsSemiMixedTypes="0" containsString="0" containsNumber="1" containsInteger="1" minValue="179938" maxValue="3030074"/>
    </cacheField>
    <cacheField name="FracCitedCountryDocCount" numFmtId="0">
      <sharedItems containsSemiMixedTypes="0" containsString="0" containsNumber="1" minValue="108129.511066987" maxValue="2388459.2817652901"/>
    </cacheField>
    <cacheField name="CitedCountryDocProp" numFmtId="0">
      <sharedItems containsSemiMixedTypes="0" containsString="0" containsNumber="1" minValue="1.1633898845118718E-2" maxValue="0.19590956001080514"/>
    </cacheField>
    <cacheField name="FracCitedCountryDocProp" numFmtId="0">
      <sharedItems containsSemiMixedTypes="0" containsString="0" containsNumber="1" minValue="8.8395267579797366E-3" maxValue="0.19525520390478582"/>
    </cacheField>
    <cacheField name="ExpectedRefs" numFmtId="0">
      <sharedItems containsSemiMixedTypes="0" containsString="0" containsNumber="1" minValue="2717.1087091763216" maxValue="931225.53162000061"/>
    </cacheField>
    <cacheField name="Frac_ExpectedRefs" numFmtId="0">
      <sharedItems containsSemiMixedTypes="0" containsString="0" containsNumber="1" minValue="1417.4270872170625" maxValue="826833.32324314304"/>
    </cacheField>
    <cacheField name="NormalizedRefs" numFmtId="0">
      <sharedItems containsSemiMixedTypes="0" containsString="0" containsNumber="1" minValue="0.37818161465069472" maxValue="7.9967721792592821"/>
    </cacheField>
    <cacheField name="Frac_NormalizedRefs" numFmtId="0">
      <sharedItems containsSemiMixedTypes="0" containsString="0" containsNumber="1" minValue="0.11818748178977589" maxValue="7.42625105178135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aas, Jeroen (ELS-AMS)" refreshedDate="43448.440450810187" createdVersion="6" refreshedVersion="6" minRefreshableVersion="3" recordCount="400">
  <cacheSource type="worksheet">
    <worksheetSource ref="A1:AC401" sheet="export_2017_country_country_cit"/>
  </cacheSource>
  <cacheFields count="29">
    <cacheField name="CountryCode" numFmtId="0">
      <sharedItems/>
    </cacheField>
    <cacheField name="CitedCountryCode" numFmtId="0">
      <sharedItems/>
    </cacheField>
    <cacheField name="Country" numFmtId="0">
      <sharedItems count="20">
        <s v="Germany"/>
        <s v="Canada"/>
        <s v="Netherlands"/>
        <s v="Australia"/>
        <s v="zOther"/>
        <s v="China"/>
        <s v="India"/>
        <s v="Russian Federation"/>
        <s v="Brazil"/>
        <s v="Switzerland"/>
        <s v="South Korea"/>
        <s v="Spain"/>
        <s v="United States"/>
        <s v="France"/>
        <s v="Turkey"/>
        <s v="Italy"/>
        <s v="United Kingdom"/>
        <s v="Japan"/>
        <s v="Poland"/>
        <s v="Sweden"/>
      </sharedItems>
    </cacheField>
    <cacheField name="Cited Country" numFmtId="0">
      <sharedItems count="20">
        <s v="Netherlands"/>
        <s v="Switzerland"/>
        <s v="China"/>
        <s v="Sweden"/>
        <s v="Poland"/>
        <s v="South Korea"/>
        <s v="India"/>
        <s v="Turkey"/>
        <s v="Spain"/>
        <s v="Germany"/>
        <s v="Japan"/>
        <s v="Italy"/>
        <s v="Russian Federation"/>
        <s v="Canada"/>
        <s v="zOther"/>
        <s v="France"/>
        <s v="United Kingdom"/>
        <s v="Brazil"/>
        <s v="Australia"/>
        <s v="United States"/>
      </sharedItems>
    </cacheField>
    <cacheField name="CitationCount" numFmtId="0">
      <sharedItems containsSemiMixedTypes="0" containsString="0" containsNumber="1" containsInteger="1" minValue="2159" maxValue="2487552"/>
    </cacheField>
    <cacheField name="Frac_CitationCount" numFmtId="0">
      <sharedItems containsSemiMixedTypes="0" containsString="0" containsNumber="1" minValue="594.00524117018995" maxValue="1605257.8077677099"/>
    </cacheField>
    <cacheField name="TotalReferences" numFmtId="0">
      <sharedItems containsSemiMixedTypes="0" containsString="0" containsNumber="1" containsInteger="1" minValue="233551" maxValue="4753344"/>
    </cacheField>
    <cacheField name="Frac_TotalReferences" numFmtId="0">
      <sharedItems containsSemiMixedTypes="0" containsString="0" containsNumber="1" minValue="160351.01493838499" maxValue="4234628.8688230803"/>
    </cacheField>
    <cacheField name="PropCits" numFmtId="0">
      <sharedItems containsSemiMixedTypes="0" containsString="0" containsNumber="1" minValue="7.7168195203746598E-3" maxValue="0.53974384455355062"/>
    </cacheField>
    <cacheField name="Frac_PropCits" numFmtId="0">
      <sharedItems containsSemiMixedTypes="0" containsString="0" containsNumber="1" minValue="2.7452429398747971E-3" maxValue="0.47193251561923522"/>
    </cacheField>
    <cacheField name="CitedCountryDocCount" numFmtId="0">
      <sharedItems containsSemiMixedTypes="0" containsString="0" containsNumber="1" containsInteger="1" minValue="179938" maxValue="3030074"/>
    </cacheField>
    <cacheField name="FracCitedCountryDocCount" numFmtId="0">
      <sharedItems containsSemiMixedTypes="0" containsString="0" containsNumber="1" minValue="108129.511066987" maxValue="2388459.2817652901"/>
    </cacheField>
    <cacheField name="CitedCountryDocProp" numFmtId="0">
      <sharedItems containsSemiMixedTypes="0" containsString="0" containsNumber="1" minValue="1.1633898845118718E-2" maxValue="0.19590956001080514"/>
    </cacheField>
    <cacheField name="FracCitedCountryDocProp" numFmtId="0">
      <sharedItems containsSemiMixedTypes="0" containsString="0" containsNumber="1" minValue="8.8395267579797366E-3" maxValue="0.19525520390478582"/>
    </cacheField>
    <cacheField name="ExpectedRefs" numFmtId="0">
      <sharedItems containsSemiMixedTypes="0" containsString="0" containsNumber="1" minValue="2717.1087091763216" maxValue="931225.53162000061"/>
    </cacheField>
    <cacheField name="Frac_ExpectedRefs" numFmtId="0">
      <sharedItems containsSemiMixedTypes="0" containsString="0" containsNumber="1" minValue="1417.4270872170625" maxValue="826833.32324314304"/>
    </cacheField>
    <cacheField name="NormalizedRefs" numFmtId="0">
      <sharedItems containsSemiMixedTypes="0" containsString="0" containsNumber="1" minValue="0.37818161465069472" maxValue="7.9967721792592821"/>
    </cacheField>
    <cacheField name="Frac_NormalizedRefs" numFmtId="0">
      <sharedItems containsSemiMixedTypes="0" containsString="0" containsNumber="1" minValue="0.11818748178977589" maxValue="7.4262510517813576"/>
    </cacheField>
    <cacheField name="Nij" numFmtId="0">
      <sharedItems containsSemiMixedTypes="0" containsString="0" containsNumber="1" minValue="594.00524117018995" maxValue="1605257.8077677099"/>
    </cacheField>
    <cacheField name="Nxi" numFmtId="0">
      <sharedItems containsSemiMixedTypes="0" containsString="0" containsNumber="1" minValue="104676.98736522046" maxValue="4873588.5164673962"/>
    </cacheField>
    <cacheField name="Nix" numFmtId="0">
      <sharedItems containsSemiMixedTypes="0" containsString="0" containsNumber="1" minValue="160344.49182914122" maxValue="4234545.0838893354"/>
    </cacheField>
    <cacheField name="N" numFmtId="0">
      <sharedItems containsSemiMixedTypes="0" containsString="0" containsNumber="1" minValue="18237335.999999966" maxValue="18237335.999999966"/>
    </cacheField>
    <cacheField name="Pij" numFmtId="0">
      <sharedItems containsSemiMixedTypes="0" containsString="0" containsNumber="1" minValue="2.7453356374677073E-3" maxValue="0.4719464397204699"/>
    </cacheField>
    <cacheField name="Pi" numFmtId="0">
      <sharedItems containsSemiMixedTypes="0" containsString="0" containsNumber="1" minValue="5.7397082208289988E-3" maxValue="0.26723138272318969"/>
    </cacheField>
    <cacheField name="Rij1" numFmtId="0">
      <sharedItems containsSemiMixedTypes="0" containsString="0" containsNumber="1" minValue="0.28769314277523672" maxValue="24.438195317370944"/>
    </cacheField>
    <cacheField name="Rij2" numFmtId="0">
      <sharedItems containsSemiMixedTypes="0" containsString="0" containsNumber="1" minValue="0.27105887038003684" maxValue="28.262214657157049"/>
    </cacheField>
    <cacheField name="Qij" numFmtId="0">
      <sharedItems containsSemiMixedTypes="0" containsString="0" containsNumber="1" minValue="3.2895876322526548E-3" maxValue="0.55342580752318504"/>
    </cacheField>
    <cacheField name="Sij" numFmtId="0">
      <sharedItems containsSemiMixedTypes="0" containsString="0" containsNumber="1" minValue="8.3113015720969047E-3" maxValue="0.2613190786912879"/>
    </cacheField>
    <cacheField name="Rij2b" numFmtId="0">
      <sharedItems containsSemiMixedTypes="0" containsString="0" containsNumber="1" minValue="0.27105887038003684" maxValue="28.2622146571570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0">
  <r>
    <x v="0"/>
    <x v="0"/>
    <x v="0"/>
    <x v="0"/>
    <n v="77124"/>
    <n v="23556.6448553146"/>
    <n v="1264416"/>
    <n v="799364.77129149099"/>
    <n v="6.0995748234758181E-2"/>
    <n v="2.9469205675971166E-2"/>
    <n v="264229"/>
    <n v="164787.98419923001"/>
    <n v="1.708373694242947E-2"/>
    <n v="1.3471325092927054E-2"/>
    <n v="21600.950329798899"/>
    <n v="10768.502701900958"/>
    <n v="3.5703984696268689"/>
    <n v="2.1875506286641095"/>
  </r>
  <r>
    <x v="1"/>
    <x v="1"/>
    <x v="1"/>
    <x v="1"/>
    <n v="29759"/>
    <n v="7125.4473596151302"/>
    <n v="761059"/>
    <n v="470952.99537847401"/>
    <n v="3.9102093267407649E-2"/>
    <n v="1.5129848264132764E-2"/>
    <n v="205623"/>
    <n v="113491.275762676"/>
    <n v="1.3294563584289291E-2"/>
    <n v="9.2778480083937145E-3"/>
    <n v="10117.947266895624"/>
    <n v="4369.4303102192289"/>
    <n v="2.9412092408671566"/>
    <n v="1.630749743954063"/>
  </r>
  <r>
    <x v="2"/>
    <x v="2"/>
    <x v="2"/>
    <x v="2"/>
    <n v="35418"/>
    <n v="12209.213856115301"/>
    <n v="457343"/>
    <n v="252054.98301061499"/>
    <n v="7.7442969499915817E-2"/>
    <n v="4.8438692662549444E-2"/>
    <n v="2372875"/>
    <n v="2164170.6430614302"/>
    <n v="0.15341833143700095"/>
    <n v="0.1769197337471026"/>
    <n v="70164.799954392322"/>
    <n v="44593.500483868469"/>
    <n v="0.50478302543471909"/>
    <n v="0.27378908862586238"/>
  </r>
  <r>
    <x v="0"/>
    <x v="3"/>
    <x v="0"/>
    <x v="3"/>
    <n v="44944"/>
    <n v="11917.3393383367"/>
    <n v="1264416"/>
    <n v="799364.77129149099"/>
    <n v="3.5545263584136864E-2"/>
    <n v="1.4908512066503119E-2"/>
    <n v="179938"/>
    <n v="108129.511066987"/>
    <n v="1.1633898845118718E-2"/>
    <n v="8.8395267579797366E-3"/>
    <n v="14710.087842149629"/>
    <n v="7066.0062852174869"/>
    <n v="3.0553182606577964"/>
    <n v="1.6865735547488114"/>
  </r>
  <r>
    <x v="3"/>
    <x v="4"/>
    <x v="3"/>
    <x v="4"/>
    <n v="7539"/>
    <n v="2111.98374051979"/>
    <n v="766223"/>
    <n v="467586.44461568602"/>
    <n v="9.8391721470120312E-3"/>
    <n v="4.5167770897542817E-3"/>
    <n v="205103"/>
    <n v="166981.54839192901"/>
    <n v="1.3260942962744861E-2"/>
    <n v="1.3650647732837048E-2"/>
    <n v="10160.839499743255"/>
    <n v="6382.8578400984507"/>
    <n v="0.74196625192145749"/>
    <n v="0.33088371908455577"/>
  </r>
  <r>
    <x v="4"/>
    <x v="0"/>
    <x v="4"/>
    <x v="0"/>
    <n v="181771"/>
    <n v="60989.069646799398"/>
    <n v="4471681"/>
    <n v="3205353.8477964802"/>
    <n v="4.0649366535761386E-2"/>
    <n v="1.9027250201635718E-2"/>
    <n v="264229"/>
    <n v="164787.98419923001"/>
    <n v="1.708373694242947E-2"/>
    <n v="1.3471325092927054E-2"/>
    <n v="76393.021894459947"/>
    <n v="43180.363721531008"/>
    <n v="2.3794188983795403"/>
    <n v="1.4124260286484907"/>
  </r>
  <r>
    <x v="5"/>
    <x v="5"/>
    <x v="5"/>
    <x v="5"/>
    <n v="214780"/>
    <n v="146462.82572681899"/>
    <n v="4753344"/>
    <n v="4234628.8688230803"/>
    <n v="4.5185031842845794E-2"/>
    <n v="3.4586933179701539E-2"/>
    <n v="385294"/>
    <n v="328237.62917358801"/>
    <n v="2.4911199533345772E-2"/>
    <n v="2.6833241706404116E-2"/>
    <n v="118411.50083463192"/>
    <n v="113628.81997404636"/>
    <n v="1.8138440817497272"/>
    <n v="1.288958432907005"/>
  </r>
  <r>
    <x v="5"/>
    <x v="6"/>
    <x v="5"/>
    <x v="6"/>
    <n v="165768"/>
    <n v="121179.340535451"/>
    <n v="4753344"/>
    <n v="4234628.8688230803"/>
    <n v="3.487397503736317E-2"/>
    <n v="2.8616283572716037E-2"/>
    <n v="628927"/>
    <n v="572993.14923858095"/>
    <n v="4.0663301242450066E-2"/>
    <n v="4.6841867912412148E-2"/>
    <n v="193286.65898099256"/>
    <n v="198357.92613149801"/>
    <n v="0.85762773734063713"/>
    <n v="0.61091252010326635"/>
  </r>
  <r>
    <x v="1"/>
    <x v="2"/>
    <x v="1"/>
    <x v="2"/>
    <n v="84881"/>
    <n v="34945.932057809703"/>
    <n v="761059"/>
    <n v="470952.99537847401"/>
    <n v="0.11153011790150304"/>
    <n v="7.4202590068942975E-2"/>
    <n v="2372875"/>
    <n v="2164170.6430614302"/>
    <n v="0.15341833143700095"/>
    <n v="0.1769197337471026"/>
    <n v="116760.40190511251"/>
    <n v="83320.878549760062"/>
    <n v="0.72696735036061377"/>
    <n v="0.41941386920133883"/>
  </r>
  <r>
    <x v="6"/>
    <x v="7"/>
    <x v="6"/>
    <x v="7"/>
    <n v="14257"/>
    <n v="9782.7681733487807"/>
    <n v="814097"/>
    <n v="695738.46490440296"/>
    <n v="1.7512655125863381E-2"/>
    <n v="1.4060985078197407E-2"/>
    <n v="196268"/>
    <n v="171052.689770383"/>
    <n v="1.2689715671696699E-2"/>
    <n v="1.3983461252432714E-2"/>
    <n v="10330.659459181268"/>
    <n v="9728.8318658177377"/>
    <n v="1.3800667862814155"/>
    <n v="1.0055439654292462"/>
  </r>
  <r>
    <x v="7"/>
    <x v="0"/>
    <x v="7"/>
    <x v="0"/>
    <n v="11781"/>
    <n v="3632.9838418596901"/>
    <n v="307923"/>
    <n v="230122.67918958"/>
    <n v="3.8259564891222807E-2"/>
    <n v="1.5787161242229238E-2"/>
    <n v="264229"/>
    <n v="164787.98419923001"/>
    <n v="1.708373694242947E-2"/>
    <n v="1.3471325092927054E-2"/>
    <n v="5260.4755305237095"/>
    <n v="3100.0574226181916"/>
    <n v="2.239531375374944"/>
    <n v="1.1719085638069919"/>
  </r>
  <r>
    <x v="8"/>
    <x v="8"/>
    <x v="8"/>
    <x v="8"/>
    <n v="26619"/>
    <n v="12103.0988772205"/>
    <n v="473379"/>
    <n v="364724.64994822402"/>
    <n v="5.6231898753430126E-2"/>
    <n v="3.3184208632289165E-2"/>
    <n v="405846"/>
    <n v="295491.23018071702"/>
    <n v="2.6239989944847955E-2"/>
    <n v="2.415624199310994E-2"/>
    <n v="12421.460200102179"/>
    <n v="8810.3769050016126"/>
    <n v="2.1429847675864253"/>
    <n v="1.3737322486566521"/>
  </r>
  <r>
    <x v="9"/>
    <x v="2"/>
    <x v="9"/>
    <x v="2"/>
    <n v="32659"/>
    <n v="10484.856213520399"/>
    <n v="389403"/>
    <n v="194158.51615281499"/>
    <n v="8.3869410353797996E-2"/>
    <n v="5.4001526285193467E-2"/>
    <n v="2372875"/>
    <n v="2164170.6430614302"/>
    <n v="0.15341833143700095"/>
    <n v="0.1769197337471026"/>
    <n v="59741.55851656248"/>
    <n v="34350.472982488551"/>
    <n v="0.54667137602286964"/>
    <n v="0.30523178585824567"/>
  </r>
  <r>
    <x v="10"/>
    <x v="3"/>
    <x v="10"/>
    <x v="3"/>
    <n v="11291"/>
    <n v="3934.3517620368898"/>
    <n v="575418"/>
    <n v="460438.54033682798"/>
    <n v="1.9622257211279453E-2"/>
    <n v="8.5447924475626318E-3"/>
    <n v="179938"/>
    <n v="108129.511066987"/>
    <n v="1.1633898845118718E-2"/>
    <n v="8.8395267579797366E-3"/>
    <n v="6694.3548056605223"/>
    <n v="4070.0587977125233"/>
    <n v="1.6866449908589709"/>
    <n v="0.96665722968132439"/>
  </r>
  <r>
    <x v="11"/>
    <x v="1"/>
    <x v="11"/>
    <x v="1"/>
    <n v="29472"/>
    <n v="7268.28702889531"/>
    <n v="684655"/>
    <n v="454481.91714997898"/>
    <n v="4.3046497871190602E-2"/>
    <n v="1.5992466926900362E-2"/>
    <n v="205623"/>
    <n v="113491.275762676"/>
    <n v="1.3294563584289291E-2"/>
    <n v="9.2778480083937145E-3"/>
    <n v="9102.1894308015853"/>
    <n v="4216.6141498808893"/>
    <n v="3.2379022897795862"/>
    <n v="1.7237259020014017"/>
  </r>
  <r>
    <x v="12"/>
    <x v="9"/>
    <x v="12"/>
    <x v="9"/>
    <n v="450087"/>
    <n v="163416.36138370101"/>
    <n v="4608764"/>
    <n v="3401456.2562221601"/>
    <n v="9.7658938491968786E-2"/>
    <n v="4.8043058347367953E-2"/>
    <n v="774665"/>
    <n v="542439.85830873298"/>
    <n v="5.0085997670608166E-2"/>
    <n v="4.4344153550683309E-2"/>
    <n v="230834.54296838277"/>
    <n v="150834.69852184787"/>
    <n v="1.949825161399904"/>
    <n v="1.0834135844414521"/>
  </r>
  <r>
    <x v="8"/>
    <x v="4"/>
    <x v="8"/>
    <x v="4"/>
    <n v="7223"/>
    <n v="3557.5557748336901"/>
    <n v="473379"/>
    <n v="364724.64994822402"/>
    <n v="1.5258387042940223E-2"/>
    <n v="9.7540864741078436E-3"/>
    <n v="205103"/>
    <n v="166981.54839192901"/>
    <n v="1.3260942962744861E-2"/>
    <n v="1.3650647732837048E-2"/>
    <n v="6277.4519187611995"/>
    <n v="4978.72771592551"/>
    <n v="1.1506260969379749"/>
    <n v="0.71455118211307245"/>
  </r>
  <r>
    <x v="10"/>
    <x v="10"/>
    <x v="10"/>
    <x v="10"/>
    <n v="35910"/>
    <n v="20678.760532083801"/>
    <n v="575418"/>
    <n v="460438.54033682798"/>
    <n v="6.2406806877782758E-2"/>
    <n v="4.4911011395693583E-2"/>
    <n v="611176"/>
    <n v="515726.10549464897"/>
    <n v="3.9515609601997792E-2"/>
    <n v="4.2160319271992604E-2"/>
    <n v="22737.993045962365"/>
    <n v="19412.235865730912"/>
    <n v="1.5792950559625849"/>
    <n v="1.0652436264999607"/>
  </r>
  <r>
    <x v="13"/>
    <x v="11"/>
    <x v="13"/>
    <x v="11"/>
    <n v="58289"/>
    <n v="20536.473585775901"/>
    <n v="814706"/>
    <n v="537381.630780034"/>
    <n v="7.1546054650389226E-2"/>
    <n v="3.8215808672072159E-2"/>
    <n v="487659"/>
    <n v="360812.79794453498"/>
    <n v="3.1529612849491212E-2"/>
    <n v="2.9496243445292079E-2"/>
    <n v="25687.364766157589"/>
    <n v="15850.739404515945"/>
    <n v="2.2691700970741144"/>
    <n v="1.2956161262688457"/>
  </r>
  <r>
    <x v="0"/>
    <x v="12"/>
    <x v="0"/>
    <x v="12"/>
    <n v="19721"/>
    <n v="4130.8126027114404"/>
    <n v="1264416"/>
    <n v="799364.77129149099"/>
    <n v="1.5596923797231292E-2"/>
    <n v="5.1676190283411003E-3"/>
    <n v="331407"/>
    <n v="284134.86566834903"/>
    <n v="2.1427133315721301E-2"/>
    <n v="2.3227865576811717E-2"/>
    <n v="27092.810198531064"/>
    <n v="18567.537454397596"/>
    <n v="0.72790529500218648"/>
    <n v="0.22247498424908713"/>
  </r>
  <r>
    <x v="14"/>
    <x v="2"/>
    <x v="14"/>
    <x v="2"/>
    <n v="35306"/>
    <n v="24406.2206629504"/>
    <n v="233551"/>
    <n v="188043.705976909"/>
    <n v="0.15117040817637262"/>
    <n v="0.12979014924300303"/>
    <n v="2372875"/>
    <n v="2164170.6430614302"/>
    <n v="0.15341833143700095"/>
    <n v="0.1769197337471026"/>
    <n v="35831.00472544301"/>
    <n v="33268.642394253184"/>
    <n v="0.98534775316891376"/>
    <n v="0.7336103581781962"/>
  </r>
  <r>
    <x v="15"/>
    <x v="10"/>
    <x v="15"/>
    <x v="10"/>
    <n v="40655"/>
    <n v="17100.4087788713"/>
    <n v="853404"/>
    <n v="590210.80568988505"/>
    <n v="4.7638633050700492E-2"/>
    <n v="2.8973391564532592E-2"/>
    <n v="611176"/>
    <n v="515726.10549464897"/>
    <n v="3.9515609601997792E-2"/>
    <n v="4.2160319271992604E-2"/>
    <n v="33722.779296783323"/>
    <n v="24883.476005665543"/>
    <n v="1.2055649281516341"/>
    <n v="0.68721945338255108"/>
  </r>
  <r>
    <x v="16"/>
    <x v="6"/>
    <x v="16"/>
    <x v="6"/>
    <n v="30851"/>
    <n v="10109.311072938301"/>
    <n v="1396369"/>
    <n v="798451.10116148798"/>
    <n v="2.2093730238926818E-2"/>
    <n v="1.2661152396474279E-2"/>
    <n v="628927"/>
    <n v="572993.14923858095"/>
    <n v="4.0663301242450066E-2"/>
    <n v="4.6841867912412148E-2"/>
    <n v="56780.973292618757"/>
    <n v="37400.941015126453"/>
    <n v="0.54333341277914438"/>
    <n v="0.27029563424218889"/>
  </r>
  <r>
    <x v="9"/>
    <x v="13"/>
    <x v="9"/>
    <x v="13"/>
    <n v="28736"/>
    <n v="6730.0687154992002"/>
    <n v="389403"/>
    <n v="194158.51615281499"/>
    <n v="7.3795014419508836E-2"/>
    <n v="3.4662753140337205E-2"/>
    <n v="456541"/>
    <n v="313358.46928815503"/>
    <n v="2.951767727022277E-2"/>
    <n v="2.5616878748265307E-2"/>
    <n v="11494.272082056557"/>
    <n v="4973.7351662297724"/>
    <n v="2.5000278221062042"/>
    <n v="1.3531216461210935"/>
  </r>
  <r>
    <x v="17"/>
    <x v="12"/>
    <x v="17"/>
    <x v="12"/>
    <n v="9494"/>
    <n v="2400.1592226949501"/>
    <n v="707111"/>
    <n v="526988.61771348596"/>
    <n v="1.3426463454818268E-2"/>
    <n v="4.554480195623262E-3"/>
    <n v="331407"/>
    <n v="284134.86566834903"/>
    <n v="2.1427133315721301E-2"/>
    <n v="2.3227865576811717E-2"/>
    <n v="15151.361666013005"/>
    <n v="12240.820772758671"/>
    <n v="0.62661034758985412"/>
    <n v="0.19607829141950869"/>
  </r>
  <r>
    <x v="8"/>
    <x v="14"/>
    <x v="8"/>
    <x v="14"/>
    <n v="128484"/>
    <n v="66344.847984419001"/>
    <n v="473379"/>
    <n v="364724.64994822402"/>
    <n v="0.27141888423440835"/>
    <n v="0.18190393216865725"/>
    <n v="3030074"/>
    <n v="2388459.2817652901"/>
    <n v="0.19590956001080514"/>
    <n v="0.19525520390478582"/>
    <n v="92739.471608354928"/>
    <n v="71214.38589474211"/>
    <n v="1.3854295023654721"/>
    <n v="0.93162142944656579"/>
  </r>
  <r>
    <x v="12"/>
    <x v="3"/>
    <x v="12"/>
    <x v="3"/>
    <n v="125477"/>
    <n v="35926.303403328202"/>
    <n v="4608764"/>
    <n v="3401456.2562221601"/>
    <n v="2.7225737746606249E-2"/>
    <n v="1.0562035991969476E-2"/>
    <n v="179938"/>
    <n v="108129.511066987"/>
    <n v="1.1633898845118718E-2"/>
    <n v="8.8395267579797366E-3"/>
    <n v="53617.894177024726"/>
    <n v="30067.263592973362"/>
    <n v="2.3402075356731729"/>
    <n v="1.1948644176493695"/>
  </r>
  <r>
    <x v="17"/>
    <x v="15"/>
    <x v="17"/>
    <x v="15"/>
    <n v="50526"/>
    <n v="20551.654783987698"/>
    <n v="707111"/>
    <n v="526988.61771348596"/>
    <n v="7.1454128135469544E-2"/>
    <n v="3.899828970340543E-2"/>
    <n v="542183"/>
    <n v="390578.15715175902"/>
    <n v="3.5054864328507608E-2"/>
    <n v="3.1929544831535615E-2"/>
    <n v="24787.680170195345"/>
    <n v="16826.506694991735"/>
    <n v="2.0383512960100378"/>
    <n v="1.221385707474548"/>
  </r>
  <r>
    <x v="4"/>
    <x v="14"/>
    <x v="4"/>
    <x v="14"/>
    <n v="1424950"/>
    <n v="775025.63609529496"/>
    <n v="4471681"/>
    <n v="3205353.8477964802"/>
    <n v="0.31866092415805153"/>
    <n v="0.24179097625308549"/>
    <n v="3030074"/>
    <n v="2388459.2817652901"/>
    <n v="0.19590956001080514"/>
    <n v="0.19525520390478582"/>
    <n v="876045.05721867713"/>
    <n v="625862.0191384916"/>
    <n v="1.6265715881372822"/>
    <n v="1.2383330708614166"/>
  </r>
  <r>
    <x v="1"/>
    <x v="14"/>
    <x v="1"/>
    <x v="14"/>
    <n v="170979"/>
    <n v="59368.135440660502"/>
    <n v="761059"/>
    <n v="470952.99537847401"/>
    <n v="0.22465932339017081"/>
    <n v="0.12605957711968735"/>
    <n v="3030074"/>
    <n v="2388459.2817652901"/>
    <n v="0.19590956001080514"/>
    <n v="0.19525520390478582"/>
    <n v="149098.73383226336"/>
    <n v="91956.02314219359"/>
    <n v="1.1467501809395111"/>
    <n v="0.6456144297242854"/>
  </r>
  <r>
    <x v="15"/>
    <x v="8"/>
    <x v="15"/>
    <x v="8"/>
    <n v="56261"/>
    <n v="21278.932312362002"/>
    <n v="853404"/>
    <n v="590210.80568988505"/>
    <n v="6.5925399927818484E-2"/>
    <n v="3.6053105275647236E-2"/>
    <n v="405846"/>
    <n v="295491.23018071702"/>
    <n v="2.6239989944847955E-2"/>
    <n v="2.415624199310994E-2"/>
    <n v="22393.312378893024"/>
    <n v="14257.275049193253"/>
    <n v="2.5124018746341967"/>
    <n v="1.4924964440218238"/>
  </r>
  <r>
    <x v="8"/>
    <x v="9"/>
    <x v="8"/>
    <x v="9"/>
    <n v="37081"/>
    <n v="13844.1741499072"/>
    <n v="473379"/>
    <n v="364724.64994822402"/>
    <n v="7.833258340568551E-2"/>
    <n v="3.7957879051696959E-2"/>
    <n v="774665"/>
    <n v="542439.85830873298"/>
    <n v="5.0085997670608166E-2"/>
    <n v="4.4344153550683309E-2"/>
    <n v="23709.659491314822"/>
    <n v="16173.405881023265"/>
    <n v="1.5639617268051988"/>
    <n v="0.85598384482213341"/>
  </r>
  <r>
    <x v="4"/>
    <x v="9"/>
    <x v="4"/>
    <x v="9"/>
    <n v="387418"/>
    <n v="141949.02547647301"/>
    <n v="4471681"/>
    <n v="3205353.8477964802"/>
    <n v="8.6638112155138072E-2"/>
    <n v="4.4284978263493695E-2"/>
    <n v="774665"/>
    <n v="542439.85830873298"/>
    <n v="5.0085997670608166E-2"/>
    <n v="4.4344153550683309E-2"/>
    <n v="223968.60414970279"/>
    <n v="142138.7032109607"/>
    <n v="1.7297870898951804"/>
    <n v="0.9986655447798326"/>
  </r>
  <r>
    <x v="3"/>
    <x v="6"/>
    <x v="3"/>
    <x v="6"/>
    <n v="18456"/>
    <n v="6807.1166582831202"/>
    <n v="766223"/>
    <n v="467586.44461568602"/>
    <n v="2.4086982510313576E-2"/>
    <n v="1.4557985452033276E-2"/>
    <n v="628927"/>
    <n v="572993.14923858095"/>
    <n v="4.0663301242450066E-2"/>
    <n v="4.6841867912412148E-2"/>
    <n v="31157.156667893818"/>
    <n v="21902.622476322384"/>
    <n v="0.59235186948294793"/>
    <n v="0.31079002825537844"/>
  </r>
  <r>
    <x v="9"/>
    <x v="3"/>
    <x v="9"/>
    <x v="3"/>
    <n v="15283"/>
    <n v="3088.20199954174"/>
    <n v="389403"/>
    <n v="194158.51615281499"/>
    <n v="3.9247257982090535E-2"/>
    <n v="1.5905570668407511E-2"/>
    <n v="179938"/>
    <n v="108129.511066987"/>
    <n v="1.1633898845118718E-2"/>
    <n v="8.8395267579797366E-3"/>
    <n v="4530.2751119857639"/>
    <n v="1716.2693988224489"/>
    <n v="3.3735258063170859"/>
    <n v="1.7993690277648655"/>
  </r>
  <r>
    <x v="1"/>
    <x v="4"/>
    <x v="1"/>
    <x v="4"/>
    <n v="8731"/>
    <n v="2380.06773342729"/>
    <n v="761059"/>
    <n v="470952.99537847401"/>
    <n v="1.1472172328295178E-2"/>
    <n v="5.0537267132457365E-3"/>
    <n v="205103"/>
    <n v="166981.54839192901"/>
    <n v="1.3260942962744861E-2"/>
    <n v="1.3650647732837048E-2"/>
    <n v="10092.359990283641"/>
    <n v="6428.8134386359834"/>
    <n v="0.86510984630014365"/>
    <n v="0.37021882127167072"/>
  </r>
  <r>
    <x v="10"/>
    <x v="9"/>
    <x v="10"/>
    <x v="9"/>
    <n v="43503"/>
    <n v="18192.464342661999"/>
    <n v="575418"/>
    <n v="460438.54033682798"/>
    <n v="7.5602431623619695E-2"/>
    <n v="3.9511167612844775E-2"/>
    <n v="774665"/>
    <n v="542439.85830873298"/>
    <n v="5.0085997670608166E-2"/>
    <n v="4.4344153550683309E-2"/>
    <n v="28820.384607626009"/>
    <n v="20417.757333348789"/>
    <n v="1.5094524445898234"/>
    <n v="0.89101187978896346"/>
  </r>
  <r>
    <x v="18"/>
    <x v="15"/>
    <x v="18"/>
    <x v="15"/>
    <n v="19363"/>
    <n v="7629.3763113714103"/>
    <n v="278613"/>
    <n v="205613.18892001599"/>
    <n v="6.9497833912990414E-2"/>
    <n v="3.7105481177762654E-2"/>
    <n v="542183"/>
    <n v="390578.15715175902"/>
    <n v="3.5054864328507608E-2"/>
    <n v="3.1929544831535615E-2"/>
    <n v="9766.7409151584907"/>
    <n v="6565.135533576653"/>
    <n v="1.982544655192769"/>
    <n v="1.1621049211172894"/>
  </r>
  <r>
    <x v="7"/>
    <x v="9"/>
    <x v="7"/>
    <x v="9"/>
    <n v="36981"/>
    <n v="13773.8601624405"/>
    <n v="307923"/>
    <n v="230122.67918958"/>
    <n v="0.12009820636977427"/>
    <n v="5.9854422914541593E-2"/>
    <n v="774665"/>
    <n v="542439.85830873298"/>
    <n v="5.0085997670608166E-2"/>
    <n v="4.4344153550683309E-2"/>
    <n v="15422.630660726678"/>
    <n v="10204.59542147737"/>
    <n v="2.3978399543841209"/>
    <n v="1.3497703332217348"/>
  </r>
  <r>
    <x v="6"/>
    <x v="8"/>
    <x v="6"/>
    <x v="8"/>
    <n v="28567"/>
    <n v="14311.617087426001"/>
    <n v="814097"/>
    <n v="695738.46490440296"/>
    <n v="3.5090413058886105E-2"/>
    <n v="2.0570397943130068E-2"/>
    <n v="405846"/>
    <n v="295491.23018071702"/>
    <n v="2.6239989944847955E-2"/>
    <n v="2.415624199310994E-2"/>
    <n v="21361.897094130887"/>
    <n v="16806.426722145585"/>
    <n v="1.3372875954846113"/>
    <n v="0.85155621263428893"/>
  </r>
  <r>
    <x v="19"/>
    <x v="11"/>
    <x v="19"/>
    <x v="11"/>
    <n v="18968"/>
    <n v="4849.9767336321702"/>
    <n v="314859"/>
    <n v="160351.01493838499"/>
    <n v="6.0242838858028516E-2"/>
    <n v="3.0245999599664383E-2"/>
    <n v="487659"/>
    <n v="360812.79794453498"/>
    <n v="3.1529612849491212E-2"/>
    <n v="2.9496243445292079E-2"/>
    <n v="9927.3823721779536"/>
    <n v="4729.752573322271"/>
    <n v="1.9106748676427419"/>
    <n v="1.0254186996985872"/>
  </r>
  <r>
    <x v="14"/>
    <x v="9"/>
    <x v="14"/>
    <x v="9"/>
    <n v="14845"/>
    <n v="6160.3344575360998"/>
    <n v="233551"/>
    <n v="188043.705976909"/>
    <n v="6.3562134180543003E-2"/>
    <n v="3.276012044929897E-2"/>
    <n v="774665"/>
    <n v="542439.85830873298"/>
    <n v="5.0085997670608166E-2"/>
    <n v="4.4344153550683309E-2"/>
    <n v="11697.634841968207"/>
    <n v="8338.6389720795978"/>
    <n v="1.2690599596031009"/>
    <n v="0.73876977743764294"/>
  </r>
  <r>
    <x v="19"/>
    <x v="7"/>
    <x v="19"/>
    <x v="7"/>
    <n v="2675"/>
    <n v="686.92031282067296"/>
    <n v="314859"/>
    <n v="160351.01493838499"/>
    <n v="8.4958664036918121E-3"/>
    <n v="4.2838538507824391E-3"/>
    <n v="196268"/>
    <n v="171052.689770383"/>
    <n v="1.2689715671696699E-2"/>
    <n v="1.3983461252432714E-2"/>
    <n v="3995.4711866747512"/>
    <n v="2242.262204179166"/>
    <n v="0.6695080192096895"/>
    <n v="0.30635146573865418"/>
  </r>
  <r>
    <x v="5"/>
    <x v="10"/>
    <x v="5"/>
    <x v="10"/>
    <n v="221213"/>
    <n v="135468.63231145"/>
    <n v="4753344"/>
    <n v="4234628.8688230803"/>
    <n v="4.6538394864752058E-2"/>
    <n v="3.1990674155371837E-2"/>
    <n v="611176"/>
    <n v="515726.10549464897"/>
    <n v="3.9515609601997792E-2"/>
    <n v="4.2160319271992604E-2"/>
    <n v="187831.28580799859"/>
    <n v="178533.30510797794"/>
    <n v="1.1777217999035807"/>
    <n v="0.75878633529759509"/>
  </r>
  <r>
    <x v="3"/>
    <x v="11"/>
    <x v="3"/>
    <x v="11"/>
    <n v="36913"/>
    <n v="11590.2341757141"/>
    <n v="766223"/>
    <n v="467586.44461568602"/>
    <n v="4.8175270123710721E-2"/>
    <n v="2.4787361372805045E-2"/>
    <n v="487659"/>
    <n v="360812.79794453498"/>
    <n v="3.1529612849491212E-2"/>
    <n v="2.9496243445292079E-2"/>
    <n v="24158.714546375704"/>
    <n v="13792.043602102856"/>
    <n v="1.527937255483558"/>
    <n v="0.84035654976808161"/>
  </r>
  <r>
    <x v="10"/>
    <x v="15"/>
    <x v="10"/>
    <x v="15"/>
    <n v="27170"/>
    <n v="11715.929735695699"/>
    <n v="575418"/>
    <n v="460438.54033682798"/>
    <n v="4.7217848590068438E-2"/>
    <n v="2.5445154367671002E-2"/>
    <n v="542183"/>
    <n v="390578.15715175902"/>
    <n v="3.5054864328507608E-2"/>
    <n v="3.1929544831535615E-2"/>
    <n v="20171.199922181189"/>
    <n v="14701.593015851569"/>
    <n v="1.3469699425328983"/>
    <n v="0.79691566234103584"/>
  </r>
  <r>
    <x v="3"/>
    <x v="13"/>
    <x v="3"/>
    <x v="13"/>
    <n v="55979"/>
    <n v="19630.211815597901"/>
    <n v="766223"/>
    <n v="467586.44461568602"/>
    <n v="7.3058365515000195E-2"/>
    <n v="4.1981995076294756E-2"/>
    <n v="456541"/>
    <n v="313358.46928815503"/>
    <n v="2.951767727022277E-2"/>
    <n v="2.5616878748265307E-2"/>
    <n v="22617.123231021902"/>
    <n v="11978.1052560525"/>
    <n v="2.4750716272889459"/>
    <n v="1.6388411519158101"/>
  </r>
  <r>
    <x v="19"/>
    <x v="2"/>
    <x v="19"/>
    <x v="2"/>
    <n v="29565"/>
    <n v="9485.7288122844293"/>
    <n v="314859"/>
    <n v="160351.01493838499"/>
    <n v="9.3899173915943324E-2"/>
    <n v="5.9156026021595989E-2"/>
    <n v="2372875"/>
    <n v="2164170.6430614302"/>
    <n v="0.15341833143700095"/>
    <n v="0.1769197337471026"/>
    <n v="48305.142417922681"/>
    <n v="28369.258868976744"/>
    <n v="0.61204663768945811"/>
    <n v="0.33436646533821035"/>
  </r>
  <r>
    <x v="0"/>
    <x v="11"/>
    <x v="0"/>
    <x v="11"/>
    <n v="83289"/>
    <n v="26967.592743291301"/>
    <n v="1264416"/>
    <n v="799364.77129149099"/>
    <n v="6.5871516969098778E-2"/>
    <n v="3.373627874508555E-2"/>
    <n v="487659"/>
    <n v="360812.79794453498"/>
    <n v="3.1529612849491212E-2"/>
    <n v="2.9496243445292079E-2"/>
    <n v="39866.546960702282"/>
    <n v="23578.257895604042"/>
    <n v="2.0891952363494286"/>
    <n v="1.1437483151933447"/>
  </r>
  <r>
    <x v="18"/>
    <x v="16"/>
    <x v="18"/>
    <x v="16"/>
    <n v="30155"/>
    <n v="10780.959185149901"/>
    <n v="278613"/>
    <n v="205613.18892001599"/>
    <n v="0.10823256631959026"/>
    <n v="5.243320840349263E-2"/>
    <n v="822815"/>
    <n v="541059.55428477901"/>
    <n v="5.3199137915539568E-2"/>
    <n v="4.4231314472493732E-2"/>
    <n v="14821.971412062227"/>
    <n v="9094.5416188134914"/>
    <n v="2.0344797032505166"/>
    <n v="1.1854318378012356"/>
  </r>
  <r>
    <x v="10"/>
    <x v="17"/>
    <x v="10"/>
    <x v="17"/>
    <n v="9133"/>
    <n v="4423.1053794627796"/>
    <n v="575418"/>
    <n v="460438.54033682798"/>
    <n v="1.5871940050537176E-2"/>
    <n v="9.6062883359570913E-3"/>
    <n v="331243"/>
    <n v="277939.358609332"/>
    <n v="2.1416529888926519E-2"/>
    <n v="2.2721386356781711E-2"/>
    <n v="12323.45679562632"/>
    <n v="10461.801968545689"/>
    <n v="0.74110699225572529"/>
    <n v="0.42278618853245625"/>
  </r>
  <r>
    <x v="12"/>
    <x v="10"/>
    <x v="12"/>
    <x v="10"/>
    <n v="205109"/>
    <n v="88769.048251785105"/>
    <n v="4608764"/>
    <n v="3401456.2562221601"/>
    <n v="4.4504123014326616E-2"/>
    <n v="2.6097365823653653E-2"/>
    <n v="611176"/>
    <n v="515726.10549464897"/>
    <n v="3.9515609601997792E-2"/>
    <n v="4.2160319271992604E-2"/>
    <n v="182118.11897174176"/>
    <n v="143406.48175204295"/>
    <n v="1.1262415906669101"/>
    <n v="0.61900304063850664"/>
  </r>
  <r>
    <x v="4"/>
    <x v="4"/>
    <x v="4"/>
    <x v="4"/>
    <n v="64815"/>
    <n v="29119.0259606687"/>
    <n v="4471681"/>
    <n v="3205353.8477964802"/>
    <n v="1.4494549141586799E-2"/>
    <n v="9.0844965465159393E-3"/>
    <n v="205103"/>
    <n v="166981.54839192901"/>
    <n v="1.3260942962744861E-2"/>
    <n v="1.3650647732837048E-2"/>
    <n v="59298.706688589904"/>
    <n v="43755.156235363531"/>
    <n v="1.0930255248293894"/>
    <n v="0.66549930262011714"/>
  </r>
  <r>
    <x v="14"/>
    <x v="0"/>
    <x v="14"/>
    <x v="0"/>
    <n v="6631"/>
    <n v="2463.6822414158"/>
    <n v="233551"/>
    <n v="188043.705976909"/>
    <n v="2.8392085668654813E-2"/>
    <n v="1.3101646920946826E-2"/>
    <n v="264229"/>
    <n v="164787.98419923001"/>
    <n v="1.708373694242947E-2"/>
    <n v="1.3471325092927054E-2"/>
    <n v="3989.9238466413453"/>
    <n v="2533.1978948937312"/>
    <n v="1.6619364817155271"/>
    <n v="0.97255814335782587"/>
  </r>
  <r>
    <x v="19"/>
    <x v="1"/>
    <x v="19"/>
    <x v="1"/>
    <n v="15920"/>
    <n v="3111.0417699580898"/>
    <n v="314859"/>
    <n v="160351.01493838499"/>
    <n v="5.0562315195055565E-2"/>
    <n v="1.9401447325752882E-2"/>
    <n v="205623"/>
    <n v="113491.275762676"/>
    <n v="1.3294563584289291E-2"/>
    <n v="9.2778480083937145E-3"/>
    <n v="4185.9129955857416"/>
    <n v="1487.7123445900061"/>
    <n v="3.803232417106722"/>
    <n v="2.091158133674996"/>
  </r>
  <r>
    <x v="0"/>
    <x v="7"/>
    <x v="0"/>
    <x v="7"/>
    <n v="11123"/>
    <n v="3407.79912992869"/>
    <n v="1264416"/>
    <n v="799364.77129149099"/>
    <n v="8.7969465745450868E-3"/>
    <n v="4.263133993787205E-3"/>
    <n v="196268"/>
    <n v="171052.689770383"/>
    <n v="1.2689715671696699E-2"/>
    <n v="1.3983461252432714E-2"/>
    <n v="16045.079530744053"/>
    <n v="11177.886305914302"/>
    <n v="0.69323433259942191"/>
    <n v="0.30486972551560115"/>
  </r>
  <r>
    <x v="3"/>
    <x v="9"/>
    <x v="3"/>
    <x v="9"/>
    <n v="70227"/>
    <n v="21396.478026063902"/>
    <n v="766223"/>
    <n v="467586.44461568602"/>
    <n v="9.1653474249663608E-2"/>
    <n v="4.5759406142857458E-2"/>
    <n v="774665"/>
    <n v="542439.85830873298"/>
    <n v="5.0085997670608166E-2"/>
    <n v="4.4344153550683309E-2"/>
    <n v="38377.043393166401"/>
    <n v="20734.725098256058"/>
    <n v="1.8299221042261153"/>
    <n v="1.0319152014155955"/>
  </r>
  <r>
    <x v="3"/>
    <x v="1"/>
    <x v="3"/>
    <x v="1"/>
    <n v="28492"/>
    <n v="6890.7316658283498"/>
    <n v="766223"/>
    <n v="467586.44461568602"/>
    <n v="3.7184997056992547E-2"/>
    <n v="1.4736808017375078E-2"/>
    <n v="205623"/>
    <n v="113491.275762676"/>
    <n v="1.3294563584289291E-2"/>
    <n v="9.2778480083937145E-3"/>
    <n v="10186.600393244893"/>
    <n v="4338.1959639295401"/>
    <n v="2.7970077258448351"/>
    <n v="1.5883864452233554"/>
  </r>
  <r>
    <x v="7"/>
    <x v="6"/>
    <x v="7"/>
    <x v="6"/>
    <n v="11118"/>
    <n v="6407.3568253520398"/>
    <n v="307923"/>
    <n v="230122.67918958"/>
    <n v="3.610642920470377E-2"/>
    <n v="2.7843221919355118E-2"/>
    <n v="628927"/>
    <n v="572993.14923858095"/>
    <n v="4.0663301242450066E-2"/>
    <n v="4.6841867912412148E-2"/>
    <n v="12521.165708478951"/>
    <n v="10779.376142248702"/>
    <n v="0.88793649559890653"/>
    <n v="0.59440887309229673"/>
  </r>
  <r>
    <x v="6"/>
    <x v="6"/>
    <x v="6"/>
    <x v="6"/>
    <n v="148724"/>
    <n v="122209.56147717799"/>
    <n v="814097"/>
    <n v="695738.46490440296"/>
    <n v="0.18268584701823001"/>
    <n v="0.17565445586506423"/>
    <n v="628927"/>
    <n v="572993.14923858095"/>
    <n v="4.0663301242450066E-2"/>
    <n v="4.6841867912412148E-2"/>
    <n v="33103.87155157487"/>
    <n v="32589.689274636439"/>
    <n v="4.4926467216468122"/>
    <n v="3.7499455870016525"/>
  </r>
  <r>
    <x v="14"/>
    <x v="15"/>
    <x v="14"/>
    <x v="15"/>
    <n v="10739"/>
    <n v="4503.5527222480596"/>
    <n v="233551"/>
    <n v="188043.705976909"/>
    <n v="4.5981391644651488E-2"/>
    <n v="2.3949499925305012E-2"/>
    <n v="542183"/>
    <n v="390578.15715175902"/>
    <n v="3.5054864328507608E-2"/>
    <n v="3.1929544831535615E-2"/>
    <n v="8187.0986187872804"/>
    <n v="6004.1499402778172"/>
    <n v="1.3116978920171749"/>
    <n v="0.75007332712275276"/>
  </r>
  <r>
    <x v="14"/>
    <x v="6"/>
    <x v="14"/>
    <x v="6"/>
    <n v="14564"/>
    <n v="10664.4059280192"/>
    <n v="233551"/>
    <n v="188043.705976909"/>
    <n v="6.2358970845768164E-2"/>
    <n v="5.6712379032397633E-2"/>
    <n v="628927"/>
    <n v="572993.14923858095"/>
    <n v="4.0663301242450066E-2"/>
    <n v="4.6841867912412148E-2"/>
    <n v="9496.954668475455"/>
    <n v="8808.318437130838"/>
    <n v="1.5335442263765124"/>
    <n v="1.2107198444443332"/>
  </r>
  <r>
    <x v="6"/>
    <x v="14"/>
    <x v="6"/>
    <x v="14"/>
    <n v="226863"/>
    <n v="142133.13868109701"/>
    <n v="814097"/>
    <n v="695738.46490440296"/>
    <n v="0.27866826680358731"/>
    <n v="0.20429104591856456"/>
    <n v="3030074"/>
    <n v="2388459.2817652901"/>
    <n v="0.19590956001080514"/>
    <n v="0.19525520390478582"/>
    <n v="159489.38507611645"/>
    <n v="135846.55582931187"/>
    <n v="1.4224332226983598"/>
    <n v="1.0462770867719613"/>
  </r>
  <r>
    <x v="5"/>
    <x v="3"/>
    <x v="5"/>
    <x v="3"/>
    <n v="71802"/>
    <n v="27779.811693469801"/>
    <n v="4753344"/>
    <n v="4234628.8688230803"/>
    <n v="1.5105576200670517E-2"/>
    <n v="6.5601526258877493E-3"/>
    <n v="179938"/>
    <n v="108129.511066987"/>
    <n v="1.1633898845118718E-2"/>
    <n v="8.8395267579797366E-3"/>
    <n v="55299.923272051987"/>
    <n v="37432.115196075079"/>
    <n v="1.2984104814533801"/>
    <n v="0.74213844309772359"/>
  </r>
  <r>
    <x v="13"/>
    <x v="8"/>
    <x v="13"/>
    <x v="8"/>
    <n v="46806"/>
    <n v="15339.272244961399"/>
    <n v="814706"/>
    <n v="537381.630780034"/>
    <n v="5.7451399646007269E-2"/>
    <n v="2.8544467034899844E-2"/>
    <n v="405846"/>
    <n v="295491.23018071702"/>
    <n v="2.6239989944847955E-2"/>
    <n v="2.415624199310994E-2"/>
    <n v="21377.877248007298"/>
    <n v="12981.120715774558"/>
    <n v="2.1894596669724513"/>
    <n v="1.1816600878167041"/>
  </r>
  <r>
    <x v="6"/>
    <x v="12"/>
    <x v="6"/>
    <x v="12"/>
    <n v="7957"/>
    <n v="3058.7431640786499"/>
    <n v="814097"/>
    <n v="695738.46490440296"/>
    <n v="9.7740195578659549E-3"/>
    <n v="4.3963979546523023E-3"/>
    <n v="331407"/>
    <n v="284134.86566834903"/>
    <n v="2.1427133315721301E-2"/>
    <n v="2.3227865576811717E-2"/>
    <n v="17443.764950928762"/>
    <n v="16160.519539416808"/>
    <n v="0.45615152591105879"/>
    <n v="0.18927257608383996"/>
  </r>
  <r>
    <x v="2"/>
    <x v="17"/>
    <x v="2"/>
    <x v="17"/>
    <n v="8884"/>
    <n v="2114.6520484625798"/>
    <n v="457343"/>
    <n v="252054.98301061499"/>
    <n v="1.9425245384754986E-2"/>
    <n v="8.3896458748983511E-3"/>
    <n v="331243"/>
    <n v="277939.358609332"/>
    <n v="2.1416529888926519E-2"/>
    <n v="2.2721386356781711E-2"/>
    <n v="9794.7000289913212"/>
    <n v="5727.0386521362334"/>
    <n v="0.90702114140343848"/>
    <n v="0.36924005178030306"/>
  </r>
  <r>
    <x v="7"/>
    <x v="17"/>
    <x v="7"/>
    <x v="17"/>
    <n v="6208"/>
    <n v="2730.4101046103701"/>
    <n v="307923"/>
    <n v="230122.67918958"/>
    <n v="2.0160884376938391E-2"/>
    <n v="1.1865019624428238E-2"/>
    <n v="331243"/>
    <n v="277939.358609332"/>
    <n v="2.1416529888926519E-2"/>
    <n v="2.2721386356781711E-2"/>
    <n v="6594.6421329879204"/>
    <n v="5228.7063033241775"/>
    <n v="0.94137026313318095"/>
    <n v="0.52219611242545738"/>
  </r>
  <r>
    <x v="8"/>
    <x v="17"/>
    <x v="8"/>
    <x v="17"/>
    <n v="75025"/>
    <n v="56934.817601568902"/>
    <n v="473379"/>
    <n v="364724.64994822402"/>
    <n v="0.15848823036087364"/>
    <n v="0.15610356363259603"/>
    <n v="331243"/>
    <n v="277939.358609332"/>
    <n v="2.1416529888926519E-2"/>
    <n v="2.2721386356781711E-2"/>
    <n v="10138.135502290146"/>
    <n v="8287.0496853155619"/>
    <n v="7.4002759169131531"/>
    <n v="6.8703362189870694"/>
  </r>
  <r>
    <x v="0"/>
    <x v="6"/>
    <x v="0"/>
    <x v="6"/>
    <n v="26193"/>
    <n v="9359.6066882414107"/>
    <n v="1264416"/>
    <n v="799364.77129149099"/>
    <n v="2.0715492369599877E-2"/>
    <n v="1.1708805572103952E-2"/>
    <n v="628927"/>
    <n v="572993.14923858095"/>
    <n v="4.0663301242450066E-2"/>
    <n v="4.6841867912412148E-2"/>
    <n v="51415.328703773739"/>
    <n v="37443.739030671568"/>
    <n v="0.50943951269687227"/>
    <n v="0.24996453160232227"/>
  </r>
  <r>
    <x v="0"/>
    <x v="15"/>
    <x v="0"/>
    <x v="15"/>
    <n v="107353"/>
    <n v="36570.888753504303"/>
    <n v="1264416"/>
    <n v="799364.77129149099"/>
    <n v="8.4903228051527349E-2"/>
    <n v="4.5749938034445367E-2"/>
    <n v="542183"/>
    <n v="390578.15715175902"/>
    <n v="3.5054864328507608E-2"/>
    <n v="3.1929544831535615E-2"/>
    <n v="44323.931334794273"/>
    <n v="25523.353301701874"/>
    <n v="2.4220098887241059"/>
    <n v="1.4328402824352156"/>
  </r>
  <r>
    <x v="16"/>
    <x v="1"/>
    <x v="16"/>
    <x v="1"/>
    <n v="65303"/>
    <n v="14228.1482237646"/>
    <n v="1396369"/>
    <n v="798451.10116148798"/>
    <n v="4.6766291718020096E-2"/>
    <n v="1.781968639415394E-2"/>
    <n v="205623"/>
    <n v="113491.275762676"/>
    <n v="1.3294563584289291E-2"/>
    <n v="9.2778480083937145E-3"/>
    <n v="18564.116457630455"/>
    <n v="7407.9079587108799"/>
    <n v="3.5177004059979566"/>
    <n v="1.9206702220204925"/>
  </r>
  <r>
    <x v="4"/>
    <x v="5"/>
    <x v="4"/>
    <x v="5"/>
    <n v="149347"/>
    <n v="78231.150492869507"/>
    <n v="4471681"/>
    <n v="3205353.8477964802"/>
    <n v="3.339840207742905E-2"/>
    <n v="2.4406400730655524E-2"/>
    <n v="385294"/>
    <n v="328237.62917358801"/>
    <n v="2.4911199533345772E-2"/>
    <n v="2.6833241706404116E-2"/>
    <n v="111394.93764047115"/>
    <n v="86010.034552475423"/>
    <n v="1.3406982683721202"/>
    <n v="0.90955841257266379"/>
  </r>
  <r>
    <x v="4"/>
    <x v="10"/>
    <x v="4"/>
    <x v="10"/>
    <n v="182342"/>
    <n v="80257.279820136406"/>
    <n v="4471681"/>
    <n v="3205353.8477964802"/>
    <n v="4.0777059007563378E-2"/>
    <n v="2.5038508580046241E-2"/>
    <n v="611176"/>
    <n v="515726.10549464897"/>
    <n v="3.9515609601997792E-2"/>
    <n v="4.2160319271992604E-2"/>
    <n v="176701.20066067108"/>
    <n v="135138.74160280958"/>
    <n v="1.0319228127383313"/>
    <n v="0.59388802106817773"/>
  </r>
  <r>
    <x v="5"/>
    <x v="2"/>
    <x v="5"/>
    <x v="2"/>
    <n v="1969007"/>
    <n v="1595837.4467408799"/>
    <n v="4753344"/>
    <n v="4234628.8688230803"/>
    <n v="0.41423616721196699"/>
    <n v="0.37685414617796409"/>
    <n v="2372875"/>
    <n v="2164170.6430614302"/>
    <n v="0.15341833143700095"/>
    <n v="0.1769197337471026"/>
    <n v="729250.10522607982"/>
    <n v="749189.41198997363"/>
    <n v="2.7000434911004567"/>
    <n v="2.130085424595185"/>
  </r>
  <r>
    <x v="0"/>
    <x v="2"/>
    <x v="0"/>
    <x v="2"/>
    <n v="126854"/>
    <n v="53502.571772776799"/>
    <n v="1264416"/>
    <n v="799364.77129149099"/>
    <n v="0.10032615847948777"/>
    <n v="6.6931360618176297E-2"/>
    <n v="2372875"/>
    <n v="2164170.6430614302"/>
    <n v="0.15341833143700095"/>
    <n v="0.1769197337471026"/>
    <n v="193984.592962247"/>
    <n v="141423.40250370416"/>
    <n v="0.65393853224564147"/>
    <n v="0.3783148391679762"/>
  </r>
  <r>
    <x v="0"/>
    <x v="1"/>
    <x v="0"/>
    <x v="1"/>
    <n v="70492"/>
    <n v="19192.143843762798"/>
    <n v="1264416"/>
    <n v="799364.77129149099"/>
    <n v="5.5750639030192596E-2"/>
    <n v="2.4009244006031286E-2"/>
    <n v="205623"/>
    <n v="113491.275762676"/>
    <n v="1.3294563584289291E-2"/>
    <n v="9.2778480083937145E-3"/>
    <n v="16809.85890899273"/>
    <n v="7416.3848513068569"/>
    <n v="4.1934914731669197"/>
    <n v="2.5878031181702914"/>
  </r>
  <r>
    <x v="17"/>
    <x v="18"/>
    <x v="17"/>
    <x v="18"/>
    <n v="33508"/>
    <n v="11734.938213064899"/>
    <n v="707111"/>
    <n v="526988.61771348596"/>
    <n v="4.7387185321682165E-2"/>
    <n v="2.2267915887786725E-2"/>
    <n v="411739"/>
    <n v="283168.587115045"/>
    <n v="2.6621002104004358E-2"/>
    <n v="2.3148872848154121E-2"/>
    <n v="18824.003418764627"/>
    <n v="12199.192503873986"/>
    <n v="1.7800676750089035"/>
    <n v="0.96194385073752564"/>
  </r>
  <r>
    <x v="0"/>
    <x v="14"/>
    <x v="0"/>
    <x v="14"/>
    <n v="291806"/>
    <n v="99138.732188474503"/>
    <n v="1264416"/>
    <n v="799364.77129149099"/>
    <n v="0.23078322324298331"/>
    <n v="0.12402189306929469"/>
    <n v="3030074"/>
    <n v="2388459.2817652901"/>
    <n v="0.19590956001080514"/>
    <n v="0.19525520390478582"/>
    <n v="247711.18223062219"/>
    <n v="156080.13141282255"/>
    <n v="1.1780089916503043"/>
    <n v="0.63517842592186524"/>
  </r>
  <r>
    <x v="12"/>
    <x v="2"/>
    <x v="12"/>
    <x v="2"/>
    <n v="498675"/>
    <n v="211263.85719036599"/>
    <n v="4608764"/>
    <n v="3401456.2562221601"/>
    <n v="0.10820146138964808"/>
    <n v="6.2109826285112066E-2"/>
    <n v="2372875"/>
    <n v="2164170.6430614302"/>
    <n v="0.15341833143700095"/>
    <n v="0.1769197337471026"/>
    <n v="707068.88286691823"/>
    <n v="601784.735203241"/>
    <n v="0.70527074813142165"/>
    <n v="0.35106217361764047"/>
  </r>
  <r>
    <x v="15"/>
    <x v="3"/>
    <x v="15"/>
    <x v="3"/>
    <n v="28636"/>
    <n v="7892.7770826045298"/>
    <n v="853404"/>
    <n v="590210.80568988505"/>
    <n v="3.355503372376975E-2"/>
    <n v="1.337281020021114E-2"/>
    <n v="179938"/>
    <n v="108129.511066987"/>
    <n v="1.1633898845118718E-2"/>
    <n v="8.8395267579797366E-3"/>
    <n v="9928.4158100196946"/>
    <n v="5217.1842097445178"/>
    <n v="2.8842466459856295"/>
    <n v="1.5128423236163697"/>
  </r>
  <r>
    <x v="0"/>
    <x v="9"/>
    <x v="0"/>
    <x v="9"/>
    <n v="242408"/>
    <n v="107870.603438419"/>
    <n v="1264416"/>
    <n v="799364.77129149099"/>
    <n v="0.19171538481006251"/>
    <n v="0.13494540579282499"/>
    <n v="774665"/>
    <n v="542439.85830873298"/>
    <n v="5.0085997670608166E-2"/>
    <n v="4.4344153550683309E-2"/>
    <n v="63329.536830679695"/>
    <n v="35447.154161156723"/>
    <n v="3.8277241889216942"/>
    <n v="3.0431386098866149"/>
  </r>
  <r>
    <x v="3"/>
    <x v="8"/>
    <x v="3"/>
    <x v="8"/>
    <n v="31944"/>
    <n v="9759.9874633845702"/>
    <n v="766223"/>
    <n v="467586.44461568602"/>
    <n v="4.1690212901466024E-2"/>
    <n v="2.0873118919019138E-2"/>
    <n v="405846"/>
    <n v="295491.23018071702"/>
    <n v="2.6239989944847955E-2"/>
    <n v="2.415624199310994E-2"/>
    <n v="20105.683815511235"/>
    <n v="11295.13130883441"/>
    <n v="1.5888044541591608"/>
    <n v="0.86408800362956928"/>
  </r>
  <r>
    <x v="19"/>
    <x v="8"/>
    <x v="19"/>
    <x v="8"/>
    <n v="15801"/>
    <n v="3707.6347247005301"/>
    <n v="314859"/>
    <n v="160351.01493838499"/>
    <n v="5.0184368241022174E-2"/>
    <n v="2.3121991002833325E-2"/>
    <n v="405846"/>
    <n v="295491.23018071702"/>
    <n v="2.6239989944847955E-2"/>
    <n v="2.415624199310994E-2"/>
    <n v="8261.8969940448824"/>
    <n v="3873.477920692415"/>
    <n v="1.9125147664500357"/>
    <n v="0.95718493834547558"/>
  </r>
  <r>
    <x v="15"/>
    <x v="19"/>
    <x v="15"/>
    <x v="19"/>
    <n v="308869"/>
    <n v="147103.61452635401"/>
    <n v="853404"/>
    <n v="590210.80568988505"/>
    <n v="0.36192588738745074"/>
    <n v="0.24923910763444543"/>
    <n v="2823093"/>
    <n v="2249487.3035238399"/>
    <n v="0.18252719488025176"/>
    <n v="0.18389432278960494"/>
    <n v="155769.43821958639"/>
    <n v="108536.41641544852"/>
    <n v="1.9828600753158712"/>
    <n v="1.3553387829139347"/>
  </r>
  <r>
    <x v="3"/>
    <x v="18"/>
    <x v="3"/>
    <x v="18"/>
    <n v="100815"/>
    <n v="51728.959290101797"/>
    <n v="766223"/>
    <n v="467586.44461568602"/>
    <n v="0.13157396736981269"/>
    <n v="0.11062972394894456"/>
    <n v="411739"/>
    <n v="283168.587115045"/>
    <n v="2.6621002104004358E-2"/>
    <n v="2.3148872848154121E-2"/>
    <n v="20397.624095136533"/>
    <n v="10824.099151928975"/>
    <n v="4.9424873960706837"/>
    <n v="4.7790544565441389"/>
  </r>
  <r>
    <x v="18"/>
    <x v="9"/>
    <x v="18"/>
    <x v="9"/>
    <n v="30016"/>
    <n v="11297.0917899626"/>
    <n v="278613"/>
    <n v="205613.18892001599"/>
    <n v="0.10773366641183291"/>
    <n v="5.494341996882892E-2"/>
    <n v="774665"/>
    <n v="542439.85830873298"/>
    <n v="5.0085997670608166E-2"/>
    <n v="4.4344153550683309E-2"/>
    <n v="13954.610069001154"/>
    <n v="9117.7428215148448"/>
    <n v="2.1509737535896978"/>
    <n v="1.239022860274718"/>
  </r>
  <r>
    <x v="10"/>
    <x v="1"/>
    <x v="10"/>
    <x v="1"/>
    <n v="16229"/>
    <n v="5426.0727415306101"/>
    <n v="575418"/>
    <n v="460438.54033682798"/>
    <n v="2.8203844857129946E-2"/>
    <n v="1.1784575499612251E-2"/>
    <n v="205623"/>
    <n v="113491.275762676"/>
    <n v="1.3294563584289291E-2"/>
    <n v="9.2778480083937145E-3"/>
    <n v="7649.931188544575"/>
    <n v="4271.878794451748"/>
    <n v="2.1214569909206755"/>
    <n v="1.2701841514272156"/>
  </r>
  <r>
    <x v="14"/>
    <x v="4"/>
    <x v="14"/>
    <x v="4"/>
    <n v="3993"/>
    <n v="2315.4988196480299"/>
    <n v="233551"/>
    <n v="188043.705976909"/>
    <n v="1.7096908169950031E-2"/>
    <n v="1.2313620429988568E-2"/>
    <n v="205103"/>
    <n v="166981.54839192901"/>
    <n v="1.3260942962744861E-2"/>
    <n v="1.3650647732837048E-2"/>
    <n v="3097.1064898920249"/>
    <n v="2566.9183886679693"/>
    <n v="1.2892679063609493"/>
    <n v="0.90205392967307907"/>
  </r>
  <r>
    <x v="13"/>
    <x v="10"/>
    <x v="13"/>
    <x v="10"/>
    <n v="42980"/>
    <n v="17844.5908214427"/>
    <n v="814706"/>
    <n v="537381.630780034"/>
    <n v="5.2755227038956382E-2"/>
    <n v="3.3206551544273037E-2"/>
    <n v="611176"/>
    <n v="515726.10549464897"/>
    <n v="3.9515609601997792E-2"/>
    <n v="4.2160319271992604E-2"/>
    <n v="32193.604236405212"/>
    <n v="22656.181124590283"/>
    <n v="1.3350477841619641"/>
    <n v="0.7876257134118142"/>
  </r>
  <r>
    <x v="15"/>
    <x v="18"/>
    <x v="15"/>
    <x v="18"/>
    <n v="47132"/>
    <n v="16391.213765653101"/>
    <n v="853404"/>
    <n v="590210.80568988505"/>
    <n v="5.5228238911465145E-2"/>
    <n v="2.777179544602501E-2"/>
    <n v="411739"/>
    <n v="283168.587115045"/>
    <n v="2.6621002104004358E-2"/>
    <n v="2.3148872848154121E-2"/>
    <n v="22718.469679565736"/>
    <n v="13662.714894521747"/>
    <n v="2.0746115678026129"/>
    <n v="1.1997040040867268"/>
  </r>
  <r>
    <x v="7"/>
    <x v="5"/>
    <x v="7"/>
    <x v="5"/>
    <n v="9312"/>
    <n v="4421.1004187845001"/>
    <n v="307923"/>
    <n v="230122.67918958"/>
    <n v="3.0241326565407584E-2"/>
    <n v="1.9211928326031278E-2"/>
    <n v="385294"/>
    <n v="328237.62917358801"/>
    <n v="2.4911199533345772E-2"/>
    <n v="2.6833241706404116E-2"/>
    <n v="7670.7312939064304"/>
    <n v="6174.9374728192925"/>
    <n v="1.2139650892734803"/>
    <n v="0.71597492901672366"/>
  </r>
  <r>
    <x v="5"/>
    <x v="17"/>
    <x v="5"/>
    <x v="17"/>
    <n v="61120"/>
    <n v="35151.166242084"/>
    <n v="4753344"/>
    <n v="4234628.8688230803"/>
    <n v="1.2858316166471435E-2"/>
    <n v="8.3008847601451028E-3"/>
    <n v="331243"/>
    <n v="277939.358609332"/>
    <n v="2.1416529888926519E-2"/>
    <n v="2.2721386356781711E-2"/>
    <n v="101800.13384834953"/>
    <n v="96216.638606110704"/>
    <n v="0.60039213790278256"/>
    <n v="0.36533355094626591"/>
  </r>
  <r>
    <x v="15"/>
    <x v="0"/>
    <x v="15"/>
    <x v="0"/>
    <n v="47540"/>
    <n v="14503.772016671601"/>
    <n v="853404"/>
    <n v="590210.80568988505"/>
    <n v="5.570632432001725E-2"/>
    <n v="2.4573884240764527E-2"/>
    <n v="264229"/>
    <n v="164787.98419923001"/>
    <n v="1.708373694242947E-2"/>
    <n v="1.3471325092927054E-2"/>
    <n v="14579.329441617079"/>
    <n v="7950.9216368068419"/>
    <n v="3.2607809700970072"/>
    <n v="1.8241623649678478"/>
  </r>
  <r>
    <x v="0"/>
    <x v="13"/>
    <x v="0"/>
    <x v="13"/>
    <n v="84220"/>
    <n v="25813.678260914399"/>
    <n v="1264416"/>
    <n v="799364.77129149099"/>
    <n v="6.6607825272695056E-2"/>
    <n v="3.2292739420088049E-2"/>
    <n v="456541"/>
    <n v="313358.46928815503"/>
    <n v="2.951767727022277E-2"/>
    <n v="2.5616878748265307E-2"/>
    <n v="37322.623423305995"/>
    <n v="20477.230421808952"/>
    <n v="2.2565401966735568"/>
    <n v="1.2606039844832702"/>
  </r>
  <r>
    <x v="15"/>
    <x v="16"/>
    <x v="15"/>
    <x v="16"/>
    <n v="115872"/>
    <n v="39983.774294892501"/>
    <n v="853404"/>
    <n v="590210.80568988505"/>
    <n v="0.13577625602879762"/>
    <n v="6.7744903870670933E-2"/>
    <n v="822815"/>
    <n v="541059.55428477901"/>
    <n v="5.3199137915539568E-2"/>
    <n v="4.4231314472493732E-2"/>
    <n v="45400.357093673127"/>
    <n v="26105.799751533199"/>
    <n v="2.5522266214982614"/>
    <n v="1.5316050331897701"/>
  </r>
  <r>
    <x v="1"/>
    <x v="0"/>
    <x v="1"/>
    <x v="0"/>
    <n v="38651"/>
    <n v="11330.1333650951"/>
    <n v="761059"/>
    <n v="470952.99537847401"/>
    <n v="5.0785812926461678E-2"/>
    <n v="2.4057885768387174E-2"/>
    <n v="264229"/>
    <n v="164787.98419923001"/>
    <n v="1.708373694242947E-2"/>
    <n v="1.3471325092927054E-2"/>
    <n v="13001.73175366843"/>
    <n v="6344.3609042311955"/>
    <n v="2.972757839669677"/>
    <n v="1.7858588967627587"/>
  </r>
  <r>
    <x v="9"/>
    <x v="1"/>
    <x v="9"/>
    <x v="1"/>
    <n v="34307"/>
    <n v="9275.1127882122491"/>
    <n v="389403"/>
    <n v="194158.51615281499"/>
    <n v="8.8101529777633969E-2"/>
    <n v="4.7770826497830002E-2"/>
    <n v="205623"/>
    <n v="113491.275762676"/>
    <n v="1.3294563584289291E-2"/>
    <n v="9.2778480083937145E-3"/>
    <n v="5176.9429434130025"/>
    <n v="1801.3732024010735"/>
    <n v="6.6268839303417995"/>
    <n v="5.1489123829805683"/>
  </r>
  <r>
    <x v="16"/>
    <x v="4"/>
    <x v="16"/>
    <x v="4"/>
    <n v="17006"/>
    <n v="3791.9490752820702"/>
    <n v="1396369"/>
    <n v="798451.10116148798"/>
    <n v="1.2178729261391508E-2"/>
    <n v="4.7491312489468815E-3"/>
    <n v="205103"/>
    <n v="166981.54839192901"/>
    <n v="1.3260942962744861E-2"/>
    <n v="1.3650647732837048E-2"/>
    <n v="18517.169663945078"/>
    <n v="10899.37471385131"/>
    <n v="0.91839089389090123"/>
    <n v="0.34790519408999926"/>
  </r>
  <r>
    <x v="19"/>
    <x v="4"/>
    <x v="19"/>
    <x v="4"/>
    <n v="4204"/>
    <n v="835.43448305130198"/>
    <n v="314859"/>
    <n v="160351.01493838499"/>
    <n v="1.3352008359297337E-2"/>
    <n v="5.210035517220258E-3"/>
    <n v="205103"/>
    <n v="166981.54839192901"/>
    <n v="1.3260942962744861E-2"/>
    <n v="1.3650647732837048E-2"/>
    <n v="4175.3272403068841"/>
    <n v="2188.8952185267849"/>
    <n v="1.0068671886160971"/>
    <n v="0.38166947233480786"/>
  </r>
  <r>
    <x v="11"/>
    <x v="14"/>
    <x v="11"/>
    <x v="14"/>
    <n v="180603"/>
    <n v="73596.970562533199"/>
    <n v="684655"/>
    <n v="454481.91714997898"/>
    <n v="0.26378687075972568"/>
    <n v="0.16193597101520368"/>
    <n v="3030074"/>
    <n v="2388459.2817652901"/>
    <n v="0.19590956001080514"/>
    <n v="0.19525520390478582"/>
    <n v="134130.45980919778"/>
    <n v="88739.959404157125"/>
    <n v="1.3464726823192135"/>
    <n v="0.82935546800673277"/>
  </r>
  <r>
    <x v="14"/>
    <x v="8"/>
    <x v="14"/>
    <x v="8"/>
    <n v="10403"/>
    <n v="5164.1599226875896"/>
    <n v="233551"/>
    <n v="188043.705976909"/>
    <n v="4.454273370698477E-2"/>
    <n v="2.7462551303481159E-2"/>
    <n v="405846"/>
    <n v="295491.23018071702"/>
    <n v="2.6239989944847955E-2"/>
    <n v="2.415624199310994E-2"/>
    <n v="6128.3758916091847"/>
    <n v="4542.429266859428"/>
    <n v="1.697513367977888"/>
    <n v="1.1368718408813039"/>
  </r>
  <r>
    <x v="9"/>
    <x v="7"/>
    <x v="9"/>
    <x v="7"/>
    <n v="3633"/>
    <n v="737.45026884950903"/>
    <n v="389403"/>
    <n v="194158.51615281499"/>
    <n v="9.3296661813083107E-3"/>
    <n v="3.7981865717859587E-3"/>
    <n v="196268"/>
    <n v="171052.689770383"/>
    <n v="1.2689715671696699E-2"/>
    <n v="1.3983461252432714E-2"/>
    <n v="4941.4133517057098"/>
    <n v="2715.0080874527198"/>
    <n v="0.73521475363843769"/>
    <n v="0.27161991607229469"/>
  </r>
  <r>
    <x v="5"/>
    <x v="12"/>
    <x v="5"/>
    <x v="12"/>
    <n v="38518"/>
    <n v="16596.658367268599"/>
    <n v="4753344"/>
    <n v="4234628.8688230803"/>
    <n v="8.1033478746751764E-3"/>
    <n v="3.9192710580753364E-3"/>
    <n v="331407"/>
    <n v="284134.86566834903"/>
    <n v="2.1427133315721301E-2"/>
    <n v="2.3227865576811717E-2"/>
    <n v="101850.53558348396"/>
    <n v="98361.390132708766"/>
    <n v="0.37818161465069472"/>
    <n v="0.16873143359275888"/>
  </r>
  <r>
    <x v="10"/>
    <x v="19"/>
    <x v="10"/>
    <x v="19"/>
    <n v="188763"/>
    <n v="107473.40582349199"/>
    <n v="575418"/>
    <n v="460438.54033682798"/>
    <n v="0.32804500380592888"/>
    <n v="0.23341531259496912"/>
    <n v="2823093"/>
    <n v="2249487.3035238399"/>
    <n v="0.18252719488025176"/>
    <n v="0.18389432278960494"/>
    <n v="105029.43342360471"/>
    <n v="84672.033561475182"/>
    <n v="1.7972390581093689"/>
    <n v="1.2692904764766531"/>
  </r>
  <r>
    <x v="2"/>
    <x v="3"/>
    <x v="2"/>
    <x v="3"/>
    <n v="18503"/>
    <n v="4552.0386269684504"/>
    <n v="457343"/>
    <n v="252054.98301061499"/>
    <n v="4.0457599657150102E-2"/>
    <n v="1.8059704960392498E-2"/>
    <n v="179938"/>
    <n v="108129.511066987"/>
    <n v="1.1633898845118718E-2"/>
    <n v="8.8395267579797366E-3"/>
    <n v="5320.6821995231303"/>
    <n v="2228.0467668044589"/>
    <n v="3.4775615806669196"/>
    <n v="2.0430624234594235"/>
  </r>
  <r>
    <x v="6"/>
    <x v="17"/>
    <x v="6"/>
    <x v="17"/>
    <n v="17378"/>
    <n v="10399.970902199701"/>
    <n v="814097"/>
    <n v="695738.46490440296"/>
    <n v="2.1346350619152264E-2"/>
    <n v="1.4948103959766972E-2"/>
    <n v="331243"/>
    <n v="277939.358609332"/>
    <n v="2.1416529888926519E-2"/>
    <n v="2.2721386356781711E-2"/>
    <n v="17435.132732985414"/>
    <n v="15808.142464367153"/>
    <n v="0.9967231260088244"/>
    <n v="0.65788696715266115"/>
  </r>
  <r>
    <x v="13"/>
    <x v="2"/>
    <x v="13"/>
    <x v="2"/>
    <n v="84597"/>
    <n v="39025.553744760196"/>
    <n v="814706"/>
    <n v="537381.630780034"/>
    <n v="0.10383745792960897"/>
    <n v="7.2621674261758487E-2"/>
    <n v="2372875"/>
    <n v="2164170.6430614302"/>
    <n v="0.15341833143700095"/>
    <n v="0.1769197337471026"/>
    <n v="124990.83513171331"/>
    <n v="95073.415038187406"/>
    <n v="0.67682562414158653"/>
    <n v="0.41047808926486024"/>
  </r>
  <r>
    <x v="2"/>
    <x v="1"/>
    <x v="2"/>
    <x v="1"/>
    <n v="23237"/>
    <n v="5074.3735854701899"/>
    <n v="457343"/>
    <n v="252054.98301061499"/>
    <n v="5.0808692819175105E-2"/>
    <n v="2.013201058301033E-2"/>
    <n v="205623"/>
    <n v="113491.275762676"/>
    <n v="1.3294563584289291E-2"/>
    <n v="9.2778480083937145E-3"/>
    <n v="6080.1755933296172"/>
    <n v="2338.5278221307458"/>
    <n v="3.8217646255961149"/>
    <n v="2.1699008827043516"/>
  </r>
  <r>
    <x v="5"/>
    <x v="18"/>
    <x v="5"/>
    <x v="18"/>
    <n v="198374"/>
    <n v="90428.109999875698"/>
    <n v="4753344"/>
    <n v="4234628.8688230803"/>
    <n v="4.1733566937297198E-2"/>
    <n v="2.1354435725322054E-2"/>
    <n v="411739"/>
    <n v="283168.587115045"/>
    <n v="2.6621002104004358E-2"/>
    <n v="2.3148872848154121E-2"/>
    <n v="126538.78062505649"/>
    <n v="98026.885243508208"/>
    <n v="1.567693311252907"/>
    <n v="0.92248274312953615"/>
  </r>
  <r>
    <x v="11"/>
    <x v="6"/>
    <x v="11"/>
    <x v="6"/>
    <n v="19126"/>
    <n v="9078.5594823330503"/>
    <n v="684655"/>
    <n v="454481.91714997898"/>
    <n v="2.793523745536073E-2"/>
    <n v="1.9975623099075086E-2"/>
    <n v="628927"/>
    <n v="572993.14923858095"/>
    <n v="4.0663301242450066E-2"/>
    <n v="4.6841867912412148E-2"/>
    <n v="27840.332512149649"/>
    <n v="21288.781931719157"/>
    <n v="0.68698892125851319"/>
    <n v="0.42644804721337665"/>
  </r>
  <r>
    <x v="13"/>
    <x v="13"/>
    <x v="13"/>
    <x v="13"/>
    <n v="55601"/>
    <n v="17890.643817398599"/>
    <n v="814706"/>
    <n v="537381.630780034"/>
    <n v="6.8246704946324191E-2"/>
    <n v="3.3292250409507881E-2"/>
    <n v="456541"/>
    <n v="313358.46928815503"/>
    <n v="2.951767727022277E-2"/>
    <n v="2.5616878748265307E-2"/>
    <n v="24048.228778114113"/>
    <n v="13766.040077237207"/>
    <n v="2.3120621694434949"/>
    <n v="1.2996216571373795"/>
  </r>
  <r>
    <x v="16"/>
    <x v="0"/>
    <x v="16"/>
    <x v="0"/>
    <n v="82151"/>
    <n v="22876.683458559299"/>
    <n v="1396369"/>
    <n v="798451.10116148798"/>
    <n v="5.8831870372372919E-2"/>
    <n v="2.8651326831763559E-2"/>
    <n v="264229"/>
    <n v="164787.98419923001"/>
    <n v="1.708373694242947E-2"/>
    <n v="1.3471325092927054E-2"/>
    <n v="23855.200670563296"/>
    <n v="10756.194354551992"/>
    <n v="3.4437354409419085"/>
    <n v="2.1268380529845996"/>
  </r>
  <r>
    <x v="16"/>
    <x v="10"/>
    <x v="16"/>
    <x v="10"/>
    <n v="60531"/>
    <n v="19555.757449246801"/>
    <n v="1396369"/>
    <n v="798451.10116148798"/>
    <n v="4.3348856928218833E-2"/>
    <n v="2.4492116575203542E-2"/>
    <n v="611176"/>
    <n v="515726.10549464897"/>
    <n v="3.9515609601997792E-2"/>
    <n v="4.2160319271992604E-2"/>
    <n v="55178.372264332058"/>
    <n v="33662.9533480424"/>
    <n v="1.0970059013344244"/>
    <n v="0.58092815704727896"/>
  </r>
  <r>
    <x v="18"/>
    <x v="0"/>
    <x v="18"/>
    <x v="0"/>
    <n v="11989"/>
    <n v="3876.37272345668"/>
    <n v="278613"/>
    <n v="205613.18892001599"/>
    <n v="4.3031014346064253E-2"/>
    <n v="1.8852743560942475E-2"/>
    <n v="264229"/>
    <n v="164787.98419923001"/>
    <n v="1.708373694242947E-2"/>
    <n v="1.3471325092927054E-2"/>
    <n v="4759.7512007411015"/>
    <n v="2769.8821113349622"/>
    <n v="2.5188291350466581"/>
    <n v="1.3994720957955995"/>
  </r>
  <r>
    <x v="4"/>
    <x v="1"/>
    <x v="4"/>
    <x v="1"/>
    <n v="149640"/>
    <n v="41229.676492039202"/>
    <n v="4471681"/>
    <n v="3205353.8477964802"/>
    <n v="3.3463925534938647E-2"/>
    <n v="1.2862753521076162E-2"/>
    <n v="205623"/>
    <n v="113491.275762676"/>
    <n v="1.3294563584289291E-2"/>
    <n v="9.2778480083937145E-3"/>
    <n v="59449.047383158322"/>
    <n v="29738.785812975704"/>
    <n v="2.5171135045368684"/>
    <n v="1.3863940764538465"/>
  </r>
  <r>
    <x v="1"/>
    <x v="7"/>
    <x v="1"/>
    <x v="7"/>
    <n v="6818"/>
    <n v="2314.6518607718899"/>
    <n v="761059"/>
    <n v="470952.99537847401"/>
    <n v="8.9585695721356683E-3"/>
    <n v="4.9148256481769612E-3"/>
    <n v="196268"/>
    <n v="171052.689770383"/>
    <n v="1.2689715671696699E-2"/>
    <n v="1.3983461252432714E-2"/>
    <n v="9657.6223193858186"/>
    <n v="6585.5529625920144"/>
    <n v="0.70597086679546128"/>
    <n v="0.35147418507144823"/>
  </r>
  <r>
    <x v="7"/>
    <x v="2"/>
    <x v="7"/>
    <x v="2"/>
    <n v="42480"/>
    <n v="24865.8503308492"/>
    <n v="307923"/>
    <n v="230122.67918958"/>
    <n v="0.13795656706384388"/>
    <n v="0.10805475765543378"/>
    <n v="2372875"/>
    <n v="2164170.6430614302"/>
    <n v="0.15341833143700095"/>
    <n v="0.1769197337471026"/>
    <n v="47241.032871075644"/>
    <n v="40713.243131390402"/>
    <n v="0.89921827314680303"/>
    <n v="0.61075582337181411"/>
  </r>
  <r>
    <x v="5"/>
    <x v="8"/>
    <x v="5"/>
    <x v="8"/>
    <n v="146094"/>
    <n v="76722.951092324802"/>
    <n v="4753344"/>
    <n v="4234628.8688230803"/>
    <n v="3.0734994143070647E-2"/>
    <n v="1.8117987070174632E-2"/>
    <n v="405846"/>
    <n v="295491.23018071702"/>
    <n v="2.6239989944847955E-2"/>
    <n v="2.415624199310994E-2"/>
    <n v="124727.69876440337"/>
    <n v="102292.71970629973"/>
    <n v="1.1713035792952067"/>
    <n v="0.7500333485375088"/>
  </r>
  <r>
    <x v="18"/>
    <x v="10"/>
    <x v="18"/>
    <x v="10"/>
    <n v="13192"/>
    <n v="6144.6576302190197"/>
    <n v="278613"/>
    <n v="205613.18892001599"/>
    <n v="4.7348831533345535E-2"/>
    <n v="2.9884550025676151E-2"/>
    <n v="611176"/>
    <n v="515726.10549464897"/>
    <n v="3.9515609601997792E-2"/>
    <n v="4.2160319271992604E-2"/>
    <n v="11009.562538041411"/>
    <n v="8668.7176914004067"/>
    <n v="1.198231079065821"/>
    <n v="0.7088312076784643"/>
  </r>
  <r>
    <x v="15"/>
    <x v="6"/>
    <x v="15"/>
    <x v="6"/>
    <n v="22067"/>
    <n v="10475.6572383978"/>
    <n v="853404"/>
    <n v="590210.80568988505"/>
    <n v="2.5857624290488445E-2"/>
    <n v="1.7749009569814678E-2"/>
    <n v="628927"/>
    <n v="572993.14923858095"/>
    <n v="4.0663301242450066E-2"/>
    <n v="4.6841867912412148E-2"/>
    <n v="34702.223933511857"/>
    <n v="27646.576600603948"/>
    <n v="0.63589584466631111"/>
    <n v="0.37891336022301425"/>
  </r>
  <r>
    <x v="9"/>
    <x v="4"/>
    <x v="9"/>
    <x v="4"/>
    <n v="5808"/>
    <n v="968.00947947902"/>
    <n v="389403"/>
    <n v="194158.51615281499"/>
    <n v="1.4915139328664648E-2"/>
    <n v="4.985665829445954E-3"/>
    <n v="205103"/>
    <n v="166981.54839192901"/>
    <n v="1.3260942962744861E-2"/>
    <n v="1.3650647732837048E-2"/>
    <n v="5163.8509725217373"/>
    <n v="2650.3895083324292"/>
    <n v="1.1247419863404184"/>
    <n v="0.36523291253445678"/>
  </r>
  <r>
    <x v="4"/>
    <x v="6"/>
    <x v="4"/>
    <x v="6"/>
    <n v="206189"/>
    <n v="131708.67573394999"/>
    <n v="4471681"/>
    <n v="3205353.8477964802"/>
    <n v="4.6109952834292069E-2"/>
    <n v="4.1090214056863986E-2"/>
    <n v="628927"/>
    <n v="572993.14923858095"/>
    <n v="4.0663301242450066E-2"/>
    <n v="4.6841867912412148E-2"/>
    <n v="181833.31156314036"/>
    <n v="150144.76155102477"/>
    <n v="1.1339451403457628"/>
    <n v="0.87721126180742903"/>
  </r>
  <r>
    <x v="16"/>
    <x v="9"/>
    <x v="16"/>
    <x v="9"/>
    <n v="159934"/>
    <n v="45999.137797630698"/>
    <n v="1396369"/>
    <n v="798451.10116148798"/>
    <n v="0.11453562776028399"/>
    <n v="5.7610463221500777E-2"/>
    <n v="774665"/>
    <n v="542439.85830873298"/>
    <n v="5.0085997670608166E-2"/>
    <n v="4.4344153550683309E-2"/>
    <n v="69938.534481309456"/>
    <n v="35406.638232617195"/>
    <n v="2.2867794011717697"/>
    <n v="1.2991670515405078"/>
  </r>
  <r>
    <x v="12"/>
    <x v="14"/>
    <x v="12"/>
    <x v="14"/>
    <n v="917533"/>
    <n v="340012.19046525698"/>
    <n v="4608764"/>
    <n v="3401456.2562221601"/>
    <n v="0.19908439659743915"/>
    <n v="9.9960771167727072E-2"/>
    <n v="3030074"/>
    <n v="2388459.2817652901"/>
    <n v="0.19590956001080514"/>
    <n v="0.19525520390478582"/>
    <n v="902900.92743363837"/>
    <n v="664152.03488186724"/>
    <n v="1.0162056235870209"/>
    <n v="0.5119493317907774"/>
  </r>
  <r>
    <x v="0"/>
    <x v="8"/>
    <x v="0"/>
    <x v="8"/>
    <n v="65444"/>
    <n v="18594.4015994334"/>
    <n v="1264416"/>
    <n v="799364.77129149099"/>
    <n v="5.1758282084377293E-2"/>
    <n v="2.3261472443164361E-2"/>
    <n v="405846"/>
    <n v="295491.23018071702"/>
    <n v="2.6239989944847955E-2"/>
    <n v="2.415624199310994E-2"/>
    <n v="33178.263126104874"/>
    <n v="19309.648856084237"/>
    <n v="1.9724962621237467"/>
    <n v="0.96295907491733224"/>
  </r>
  <r>
    <x v="15"/>
    <x v="4"/>
    <x v="15"/>
    <x v="4"/>
    <n v="15185"/>
    <n v="5030.0267308825196"/>
    <n v="853404"/>
    <n v="590210.80568988505"/>
    <n v="1.7793448355058097E-2"/>
    <n v="8.5224239922260091E-3"/>
    <n v="205103"/>
    <n v="166981.54839192901"/>
    <n v="1.3260942962744861E-2"/>
    <n v="1.3650647732837048E-2"/>
    <n v="11316.941768178314"/>
    <n v="8056.7597965865571"/>
    <n v="1.3417935968088246"/>
    <n v="0.62432378001558553"/>
  </r>
  <r>
    <x v="3"/>
    <x v="14"/>
    <x v="3"/>
    <x v="14"/>
    <n v="186660"/>
    <n v="65813.146208133097"/>
    <n v="766223"/>
    <n v="467586.44461568602"/>
    <n v="0.24361054157862658"/>
    <n v="0.14075075735402376"/>
    <n v="3030074"/>
    <n v="2388459.2817652901"/>
    <n v="0.19590956001080514"/>
    <n v="0.19525520390478582"/>
    <n v="150110.41080015915"/>
    <n v="91298.686586549622"/>
    <n v="1.2434847057243688"/>
    <n v="0.72085534489856373"/>
  </r>
  <r>
    <x v="15"/>
    <x v="1"/>
    <x v="15"/>
    <x v="1"/>
    <n v="39127"/>
    <n v="10046.312966764701"/>
    <n v="853404"/>
    <n v="590210.80568988505"/>
    <n v="4.5848156324554371E-2"/>
    <n v="1.702156732800203E-2"/>
    <n v="205623"/>
    <n v="113491.275762676"/>
    <n v="1.3294563584289291E-2"/>
    <n v="9.2778480083937145E-3"/>
    <n v="11345.633741086818"/>
    <n v="5475.8861481023496"/>
    <n v="3.44863944076622"/>
    <n v="1.8346460636779707"/>
  </r>
  <r>
    <x v="19"/>
    <x v="17"/>
    <x v="19"/>
    <x v="17"/>
    <n v="5964"/>
    <n v="1359.1967113416399"/>
    <n v="314859"/>
    <n v="160351.01493838499"/>
    <n v="1.8941812049202977E-2"/>
    <n v="8.4763835879923324E-3"/>
    <n v="331243"/>
    <n v="277939.358609332"/>
    <n v="2.1416529888926519E-2"/>
    <n v="2.2721386356781711E-2"/>
    <n v="6743.1871842975152"/>
    <n v="3643.3973631171211"/>
    <n v="0.88444823449184906"/>
    <n v="0.3730574998766466"/>
  </r>
  <r>
    <x v="3"/>
    <x v="5"/>
    <x v="3"/>
    <x v="5"/>
    <n v="21444"/>
    <n v="8184.2390082844604"/>
    <n v="766223"/>
    <n v="467586.44461568602"/>
    <n v="2.798663052401194E-2"/>
    <n v="1.7503157122125659E-2"/>
    <n v="385294"/>
    <n v="328237.62917358801"/>
    <n v="2.4911199533345772E-2"/>
    <n v="2.6833241706404116E-2"/>
    <n v="19087.534040038798"/>
    <n v="12546.860087010844"/>
    <n v="1.1234557567791723"/>
    <n v="0.65229379713552449"/>
  </r>
  <r>
    <x v="17"/>
    <x v="19"/>
    <x v="17"/>
    <x v="19"/>
    <n v="262961"/>
    <n v="140052.85629065899"/>
    <n v="707111"/>
    <n v="526988.61771348596"/>
    <n v="0.37188079382162065"/>
    <n v="0.26576068549321719"/>
    <n v="2823093"/>
    <n v="2249487.3035238399"/>
    <n v="0.18252719488025176"/>
    <n v="0.18389432278960494"/>
    <n v="129066.9872989697"/>
    <n v="96910.214972251502"/>
    <n v="2.0373993807640316"/>
    <n v="1.4451815665743866"/>
  </r>
  <r>
    <x v="2"/>
    <x v="4"/>
    <x v="2"/>
    <x v="4"/>
    <n v="5675"/>
    <n v="1133.8850301539601"/>
    <n v="457343"/>
    <n v="252054.98301061499"/>
    <n v="1.2408629846745222E-2"/>
    <n v="4.4985622446758293E-3"/>
    <n v="205103"/>
    <n v="166981.54839192901"/>
    <n v="1.3260942962744861E-2"/>
    <n v="1.3650647732837048E-2"/>
    <n v="6064.7994374106229"/>
    <n v="3440.7137823841322"/>
    <n v="0.93572756338714991"/>
    <n v="0.32954936151889708"/>
  </r>
  <r>
    <x v="19"/>
    <x v="6"/>
    <x v="19"/>
    <x v="6"/>
    <n v="6396"/>
    <n v="1794.83129929712"/>
    <n v="314859"/>
    <n v="160351.01493838499"/>
    <n v="2.0313854773088908E-2"/>
    <n v="1.1193139625507113E-2"/>
    <n v="628927"/>
    <n v="572993.14923858095"/>
    <n v="4.0663301242450066E-2"/>
    <n v="4.6841867912412148E-2"/>
    <n v="12803.206365896585"/>
    <n v="7511.1410613650569"/>
    <n v="0.49956236095957823"/>
    <n v="0.23895587696111403"/>
  </r>
  <r>
    <x v="13"/>
    <x v="19"/>
    <x v="13"/>
    <x v="19"/>
    <n v="317424"/>
    <n v="147905.29752244399"/>
    <n v="814706"/>
    <n v="537381.630780034"/>
    <n v="0.38961784987467873"/>
    <n v="0.27523325891834577"/>
    <n v="2823093"/>
    <n v="2249487.3035238399"/>
    <n v="0.18252719488025176"/>
    <n v="0.18389432278960494"/>
    <n v="148706.00083211038"/>
    <n v="98821.431071867875"/>
    <n v="2.1345742486772465"/>
    <n v="1.4966925283128099"/>
  </r>
  <r>
    <x v="12"/>
    <x v="16"/>
    <x v="12"/>
    <x v="16"/>
    <n v="558120"/>
    <n v="210020.94569687499"/>
    <n v="4608764"/>
    <n v="3401456.2562221601"/>
    <n v="0.12109971350236202"/>
    <n v="6.1744420588296947E-2"/>
    <n v="822815"/>
    <n v="541059.55428477901"/>
    <n v="5.3199137915539568E-2"/>
    <n v="4.4231314472493732E-2"/>
    <n v="245182.27165617381"/>
    <n v="150450.88133339357"/>
    <n v="2.2763472914659499"/>
    <n v="1.3959436052187448"/>
  </r>
  <r>
    <x v="16"/>
    <x v="2"/>
    <x v="16"/>
    <x v="2"/>
    <n v="138861"/>
    <n v="49480.966873964899"/>
    <n v="1396369"/>
    <n v="798451.10116148798"/>
    <n v="9.9444344582270153E-2"/>
    <n v="6.1971192477518165E-2"/>
    <n v="2372875"/>
    <n v="2164170.6430614302"/>
    <n v="0.15341833143700095"/>
    <n v="0.1769197337471026"/>
    <n v="214228.6020503536"/>
    <n v="141261.75622757134"/>
    <n v="0.64819075824133543"/>
    <n v="0.35027857641987359"/>
  </r>
  <r>
    <x v="17"/>
    <x v="6"/>
    <x v="17"/>
    <x v="6"/>
    <n v="18656"/>
    <n v="8546.9865457168999"/>
    <n v="707111"/>
    <n v="526988.61771348596"/>
    <n v="2.6383410808204086E-2"/>
    <n v="1.6218541081211246E-2"/>
    <n v="628927"/>
    <n v="572993.14923858095"/>
    <n v="4.0663301242450066E-2"/>
    <n v="4.6841867912412148E-2"/>
    <n v="28753.46760485011"/>
    <n v="24685.131222279771"/>
    <n v="0.64882609139125613"/>
    <n v="0.34624027187681083"/>
  </r>
  <r>
    <x v="2"/>
    <x v="7"/>
    <x v="2"/>
    <x v="7"/>
    <n v="3835"/>
    <n v="1046.8198719828599"/>
    <n v="457343"/>
    <n v="252054.98301061499"/>
    <n v="8.3853912708842168E-3"/>
    <n v="4.1531409515469658E-3"/>
    <n v="196268"/>
    <n v="171052.689770383"/>
    <n v="1.2689715671696699E-2"/>
    <n v="1.3983461252432714E-2"/>
    <n v="5803.5526344407835"/>
    <n v="3524.6010884115208"/>
    <n v="0.6608021399239935"/>
    <n v="0.29700378730083304"/>
  </r>
  <r>
    <x v="11"/>
    <x v="13"/>
    <x v="11"/>
    <x v="13"/>
    <n v="43023"/>
    <n v="14347.469290179301"/>
    <n v="684655"/>
    <n v="454481.91714997898"/>
    <n v="6.2838948083341242E-2"/>
    <n v="3.1568845203239708E-2"/>
    <n v="456541"/>
    <n v="313358.46928815503"/>
    <n v="2.951767727022277E-2"/>
    <n v="2.5616878748265307E-2"/>
    <n v="20209.42533144437"/>
    <n v="11642.40816491017"/>
    <n v="2.1288581587255426"/>
    <n v="1.2323454981953041"/>
  </r>
  <r>
    <x v="6"/>
    <x v="11"/>
    <x v="6"/>
    <x v="11"/>
    <n v="31806"/>
    <n v="16415.944546540501"/>
    <n v="814097"/>
    <n v="695738.46490440296"/>
    <n v="3.9069054424718433E-2"/>
    <n v="2.3594993484794768E-2"/>
    <n v="487659"/>
    <n v="360812.79794453498"/>
    <n v="3.1529612849491212E-2"/>
    <n v="2.9496243445292079E-2"/>
    <n v="25668.163231932249"/>
    <n v="20521.67113507407"/>
    <n v="1.2391225547620031"/>
    <n v="0.79993215165034126"/>
  </r>
  <r>
    <x v="11"/>
    <x v="9"/>
    <x v="11"/>
    <x v="9"/>
    <n v="75347"/>
    <n v="24857.7545536621"/>
    <n v="684655"/>
    <n v="454481.91714997898"/>
    <n v="0.11005104760791931"/>
    <n v="5.4694705368132486E-2"/>
    <n v="774665"/>
    <n v="542439.85830873298"/>
    <n v="5.0085997670608166E-2"/>
    <n v="4.4344153550683309E-2"/>
    <n v="34291.628735170234"/>
    <n v="20153.615920107597"/>
    <n v="2.1972417986294857"/>
    <n v="1.233414125395786"/>
  </r>
  <r>
    <x v="8"/>
    <x v="15"/>
    <x v="8"/>
    <x v="15"/>
    <n v="28971"/>
    <n v="11873.1335956332"/>
    <n v="473379"/>
    <n v="364724.64994822402"/>
    <n v="6.1200433479305164E-2"/>
    <n v="3.2553691112785221E-2"/>
    <n v="542183"/>
    <n v="390578.15715175902"/>
    <n v="3.5054864328507608E-2"/>
    <n v="3.1929544831535615E-2"/>
    <n v="16594.236620964602"/>
    <n v="11645.492061687954"/>
    <n v="1.7458471071455621"/>
    <n v="1.0195476097308207"/>
  </r>
  <r>
    <x v="18"/>
    <x v="3"/>
    <x v="18"/>
    <x v="3"/>
    <n v="8152"/>
    <n v="2429.5652891466798"/>
    <n v="278613"/>
    <n v="205613.18892001599"/>
    <n v="2.9259223367179565E-2"/>
    <n v="1.1816193805017958E-2"/>
    <n v="179938"/>
    <n v="108129.511066987"/>
    <n v="1.1633898845118718E-2"/>
    <n v="8.8395267579797366E-3"/>
    <n v="3241.3554589350615"/>
    <n v="1817.5232852520242"/>
    <n v="2.5149972297942038"/>
    <n v="1.3367450688863047"/>
  </r>
  <r>
    <x v="17"/>
    <x v="17"/>
    <x v="17"/>
    <x v="17"/>
    <n v="11764"/>
    <n v="4207.1183302850204"/>
    <n v="707111"/>
    <n v="526988.61771348596"/>
    <n v="1.6636709088106393E-2"/>
    <n v="7.9833191626395867E-3"/>
    <n v="331243"/>
    <n v="277939.358609332"/>
    <n v="2.1416529888926519E-2"/>
    <n v="2.2721386356781711E-2"/>
    <n v="15143.863866288721"/>
    <n v="11973.911988694454"/>
    <n v="0.77681628043338868"/>
    <n v="0.35135704473669954"/>
  </r>
  <r>
    <x v="11"/>
    <x v="10"/>
    <x v="11"/>
    <x v="10"/>
    <n v="29950"/>
    <n v="11911.0046579629"/>
    <n v="684655"/>
    <n v="454481.91714997898"/>
    <n v="4.3744659719128609E-2"/>
    <n v="2.6207873643589365E-2"/>
    <n v="611176"/>
    <n v="515726.10549464897"/>
    <n v="3.9515609601997792E-2"/>
    <n v="4.2160319271992604E-2"/>
    <n v="27054.559692055798"/>
    <n v="19161.102730390405"/>
    <n v="1.1070222668896146"/>
    <n v="0.62162417401329884"/>
  </r>
  <r>
    <x v="13"/>
    <x v="1"/>
    <x v="13"/>
    <x v="1"/>
    <n v="41478"/>
    <n v="11154.721369503701"/>
    <n v="814706"/>
    <n v="537381.630780034"/>
    <n v="5.0911617196878381E-2"/>
    <n v="2.0757541252967863E-2"/>
    <n v="205623"/>
    <n v="113491.275762676"/>
    <n v="1.3294563584289291E-2"/>
    <n v="9.2778480083937145E-3"/>
    <n v="10831.160719501991"/>
    <n v="4985.7450928799053"/>
    <n v="3.8295064651119985"/>
    <n v="2.2373228397564189"/>
  </r>
  <r>
    <x v="10"/>
    <x v="18"/>
    <x v="10"/>
    <x v="18"/>
    <n v="24883"/>
    <n v="10558.5029026559"/>
    <n v="575418"/>
    <n v="460438.54033682798"/>
    <n v="4.3243346575880491E-2"/>
    <n v="2.2931405557258439E-2"/>
    <n v="411739"/>
    <n v="283168.587115045"/>
    <n v="2.6621002104004358E-2"/>
    <n v="2.3148872848154121E-2"/>
    <n v="15318.20378868198"/>
    <n v="10658.633224646914"/>
    <n v="1.6244071657007901"/>
    <n v="0.9906057071408112"/>
  </r>
  <r>
    <x v="13"/>
    <x v="6"/>
    <x v="13"/>
    <x v="6"/>
    <n v="19945"/>
    <n v="8073.3993084678896"/>
    <n v="814706"/>
    <n v="537381.630780034"/>
    <n v="2.4481223901628317E-2"/>
    <n v="1.5023586304483428E-2"/>
    <n v="628927"/>
    <n v="572993.14923858095"/>
    <n v="4.0663301242450066E-2"/>
    <n v="4.6841867912412148E-2"/>
    <n v="33128.635502031524"/>
    <n v="25171.959367554988"/>
    <n v="0.60204713226951123"/>
    <n v="0.32072987210022175"/>
  </r>
  <r>
    <x v="11"/>
    <x v="17"/>
    <x v="11"/>
    <x v="17"/>
    <n v="18422"/>
    <n v="6963.4021314556203"/>
    <n v="684655"/>
    <n v="454481.91714997898"/>
    <n v="2.69069823487742E-2"/>
    <n v="1.532162638091869E-2"/>
    <n v="331243"/>
    <n v="277939.358609332"/>
    <n v="2.1416529888926519E-2"/>
    <n v="2.2721386356781711E-2"/>
    <n v="14662.934271102986"/>
    <n v="10326.459231735529"/>
    <n v="1.2563651762597887"/>
    <n v="0.67432621145256844"/>
  </r>
  <r>
    <x v="0"/>
    <x v="5"/>
    <x v="0"/>
    <x v="5"/>
    <n v="34354"/>
    <n v="13072.492430460499"/>
    <n v="1264416"/>
    <n v="799364.77129149099"/>
    <n v="2.7169855490598031E-2"/>
    <n v="1.6353600884036923E-2"/>
    <n v="385294"/>
    <n v="328237.62917358801"/>
    <n v="2.4911199533345772E-2"/>
    <n v="2.6833241706404116E-2"/>
    <n v="31498.119269154929"/>
    <n v="21449.548119649025"/>
    <n v="1.0906682937619625"/>
    <n v="0.60945304570240999"/>
  </r>
  <r>
    <x v="16"/>
    <x v="5"/>
    <x v="16"/>
    <x v="5"/>
    <n v="35129"/>
    <n v="11720.9635949563"/>
    <n v="1396369"/>
    <n v="798451.10116148798"/>
    <n v="2.5157390345961563E-2"/>
    <n v="1.4679626063394603E-2"/>
    <n v="385294"/>
    <n v="328237.62917358801"/>
    <n v="2.4911199533345772E-2"/>
    <n v="2.6833241706404116E-2"/>
    <n v="34785.226781178506"/>
    <n v="21425.031388210733"/>
    <n v="1.009882736167973"/>
    <n v="0.54706867787394886"/>
  </r>
  <r>
    <x v="2"/>
    <x v="16"/>
    <x v="2"/>
    <x v="16"/>
    <n v="78040"/>
    <n v="23977.488637779199"/>
    <n v="457343"/>
    <n v="252054.98301061499"/>
    <n v="0.17063779264140919"/>
    <n v="9.5128008783581228E-2"/>
    <n v="822815"/>
    <n v="541059.55428477901"/>
    <n v="5.3199137915539568E-2"/>
    <n v="4.4231314472493732E-2"/>
    <n v="24330.253331706612"/>
    <n v="11148.723217901577"/>
    <n v="3.2075292820029997"/>
    <n v="2.1506936865450554"/>
  </r>
  <r>
    <x v="13"/>
    <x v="7"/>
    <x v="13"/>
    <x v="7"/>
    <n v="7666"/>
    <n v="2492.2948915526099"/>
    <n v="814706"/>
    <n v="537381.630780034"/>
    <n v="9.4095293271437789E-3"/>
    <n v="4.6378490607037123E-3"/>
    <n v="196268"/>
    <n v="171052.689770383"/>
    <n v="1.2689715671696699E-2"/>
    <n v="1.3983461252432714E-2"/>
    <n v="10338.387496025331"/>
    <n v="7514.4552117817084"/>
    <n v="0.74150828675625191"/>
    <n v="0.33166674380399647"/>
  </r>
  <r>
    <x v="19"/>
    <x v="3"/>
    <x v="19"/>
    <x v="3"/>
    <n v="25760"/>
    <n v="10449.967937949499"/>
    <n v="314859"/>
    <n v="160351.01493838499"/>
    <n v="8.1814399461346193E-2"/>
    <n v="6.5169328313668035E-2"/>
    <n v="179938"/>
    <n v="108129.511066987"/>
    <n v="1.1633898845118718E-2"/>
    <n v="8.8395267579797366E-3"/>
    <n v="3663.0377564752343"/>
    <n v="1417.4270872170625"/>
    <n v="7.0324145456768683"/>
    <n v="7.3724906432165618"/>
  </r>
  <r>
    <x v="18"/>
    <x v="1"/>
    <x v="18"/>
    <x v="1"/>
    <n v="10897"/>
    <n v="2827.79654711382"/>
    <n v="278613"/>
    <n v="205613.18892001599"/>
    <n v="3.9111599243394961E-2"/>
    <n v="1.3752992023356243E-2"/>
    <n v="205623"/>
    <n v="113491.275762676"/>
    <n v="1.3294563584289291E-2"/>
    <n v="9.2778480083937145E-3"/>
    <n v="3704.0382439095924"/>
    <n v="1907.647915321051"/>
    <n v="2.9419242681733966"/>
    <n v="1.4823472006562128"/>
  </r>
  <r>
    <x v="4"/>
    <x v="2"/>
    <x v="4"/>
    <x v="2"/>
    <n v="668938"/>
    <n v="381780.19525161502"/>
    <n v="4471681"/>
    <n v="3205353.8477964802"/>
    <n v="0.14959430245583261"/>
    <n v="0.11910703572214648"/>
    <n v="2372875"/>
    <n v="2164170.6430614302"/>
    <n v="0.15341833143700095"/>
    <n v="0.1769197337471026"/>
    <n v="686037.83773853991"/>
    <n v="567090.34931740409"/>
    <n v="0.97507449764737764"/>
    <n v="0.67322640159748193"/>
  </r>
  <r>
    <x v="16"/>
    <x v="16"/>
    <x v="16"/>
    <x v="16"/>
    <n v="295493"/>
    <n v="125434.124936354"/>
    <n v="1396369"/>
    <n v="798451.10116148798"/>
    <n v="0.21161526788406215"/>
    <n v="0.15709681501332759"/>
    <n v="822815"/>
    <n v="541059.55428477901"/>
    <n v="5.3199137915539568E-2"/>
    <n v="4.4231314472493732E-2"/>
    <n v="74285.627011984077"/>
    <n v="35316.541746382682"/>
    <n v="3.9777950578828634"/>
    <n v="3.5517102959040905"/>
  </r>
  <r>
    <x v="4"/>
    <x v="7"/>
    <x v="4"/>
    <x v="7"/>
    <n v="69224"/>
    <n v="40361.713363203598"/>
    <n v="4471681"/>
    <n v="3205353.8477964802"/>
    <n v="1.5480531817900248E-2"/>
    <n v="1.2591968088312699E-2"/>
    <n v="196268"/>
    <n v="171052.689770383"/>
    <n v="1.2689715671696699E-2"/>
    <n v="1.3983461252432714E-2"/>
    <n v="56744.360464528363"/>
    <n v="44821.94133099819"/>
    <n v="1.2199273977767857"/>
    <n v="0.90049007616923626"/>
  </r>
  <r>
    <x v="10"/>
    <x v="6"/>
    <x v="10"/>
    <x v="6"/>
    <n v="22391"/>
    <n v="13491.9557793452"/>
    <n v="575418"/>
    <n v="460438.54033682798"/>
    <n v="3.8912581810092835E-2"/>
    <n v="2.930240324685968E-2"/>
    <n v="628927"/>
    <n v="572993.14923858095"/>
    <n v="4.0663301242450066E-2"/>
    <n v="4.6841867912412148E-2"/>
    <n v="23398.395474328132"/>
    <n v="21567.80128824155"/>
    <n v="0.95694595916060099"/>
    <n v="0.62556009298457405"/>
  </r>
  <r>
    <x v="12"/>
    <x v="12"/>
    <x v="12"/>
    <x v="12"/>
    <n v="44696"/>
    <n v="10062.87587588"/>
    <n v="4608764"/>
    <n v="3401456.2562221601"/>
    <n v="9.6980448554102577E-3"/>
    <n v="2.9584022600532777E-3"/>
    <n v="331407"/>
    <n v="284134.86566834903"/>
    <n v="2.1427133315721301E-2"/>
    <n v="2.3227865576811717E-2"/>
    <n v="98752.600648696971"/>
    <n v="79008.568684933562"/>
    <n v="0.45260580183606292"/>
    <n v="0.12736436114933603"/>
  </r>
  <r>
    <x v="10"/>
    <x v="4"/>
    <x v="10"/>
    <x v="4"/>
    <n v="6255"/>
    <n v="2615.61596018196"/>
    <n v="575418"/>
    <n v="460438.54033682798"/>
    <n v="1.0870358591493488E-2"/>
    <n v="5.6807059597325177E-3"/>
    <n v="205103"/>
    <n v="166981.54839192901"/>
    <n v="1.3260942962744861E-2"/>
    <n v="1.3650647732837048E-2"/>
    <n v="7630.5852777367227"/>
    <n v="6285.2843167597202"/>
    <n v="0.81972742225289308"/>
    <n v="0.41614918727024264"/>
  </r>
  <r>
    <x v="1"/>
    <x v="13"/>
    <x v="1"/>
    <x v="13"/>
    <n v="90783"/>
    <n v="42258.924618610101"/>
    <n v="761059"/>
    <n v="470952.99537847401"/>
    <n v="0.1192851014178927"/>
    <n v="8.973066321544336E-2"/>
    <n v="456541"/>
    <n v="313358.46928815503"/>
    <n v="2.951767727022277E-2"/>
    <n v="2.5616878748265307E-2"/>
    <n v="22464.693945598472"/>
    <n v="12064.34577874272"/>
    <n v="4.0411411889182309"/>
    <n v="3.5027945479704328"/>
  </r>
  <r>
    <x v="15"/>
    <x v="13"/>
    <x v="15"/>
    <x v="13"/>
    <n v="55134"/>
    <n v="18052.0098589646"/>
    <n v="853404"/>
    <n v="590210.80568988505"/>
    <n v="6.4604806164489506E-2"/>
    <n v="3.0585698677380167E-2"/>
    <n v="456541"/>
    <n v="313358.46928815503"/>
    <n v="2.951767727022277E-2"/>
    <n v="2.5616878748265307E-2"/>
    <n v="25190.503853117192"/>
    <n v="15119.35864527376"/>
    <n v="2.1886819065422327"/>
    <n v="1.1939666412111716"/>
  </r>
  <r>
    <x v="2"/>
    <x v="10"/>
    <x v="2"/>
    <x v="10"/>
    <n v="20622"/>
    <n v="6477.3570624188797"/>
    <n v="457343"/>
    <n v="252054.98301061499"/>
    <n v="4.5090883647503077E-2"/>
    <n v="2.5698190867133517E-2"/>
    <n v="611176"/>
    <n v="515726.10549464897"/>
    <n v="3.9515609601997792E-2"/>
    <n v="4.2160319271992604E-2"/>
    <n v="18072.187442206476"/>
    <n v="10626.718557824199"/>
    <n v="1.1410904222827278"/>
    <n v="0.60953501564692858"/>
  </r>
  <r>
    <x v="3"/>
    <x v="17"/>
    <x v="3"/>
    <x v="17"/>
    <n v="15161"/>
    <n v="4810.32012799328"/>
    <n v="766223"/>
    <n v="467586.44461568602"/>
    <n v="1.9786667849960127E-2"/>
    <n v="1.0287552565701364E-2"/>
    <n v="331243"/>
    <n v="277939.358609332"/>
    <n v="2.1416529888926519E-2"/>
    <n v="2.2721386356781711E-2"/>
    <n v="16409.837781082944"/>
    <n v="10624.212263306916"/>
    <n v="0.92389700631150729"/>
    <n v="0.45276958034872783"/>
  </r>
  <r>
    <x v="7"/>
    <x v="7"/>
    <x v="7"/>
    <x v="7"/>
    <n v="3446"/>
    <n v="1676.2712731213801"/>
    <n v="307923"/>
    <n v="230122.67918958"/>
    <n v="1.1191109465678108E-2"/>
    <n v="7.2842506398095247E-3"/>
    <n v="196268"/>
    <n v="171052.689770383"/>
    <n v="1.2689715671696699E-2"/>
    <n v="1.3983461252432714E-2"/>
    <n v="3907.4553187758625"/>
    <n v="3217.911567753496"/>
    <n v="0.88190387832241968"/>
    <n v="0.52091899911706607"/>
  </r>
  <r>
    <x v="4"/>
    <x v="15"/>
    <x v="4"/>
    <x v="15"/>
    <n v="270634"/>
    <n v="103944.36594208299"/>
    <n v="4471681"/>
    <n v="3205353.8477964802"/>
    <n v="6.0521759043187559E-2"/>
    <n v="3.2428359200822564E-2"/>
    <n v="542183"/>
    <n v="390578.15715175902"/>
    <n v="3.5054864328507608E-2"/>
    <n v="3.1929544831535615E-2"/>
    <n v="156754.17077536523"/>
    <n v="102345.4893841529"/>
    <n v="1.7264867573305527"/>
    <n v="1.0156223451326587"/>
  </r>
  <r>
    <x v="5"/>
    <x v="16"/>
    <x v="5"/>
    <x v="16"/>
    <n v="309534"/>
    <n v="135689.02773496899"/>
    <n v="4753344"/>
    <n v="4234628.8688230803"/>
    <n v="6.5119208708648055E-2"/>
    <n v="3.2042720138702664E-2"/>
    <n v="822815"/>
    <n v="541059.55428477901"/>
    <n v="5.3199137915539568E-2"/>
    <n v="4.4231314472493732E-2"/>
    <n v="252873.80301600252"/>
    <n v="187303.20117121408"/>
    <n v="1.2240651119578878"/>
    <n v="0.7244351772233486"/>
  </r>
  <r>
    <x v="10"/>
    <x v="14"/>
    <x v="10"/>
    <x v="14"/>
    <n v="128078"/>
    <n v="65338.876849503802"/>
    <n v="575418"/>
    <n v="460438.54033682798"/>
    <n v="0.22258253999701086"/>
    <n v="0.14190575098623581"/>
    <n v="3030074"/>
    <n v="2388459.2817652901"/>
    <n v="0.19590956001080514"/>
    <n v="0.19525520390478582"/>
    <n v="112729.88720229747"/>
    <n v="89903.021079089303"/>
    <n v="1.1361494558240783"/>
    <n v="0.7267706475850686"/>
  </r>
  <r>
    <x v="2"/>
    <x v="13"/>
    <x v="2"/>
    <x v="13"/>
    <n v="35179"/>
    <n v="9834.8554536522697"/>
    <n v="457343"/>
    <n v="252054.98301061499"/>
    <n v="7.6920385793594739E-2"/>
    <n v="3.9018690827620287E-2"/>
    <n v="456541"/>
    <n v="313358.46928815503"/>
    <n v="2.951767727022277E-2"/>
    <n v="2.5616878748265307E-2"/>
    <n v="13499.703075795493"/>
    <n v="6456.8619376789957"/>
    <n v="2.6059091672227033"/>
    <n v="1.5231633490970287"/>
  </r>
  <r>
    <x v="18"/>
    <x v="6"/>
    <x v="18"/>
    <x v="6"/>
    <n v="10947"/>
    <n v="6555.5397050818501"/>
    <n v="278613"/>
    <n v="205613.18892001599"/>
    <n v="3.9291059641868832E-2"/>
    <n v="3.1882875507718379E-2"/>
    <n v="628927"/>
    <n v="572993.14923858095"/>
    <n v="4.0663301242450066E-2"/>
    <n v="4.6841867912412148E-2"/>
    <n v="11329.324349062741"/>
    <n v="9631.3058364412336"/>
    <n v="0.96625356135254703"/>
    <n v="0.68064910578149818"/>
  </r>
  <r>
    <x v="7"/>
    <x v="12"/>
    <x v="7"/>
    <x v="12"/>
    <n v="42933"/>
    <n v="32276.4333806145"/>
    <n v="307923"/>
    <n v="230122.67918958"/>
    <n v="0.139427714071375"/>
    <n v="0.14025750740553686"/>
    <n v="331407"/>
    <n v="284134.86566834903"/>
    <n v="2.1427133315721301E-2"/>
    <n v="2.3227865576811717E-2"/>
    <n v="6597.9071719768499"/>
    <n v="5345.2586583913317"/>
    <n v="6.5070633582643316"/>
    <n v="6.0383295633308363"/>
  </r>
  <r>
    <x v="2"/>
    <x v="8"/>
    <x v="2"/>
    <x v="8"/>
    <n v="23154"/>
    <n v="5716.6105045172098"/>
    <n v="457343"/>
    <n v="252054.98301061499"/>
    <n v="5.0627209774720502E-2"/>
    <n v="2.268001384553648E-2"/>
    <n v="405846"/>
    <n v="295491.23018071702"/>
    <n v="2.6239989944847955E-2"/>
    <n v="2.415624199310994E-2"/>
    <n v="12000.675721346599"/>
    <n v="6088.7011651736302"/>
    <n v="1.9293913557562477"/>
    <n v="0.93888833585975318"/>
  </r>
  <r>
    <x v="11"/>
    <x v="12"/>
    <x v="11"/>
    <x v="12"/>
    <n v="8324"/>
    <n v="1757.14323058838"/>
    <n v="684655"/>
    <n v="454481.91714997898"/>
    <n v="1.2157948163673675E-2"/>
    <n v="3.8662555412705738E-3"/>
    <n v="331407"/>
    <n v="284134.86566834903"/>
    <n v="2.1427133315721301E-2"/>
    <n v="2.3227865576811717E-2"/>
    <n v="14670.193960275166"/>
    <n v="10556.644878651392"/>
    <n v="0.56740899421917856"/>
    <n v="0.16644902341480056"/>
  </r>
  <r>
    <x v="5"/>
    <x v="0"/>
    <x v="5"/>
    <x v="0"/>
    <n v="101197"/>
    <n v="41696.9665659436"/>
    <n v="4753344"/>
    <n v="4234628.8688230803"/>
    <n v="2.1289643669803827E-2"/>
    <n v="9.8466637473078791E-3"/>
    <n v="264229"/>
    <n v="164787.98419923001"/>
    <n v="1.708373694242947E-2"/>
    <n v="1.3471325092927054E-2"/>
    <n v="81204.878492875461"/>
    <n v="57046.06213980967"/>
    <n v="1.2461936016427702"/>
    <n v="0.73093505496929501"/>
  </r>
  <r>
    <x v="16"/>
    <x v="11"/>
    <x v="16"/>
    <x v="11"/>
    <n v="82816"/>
    <n v="23353.127993604299"/>
    <n v="1396369"/>
    <n v="798451.10116148798"/>
    <n v="5.9308105522250923E-2"/>
    <n v="2.9248037806739891E-2"/>
    <n v="487659"/>
    <n v="360812.79794453498"/>
    <n v="3.1529612849491212E-2"/>
    <n v="2.9496243445292079E-2"/>
    <n v="44026.973965031197"/>
    <n v="23551.308059020783"/>
    <n v="1.8810286636046647"/>
    <n v="0.99158517799012125"/>
  </r>
  <r>
    <x v="1"/>
    <x v="3"/>
    <x v="1"/>
    <x v="3"/>
    <n v="23899"/>
    <n v="6422.5992643414502"/>
    <n v="761059"/>
    <n v="470952.99537847401"/>
    <n v="3.1402296011215948E-2"/>
    <n v="1.3637452840022875E-2"/>
    <n v="179938"/>
    <n v="108129.511066987"/>
    <n v="1.1633898845118718E-2"/>
    <n v="8.8395267579797366E-3"/>
    <n v="8854.0834211672063"/>
    <n v="4163.001604398728"/>
    <n v="2.6992065539912735"/>
    <n v="1.5427808765567557"/>
  </r>
  <r>
    <x v="13"/>
    <x v="18"/>
    <x v="13"/>
    <x v="18"/>
    <n v="47387"/>
    <n v="15135.211141187599"/>
    <n v="814706"/>
    <n v="537381.630780034"/>
    <n v="5.8164540337250492E-2"/>
    <n v="2.8164734844431039E-2"/>
    <n v="411739"/>
    <n v="283168.587115045"/>
    <n v="2.6621002104004358E-2"/>
    <n v="2.3148872848154121E-2"/>
    <n v="21688.290140144974"/>
    <n v="12439.779041860711"/>
    <n v="2.1849117516316685"/>
    <n v="1.2166784546780594"/>
  </r>
  <r>
    <x v="19"/>
    <x v="10"/>
    <x v="19"/>
    <x v="10"/>
    <n v="14128"/>
    <n v="4083.3217983415698"/>
    <n v="314859"/>
    <n v="160351.01493838499"/>
    <n v="4.4870878710788001E-2"/>
    <n v="2.5464895248156611E-2"/>
    <n v="611176"/>
    <n v="515726.10549464897"/>
    <n v="3.9515609601997792E-2"/>
    <n v="4.2160319271992604E-2"/>
    <n v="12441.845323675423"/>
    <n v="6760.4499853903671"/>
    <n v="1.1355228772307606"/>
    <n v="0.60400148025143441"/>
  </r>
  <r>
    <x v="18"/>
    <x v="17"/>
    <x v="18"/>
    <x v="17"/>
    <n v="7298"/>
    <n v="3698.7163834705102"/>
    <n v="278613"/>
    <n v="205613.18892001599"/>
    <n v="2.6194039761245885E-2"/>
    <n v="1.7988711730497597E-2"/>
    <n v="331243"/>
    <n v="277939.358609332"/>
    <n v="2.1416529888926519E-2"/>
    <n v="2.2721386356781711E-2"/>
    <n v="5966.9236419434847"/>
    <n v="4671.816705501632"/>
    <n v="1.2230758156011816"/>
    <n v="0.79170836884820894"/>
  </r>
  <r>
    <x v="9"/>
    <x v="16"/>
    <x v="9"/>
    <x v="16"/>
    <n v="64438"/>
    <n v="15936.226934582"/>
    <n v="389403"/>
    <n v="194158.51615281499"/>
    <n v="0.16547895111234376"/>
    <n v="8.2078433902117304E-2"/>
    <n v="822815"/>
    <n v="541059.55428477901"/>
    <n v="5.3199137915539568E-2"/>
    <n v="4.4231314472493732E-2"/>
    <n v="20715.903901724854"/>
    <n v="8587.886385467913"/>
    <n v="3.110557005172955"/>
    <n v="1.8556634565576768"/>
  </r>
  <r>
    <x v="18"/>
    <x v="7"/>
    <x v="18"/>
    <x v="7"/>
    <n v="4566"/>
    <n v="2637.7896165216798"/>
    <n v="278613"/>
    <n v="205613.18892001599"/>
    <n v="1.6388323588633697E-2"/>
    <n v="1.2828893080140819E-2"/>
    <n v="196268"/>
    <n v="171052.689770383"/>
    <n v="1.2689715671696699E-2"/>
    <n v="1.3983461252432714E-2"/>
    <n v="3535.5197524384325"/>
    <n v="2875.1840602521711"/>
    <n v="1.2914649951682069"/>
    <n v="0.91743330557081959"/>
  </r>
  <r>
    <x v="9"/>
    <x v="9"/>
    <x v="9"/>
    <x v="9"/>
    <n v="59186"/>
    <n v="16375.611067658599"/>
    <n v="389403"/>
    <n v="194158.51615281499"/>
    <n v="0.15199163848249755"/>
    <n v="8.4341451470354059E-2"/>
    <n v="774665"/>
    <n v="542439.85830873298"/>
    <n v="5.0085997670608166E-2"/>
    <n v="4.4344153550683309E-2"/>
    <n v="19503.637750927832"/>
    <n v="8609.7950534532538"/>
    <n v="3.0346133760192706"/>
    <n v="1.9019745494511624"/>
  </r>
  <r>
    <x v="3"/>
    <x v="15"/>
    <x v="3"/>
    <x v="15"/>
    <n v="45646"/>
    <n v="14423.921906977101"/>
    <n v="766223"/>
    <n v="467586.44461568602"/>
    <n v="5.9572735352501814E-2"/>
    <n v="3.0847604914706769E-2"/>
    <n v="542183"/>
    <n v="390578.15715175902"/>
    <n v="3.5054864328507608E-2"/>
    <n v="3.1929544831535615E-2"/>
    <n v="26859.843310382086"/>
    <n v="14929.822345974892"/>
    <n v="1.6994142323368109"/>
    <n v="0.96611477167816517"/>
  </r>
  <r>
    <x v="8"/>
    <x v="3"/>
    <x v="8"/>
    <x v="3"/>
    <n v="11487"/>
    <n v="3607.8691320953499"/>
    <n v="473379"/>
    <n v="364724.64994822402"/>
    <n v="2.4265968705836128E-2"/>
    <n v="9.8920353549109431E-3"/>
    <n v="179938"/>
    <n v="108129.511066987"/>
    <n v="1.1633898845118718E-2"/>
    <n v="8.8395267579797366E-3"/>
    <n v="5507.2434014034534"/>
    <n v="3223.993302512119"/>
    <n v="2.0857984953184889"/>
    <n v="1.119068432705526"/>
  </r>
  <r>
    <x v="19"/>
    <x v="13"/>
    <x v="19"/>
    <x v="13"/>
    <n v="23566"/>
    <n v="6203.4150664897797"/>
    <n v="314859"/>
    <n v="160351.01493838499"/>
    <n v="7.4846200997906995E-2"/>
    <n v="3.8686472105421019E-2"/>
    <n v="456541"/>
    <n v="313358.46928815503"/>
    <n v="2.951767727022277E-2"/>
    <n v="2.5616878748265307E-2"/>
    <n v="9293.9063476250722"/>
    <n v="4107.6925068378869"/>
    <n v="2.5356399256187858"/>
    <n v="1.5101946058920526"/>
  </r>
  <r>
    <x v="16"/>
    <x v="8"/>
    <x v="16"/>
    <x v="8"/>
    <n v="67308"/>
    <n v="17597.313779415199"/>
    <n v="1396369"/>
    <n v="798451.10116148798"/>
    <n v="4.8202158598479344E-2"/>
    <n v="2.2039313057263997E-2"/>
    <n v="405846"/>
    <n v="295491.23018071702"/>
    <n v="2.6239989944847955E-2"/>
    <n v="2.415624199310994E-2"/>
    <n v="36640.708519297397"/>
    <n v="19287.578019322009"/>
    <n v="1.8369732114910169"/>
    <n v="0.91236513790308305"/>
  </r>
  <r>
    <x v="17"/>
    <x v="5"/>
    <x v="17"/>
    <x v="5"/>
    <n v="30719"/>
    <n v="15874.7780565215"/>
    <n v="707111"/>
    <n v="526988.61771348596"/>
    <n v="4.3442967228624646E-2"/>
    <n v="3.0123569130201453E-2"/>
    <n v="385294"/>
    <n v="328237.62917358801"/>
    <n v="2.4911199533345772E-2"/>
    <n v="2.6833241706404116E-2"/>
    <n v="17614.983213223662"/>
    <n v="14140.812955629766"/>
    <n v="1.7439131010320283"/>
    <n v="1.1226213164923735"/>
  </r>
  <r>
    <x v="18"/>
    <x v="2"/>
    <x v="18"/>
    <x v="2"/>
    <n v="36251"/>
    <n v="22005.974054623101"/>
    <n v="278613"/>
    <n v="205613.18892001599"/>
    <n v="0.13011237810152435"/>
    <n v="0.10702608217989107"/>
    <n v="2372875"/>
    <n v="2164170.6430614302"/>
    <n v="0.15341833143700095"/>
    <n v="0.1769197337471026"/>
    <n v="42744.341576657149"/>
    <n v="36377.030638621938"/>
    <n v="0.84808886189036103"/>
    <n v="0.60494146081453637"/>
  </r>
  <r>
    <x v="13"/>
    <x v="9"/>
    <x v="13"/>
    <x v="9"/>
    <n v="105551"/>
    <n v="36415.163071044401"/>
    <n v="814706"/>
    <n v="537381.630780034"/>
    <n v="0.12955716540690751"/>
    <n v="6.7764063721690915E-2"/>
    <n v="774665"/>
    <n v="542439.85830873298"/>
    <n v="5.0085997670608166E-2"/>
    <n v="4.4344153550683309E-2"/>
    <n v="40805.362818230496"/>
    <n v="23829.733550626432"/>
    <n v="2.5866943144258303"/>
    <n v="1.5281397500177725"/>
  </r>
  <r>
    <x v="10"/>
    <x v="5"/>
    <x v="10"/>
    <x v="5"/>
    <n v="68354"/>
    <n v="51177.705745473999"/>
    <n v="575418"/>
    <n v="460438.54033682798"/>
    <n v="0.11879016645290902"/>
    <n v="0.11114991744182752"/>
    <n v="385294"/>
    <n v="328237.62917358801"/>
    <n v="2.4911199533345772E-2"/>
    <n v="2.6833241706404116E-2"/>
    <n v="14334.352613078758"/>
    <n v="12355.058643802007"/>
    <n v="4.7685446176085664"/>
    <n v="4.1422470925419379"/>
  </r>
  <r>
    <x v="1"/>
    <x v="8"/>
    <x v="1"/>
    <x v="8"/>
    <n v="32557"/>
    <n v="9745.5858314607394"/>
    <n v="761059"/>
    <n v="470952.99537847401"/>
    <n v="4.2778549363452767E-2"/>
    <n v="2.0693330177524089E-2"/>
    <n v="405846"/>
    <n v="295491.23018071702"/>
    <n v="2.6239989944847955E-2"/>
    <n v="2.415624199310994E-2"/>
    <n v="19970.180507436038"/>
    <n v="11376.454523742404"/>
    <n v="1.6302807071712331"/>
    <n v="0.85664525895321086"/>
  </r>
  <r>
    <x v="14"/>
    <x v="11"/>
    <x v="14"/>
    <x v="11"/>
    <n v="13962"/>
    <n v="7330.2284454875098"/>
    <n v="233551"/>
    <n v="188043.705976909"/>
    <n v="5.9781375374115292E-2"/>
    <n v="3.8981514469767109E-2"/>
    <n v="487659"/>
    <n v="360812.79794453498"/>
    <n v="3.1529612849491212E-2"/>
    <n v="2.9496243445292079E-2"/>
    <n v="7363.7726106115224"/>
    <n v="5546.5829298498329"/>
    <n v="1.8960389922796013"/>
    <n v="1.3215755607003909"/>
  </r>
  <r>
    <x v="1"/>
    <x v="11"/>
    <x v="1"/>
    <x v="11"/>
    <n v="40020"/>
    <n v="12744.095889395499"/>
    <n v="761059"/>
    <n v="470952.99537847401"/>
    <n v="5.2584622217199978E-2"/>
    <n v="2.7060228970736042E-2"/>
    <n v="487659"/>
    <n v="360812.79794453498"/>
    <n v="3.1529612849491212E-2"/>
    <n v="2.9496243445292079E-2"/>
    <n v="23995.895625620931"/>
    <n v="13891.344202972985"/>
    <n v="1.6677852172881511"/>
    <n v="0.91741272141741659"/>
  </r>
  <r>
    <x v="1"/>
    <x v="16"/>
    <x v="1"/>
    <x v="16"/>
    <n v="104512"/>
    <n v="35475.268240695397"/>
    <n v="761059"/>
    <n v="470952.99537847401"/>
    <n v="0.13732443870974523"/>
    <n v="7.5326558252774789E-2"/>
    <n v="822815"/>
    <n v="541059.55428477901"/>
    <n v="5.3199137915539568E-2"/>
    <n v="4.4231314472493732E-2"/>
    <n v="40487.682702862629"/>
    <n v="20830.870040348171"/>
    <n v="2.5813282712920147"/>
    <n v="1.7030142366584731"/>
  </r>
  <r>
    <x v="7"/>
    <x v="18"/>
    <x v="7"/>
    <x v="18"/>
    <n v="13419"/>
    <n v="4746.6166586970803"/>
    <n v="307923"/>
    <n v="230122.67918958"/>
    <n v="4.3579076587328652E-2"/>
    <n v="2.0626461830764258E-2"/>
    <n v="411739"/>
    <n v="283168.587115045"/>
    <n v="2.6621002104004358E-2"/>
    <n v="2.3148872848154121E-2"/>
    <n v="8197.2188308713339"/>
    <n v="5327.0806400361498"/>
    <n v="1.6370186372801285"/>
    <n v="0.89103525541240347"/>
  </r>
  <r>
    <x v="3"/>
    <x v="7"/>
    <x v="3"/>
    <x v="7"/>
    <n v="6930"/>
    <n v="2393.3867445999699"/>
    <n v="766223"/>
    <n v="467586.44461568602"/>
    <n v="9.0443643691196941E-3"/>
    <n v="5.1185973677383197E-3"/>
    <n v="196268"/>
    <n v="171052.689770383"/>
    <n v="1.2689715671696699E-2"/>
    <n v="1.3983461252432714E-2"/>
    <n v="9723.15201111446"/>
    <n v="6538.4769304462206"/>
    <n v="0.71273183758501057"/>
    <n v="0.36604652276973504"/>
  </r>
  <r>
    <x v="10"/>
    <x v="7"/>
    <x v="10"/>
    <x v="7"/>
    <n v="6680"/>
    <n v="3708.1002191981102"/>
    <n v="575418"/>
    <n v="460438.54033682798"/>
    <n v="1.1608952100907514E-2"/>
    <n v="8.0534097264870503E-3"/>
    <n v="196268"/>
    <n v="171052.689770383"/>
    <n v="1.2689715671696699E-2"/>
    <n v="1.3983461252432714E-2"/>
    <n v="7301.8908123763713"/>
    <n v="6438.5244879267111"/>
    <n v="0.91483153769948256"/>
    <n v="0.57592391333626303"/>
  </r>
  <r>
    <x v="18"/>
    <x v="8"/>
    <x v="18"/>
    <x v="8"/>
    <n v="16171"/>
    <n v="6744.0676117463199"/>
    <n v="278613"/>
    <n v="205613.18892001599"/>
    <n v="5.8041082074418639E-2"/>
    <n v="3.279978121622236E-2"/>
    <n v="405846"/>
    <n v="295491.23018071702"/>
    <n v="2.6239989944847955E-2"/>
    <n v="2.415624199310994E-2"/>
    <n v="7310.8023185039237"/>
    <n v="4966.8419485269378"/>
    <n v="2.211932329105736"/>
    <n v="1.3578180424578379"/>
  </r>
  <r>
    <x v="8"/>
    <x v="6"/>
    <x v="8"/>
    <x v="6"/>
    <n v="20130"/>
    <n v="13397.3868573618"/>
    <n v="473379"/>
    <n v="364724.64994822402"/>
    <n v="4.2524066340078458E-2"/>
    <n v="3.6732880158398068E-2"/>
    <n v="628927"/>
    <n v="572993.14923858095"/>
    <n v="4.0663301242450066E-2"/>
    <n v="4.6841867912412148E-2"/>
    <n v="19249.152878849771"/>
    <n v="17084.383877275468"/>
    <n v="1.0457603057492504"/>
    <n v="0.78418905554926854"/>
  </r>
  <r>
    <x v="13"/>
    <x v="16"/>
    <x v="13"/>
    <x v="16"/>
    <n v="115819"/>
    <n v="38540.421190686196"/>
    <n v="814706"/>
    <n v="537381.630780034"/>
    <n v="0.14216048488657257"/>
    <n v="7.1718903258272917E-2"/>
    <n v="822815"/>
    <n v="541059.55428477901"/>
    <n v="5.3199137915539568E-2"/>
    <n v="4.4231314472493732E-2"/>
    <n v="43341.656854617577"/>
    <n v="23769.095902773202"/>
    <n v="2.6722328679887735"/>
    <n v="1.6214508683180324"/>
  </r>
  <r>
    <x v="5"/>
    <x v="1"/>
    <x v="5"/>
    <x v="1"/>
    <n v="97684"/>
    <n v="38103.024999562302"/>
    <n v="4753344"/>
    <n v="4234628.8688230803"/>
    <n v="2.0550585019725062E-2"/>
    <n v="8.997960902805675E-3"/>
    <n v="205623"/>
    <n v="113491.275762676"/>
    <n v="1.3294563584289291E-2"/>
    <n v="9.2778480083937145E-3"/>
    <n v="63193.634045999999"/>
    <n v="39288.243016896748"/>
    <n v="1.5457886142280364"/>
    <n v="0.9698327559004174"/>
  </r>
  <r>
    <x v="4"/>
    <x v="17"/>
    <x v="4"/>
    <x v="17"/>
    <n v="111503"/>
    <n v="53769.073098061403"/>
    <n v="4471681"/>
    <n v="3205353.8477964802"/>
    <n v="2.4935365469942957E-2"/>
    <n v="1.6774769854200323E-2"/>
    <n v="331243"/>
    <n v="277939.358609332"/>
    <n v="2.1416529888926519E-2"/>
    <n v="2.2721386356781711E-2"/>
    <n v="95767.889790244823"/>
    <n v="72830.083185980708"/>
    <n v="1.164304656228919"/>
    <n v="0.73828108860943309"/>
  </r>
  <r>
    <x v="11"/>
    <x v="8"/>
    <x v="11"/>
    <x v="8"/>
    <n v="79174"/>
    <n v="41912.329882012498"/>
    <n v="684655"/>
    <n v="454481.91714997898"/>
    <n v="0.11564072416034353"/>
    <n v="9.2220016463672491E-2"/>
    <n v="405846"/>
    <n v="295491.23018071702"/>
    <n v="2.6239989944847955E-2"/>
    <n v="2.415624199310994E-2"/>
    <n v="17965.340315689878"/>
    <n v="10978.575172167435"/>
    <n v="4.4070414814716345"/>
    <n v="3.8176474838253527"/>
  </r>
  <r>
    <x v="13"/>
    <x v="3"/>
    <x v="13"/>
    <x v="3"/>
    <n v="26478"/>
    <n v="6943.1243386353499"/>
    <n v="814706"/>
    <n v="537381.630780034"/>
    <n v="3.2500067509015525E-2"/>
    <n v="1.2920285958708875E-2"/>
    <n v="179938"/>
    <n v="108129.511066987"/>
    <n v="1.1633898845118718E-2"/>
    <n v="8.8395267579797366E-3"/>
    <n v="9478.2071925112905"/>
    <n v="4750.1993045268973"/>
    <n v="2.7935662791714666"/>
    <n v="1.4616490579708128"/>
  </r>
  <r>
    <x v="15"/>
    <x v="2"/>
    <x v="15"/>
    <x v="2"/>
    <n v="86391"/>
    <n v="45238.033890254803"/>
    <n v="853404"/>
    <n v="590210.80568988505"/>
    <n v="0.10123106992702167"/>
    <n v="7.6647247820847697E-2"/>
    <n v="2372875"/>
    <n v="2164170.6430614302"/>
    <n v="0.15341833143700095"/>
    <n v="0.1769197337471026"/>
    <n v="130927.81772166236"/>
    <n v="104419.93859731736"/>
    <n v="0.6598368589909398"/>
    <n v="0.43323176107878891"/>
  </r>
  <r>
    <x v="1"/>
    <x v="19"/>
    <x v="1"/>
    <x v="19"/>
    <n v="330884"/>
    <n v="157544.70462783001"/>
    <n v="761059"/>
    <n v="470952.99537847401"/>
    <n v="0.43476786950814589"/>
    <n v="0.3345232033214306"/>
    <n v="2823093"/>
    <n v="2249487.3035238399"/>
    <n v="0.18252719488025176"/>
    <n v="0.18389432278960494"/>
    <n v="138913.96440836953"/>
    <n v="86605.582150860428"/>
    <n v="2.3819347565899887"/>
    <n v="1.8191056594181072"/>
  </r>
  <r>
    <x v="9"/>
    <x v="18"/>
    <x v="9"/>
    <x v="18"/>
    <n v="24064"/>
    <n v="5655.9354145921998"/>
    <n v="389403"/>
    <n v="194158.51615281499"/>
    <n v="6.1797161295624327E-2"/>
    <n v="2.9130503913310825E-2"/>
    <n v="411739"/>
    <n v="283168.587115045"/>
    <n v="2.6621002104004358E-2"/>
    <n v="2.3148872848154121E-2"/>
    <n v="10366.29808230561"/>
    <n v="4494.550802807792"/>
    <n v="2.3213687093442936"/>
    <n v="1.2583983723265246"/>
  </r>
  <r>
    <x v="15"/>
    <x v="15"/>
    <x v="15"/>
    <x v="15"/>
    <n v="72863"/>
    <n v="27080.625930960901"/>
    <n v="853404"/>
    <n v="590210.80568988505"/>
    <n v="8.537925765522543E-2"/>
    <n v="4.5882972100632628E-2"/>
    <n v="542183"/>
    <n v="390578.15715175902"/>
    <n v="3.5054864328507608E-2"/>
    <n v="3.1929544831535615E-2"/>
    <n v="29915.961437405706"/>
    <n v="18845.162380331942"/>
    <n v="2.4355894478756435"/>
    <n v="1.4370067704603084"/>
  </r>
  <r>
    <x v="9"/>
    <x v="5"/>
    <x v="9"/>
    <x v="5"/>
    <n v="9936"/>
    <n v="2891.9646052390299"/>
    <n v="389403"/>
    <n v="194158.51615281499"/>
    <n v="2.551598215730233E-2"/>
    <n v="1.4894863550372787E-2"/>
    <n v="385294"/>
    <n v="328237.62917358801"/>
    <n v="2.4911199533345772E-2"/>
    <n v="2.6833241706404116E-2"/>
    <n v="9700.4958318834433"/>
    <n v="5209.9023932852524"/>
    <n v="1.0242775392307788"/>
    <n v="0.55508997807066773"/>
  </r>
  <r>
    <x v="14"/>
    <x v="14"/>
    <x v="14"/>
    <x v="14"/>
    <n v="68089"/>
    <n v="41188.984763979097"/>
    <n v="233551"/>
    <n v="188043.705976909"/>
    <n v="0.2915380366600871"/>
    <n v="0.21903942251083339"/>
    <n v="3030074"/>
    <n v="2388459.2817652901"/>
    <n v="0.19590956001080514"/>
    <n v="0.19525520390478582"/>
    <n v="45754.873650083551"/>
    <n v="36716.51215353296"/>
    <n v="1.4881256261512081"/>
    <n v="1.1218109332320059"/>
  </r>
  <r>
    <x v="10"/>
    <x v="8"/>
    <x v="10"/>
    <x v="8"/>
    <n v="21292"/>
    <n v="9323.3798051054091"/>
    <n v="575418"/>
    <n v="460438.54033682798"/>
    <n v="3.7002665888102214E-2"/>
    <n v="2.0248912695894242E-2"/>
    <n v="405846"/>
    <n v="295491.23018071702"/>
    <n v="2.6239989944847955E-2"/>
    <n v="2.415624199310994E-2"/>
    <n v="15098.962534084521"/>
    <n v="11122.464803330729"/>
    <n v="1.4101631123287619"/>
    <n v="0.8382476339519126"/>
  </r>
  <r>
    <x v="16"/>
    <x v="12"/>
    <x v="16"/>
    <x v="12"/>
    <n v="15227"/>
    <n v="2653.45853166282"/>
    <n v="1396369"/>
    <n v="798451.10116148798"/>
    <n v="1.090471071758253E-2"/>
    <n v="3.3232574014900804E-3"/>
    <n v="331407"/>
    <n v="284134.86566834903"/>
    <n v="2.1427133315721301E-2"/>
    <n v="2.3227865576811717E-2"/>
    <n v="29920.184720940437"/>
    <n v="18546.314847436337"/>
    <n v="0.50892065480274185"/>
    <n v="0.14307200937169512"/>
  </r>
  <r>
    <x v="14"/>
    <x v="12"/>
    <x v="14"/>
    <x v="12"/>
    <n v="2159"/>
    <n v="779.56300969180097"/>
    <n v="233551"/>
    <n v="188043.705976909"/>
    <n v="9.2442335935191879E-3"/>
    <n v="4.1456479792390828E-3"/>
    <n v="331407"/>
    <n v="284134.86566834903"/>
    <n v="2.1427133315721301E-2"/>
    <n v="2.3227865576811717E-2"/>
    <n v="5004.3284130200254"/>
    <n v="4367.8539249971482"/>
    <n v="0.43142652156537442"/>
    <n v="0.17847735365653511"/>
  </r>
  <r>
    <x v="4"/>
    <x v="11"/>
    <x v="4"/>
    <x v="11"/>
    <n v="245727"/>
    <n v="104568.999336017"/>
    <n v="4471681"/>
    <n v="3205353.8477964802"/>
    <n v="5.4951817895775662E-2"/>
    <n v="3.2623231100648353E-2"/>
    <n v="487659"/>
    <n v="360812.79794453498"/>
    <n v="3.1529612849491212E-2"/>
    <n v="2.9496243445292079E-2"/>
    <n v="140990.37071642571"/>
    <n v="94545.897422908674"/>
    <n v="1.742863705878406"/>
    <n v="1.1060130813320697"/>
  </r>
  <r>
    <x v="6"/>
    <x v="19"/>
    <x v="6"/>
    <x v="19"/>
    <n v="183713"/>
    <n v="103113.83363752101"/>
    <n v="814097"/>
    <n v="695738.46490440296"/>
    <n v="0.22566475493706523"/>
    <n v="0.1482077516753213"/>
    <n v="2823093"/>
    <n v="2249487.3035238399"/>
    <n v="0.18252719488025176"/>
    <n v="0.18389432278960494"/>
    <n v="148594.84177042832"/>
    <n v="127942.3538422745"/>
    <n v="1.2363349750984458"/>
    <n v="0.80593978882581963"/>
  </r>
  <r>
    <x v="15"/>
    <x v="14"/>
    <x v="15"/>
    <x v="14"/>
    <n v="212286"/>
    <n v="86675.009384165896"/>
    <n v="853404"/>
    <n v="590210.80568988505"/>
    <n v="0.24875205647032356"/>
    <n v="0.14685432484221175"/>
    <n v="3030074"/>
    <n v="2388459.2817652901"/>
    <n v="0.19590956001080514"/>
    <n v="0.19525520390478582"/>
    <n v="167190.00215146114"/>
    <n v="115241.73121178642"/>
    <n v="1.2697290344412184"/>
    <n v="0.75211478058133474"/>
  </r>
  <r>
    <x v="11"/>
    <x v="4"/>
    <x v="11"/>
    <x v="4"/>
    <n v="11678"/>
    <n v="3890.65422194753"/>
    <n v="684655"/>
    <n v="454481.91714997898"/>
    <n v="1.7056765816360064E-2"/>
    <n v="8.5606359134055808E-3"/>
    <n v="205103"/>
    <n v="166981.54839192901"/>
    <n v="1.3260942962744861E-2"/>
    <n v="1.3650647732837048E-2"/>
    <n v="9079.1709041580834"/>
    <n v="6203.9725519587955"/>
    <n v="1.2862407948121897"/>
    <n v="0.62712305532672352"/>
  </r>
  <r>
    <x v="8"/>
    <x v="5"/>
    <x v="8"/>
    <x v="5"/>
    <n v="12493"/>
    <n v="7026.6636105359103"/>
    <n v="473379"/>
    <n v="364724.64994822402"/>
    <n v="2.6391115786716351E-2"/>
    <n v="1.9265666884685225E-2"/>
    <n v="385294"/>
    <n v="328237.62917358801"/>
    <n v="2.4911199533345772E-2"/>
    <n v="2.6833241706404116E-2"/>
    <n v="11792.438723895688"/>
    <n v="9786.7446883443263"/>
    <n v="1.059407667277908"/>
    <n v="0.71797761505972701"/>
  </r>
  <r>
    <x v="18"/>
    <x v="12"/>
    <x v="18"/>
    <x v="12"/>
    <n v="5294"/>
    <n v="1677.6305073653"/>
    <n v="278613"/>
    <n v="205613.18892001599"/>
    <n v="1.9001266990413226E-2"/>
    <n v="8.1591580587658807E-3"/>
    <n v="331407"/>
    <n v="284134.86566834903"/>
    <n v="2.1427133315721301E-2"/>
    <n v="2.3227865576811717E-2"/>
    <n v="5969.8778944930591"/>
    <n v="4775.9555130537237"/>
    <n v="0.88678530676204859"/>
    <n v="0.35126594097871544"/>
  </r>
  <r>
    <x v="14"/>
    <x v="17"/>
    <x v="14"/>
    <x v="17"/>
    <n v="6084"/>
    <n v="3817.66564724933"/>
    <n v="233551"/>
    <n v="188043.705976909"/>
    <n v="2.6049984799893813E-2"/>
    <n v="2.0302012382792136E-2"/>
    <n v="331243"/>
    <n v="277939.358609332"/>
    <n v="2.1416529888926519E-2"/>
    <n v="2.2721386356781711E-2"/>
    <n v="5001.8519720886779"/>
    <n v="4272.6136954624117"/>
    <n v="1.2163494709459459"/>
    <n v="0.89351996678374079"/>
  </r>
  <r>
    <x v="19"/>
    <x v="14"/>
    <x v="19"/>
    <x v="14"/>
    <n v="80118"/>
    <n v="23794.665124527299"/>
    <n v="314859"/>
    <n v="160351.01493838499"/>
    <n v="0.25445675683401142"/>
    <n v="0.14839111017582532"/>
    <n v="3030074"/>
    <n v="2388459.2817652901"/>
    <n v="0.19590956001080514"/>
    <n v="0.19525520390478582"/>
    <n v="61683.888155442095"/>
    <n v="31309.37011813372"/>
    <n v="1.2988480849019168"/>
    <n v="0.75998543039184097"/>
  </r>
  <r>
    <x v="6"/>
    <x v="13"/>
    <x v="6"/>
    <x v="13"/>
    <n v="30908"/>
    <n v="14525.75918485"/>
    <n v="814097"/>
    <n v="695738.46490440296"/>
    <n v="3.7965991767565779E-2"/>
    <n v="2.087818902875507E-2"/>
    <n v="456541"/>
    <n v="313358.46928815503"/>
    <n v="2.951767727022277E-2"/>
    <n v="2.5616878748265307E-2"/>
    <n v="24030.252512656545"/>
    <n v="17822.647895960326"/>
    <n v="1.2862120355880988"/>
    <n v="0.81501689702024593"/>
  </r>
  <r>
    <x v="5"/>
    <x v="13"/>
    <x v="5"/>
    <x v="13"/>
    <n v="187275"/>
    <n v="90852.677871589898"/>
    <n v="4753344"/>
    <n v="4234628.8688230803"/>
    <n v="3.9398579189724121E-2"/>
    <n v="2.1454696665505035E-2"/>
    <n v="456541"/>
    <n v="313358.46928815503"/>
    <n v="2.951767727022277E-2"/>
    <n v="2.5616878748265307E-2"/>
    <n v="140307.67414634977"/>
    <n v="108477.97427654472"/>
    <n v="1.3347452385580874"/>
    <n v="0.83752188845246733"/>
  </r>
  <r>
    <x v="13"/>
    <x v="17"/>
    <x v="13"/>
    <x v="17"/>
    <n v="17882"/>
    <n v="5730.3847854130299"/>
    <n v="814706"/>
    <n v="537381.630780034"/>
    <n v="2.1949022101224246E-2"/>
    <n v="1.066352933779131E-2"/>
    <n v="331243"/>
    <n v="277939.358609332"/>
    <n v="2.1416529888926519E-2"/>
    <n v="2.2721386356781711E-2"/>
    <n v="17448.175399687771"/>
    <n v="12210.055653990572"/>
    <n v="1.0248636083931155"/>
    <n v="0.4693168440669791"/>
  </r>
  <r>
    <x v="2"/>
    <x v="12"/>
    <x v="2"/>
    <x v="12"/>
    <n v="4709"/>
    <n v="747.53704397208605"/>
    <n v="457343"/>
    <n v="252054.98301061499"/>
    <n v="1.0296429594418195E-2"/>
    <n v="2.9657697500890291E-3"/>
    <n v="331407"/>
    <n v="284134.86566834903"/>
    <n v="2.1427133315721301E-2"/>
    <n v="2.3227865576811717E-2"/>
    <n v="9799.5494320119269"/>
    <n v="5854.699263336126"/>
    <n v="0.480532297190852"/>
    <n v="0.12768154440542934"/>
  </r>
  <r>
    <x v="3"/>
    <x v="19"/>
    <x v="3"/>
    <x v="19"/>
    <n v="290545"/>
    <n v="131014.955191392"/>
    <n v="766223"/>
    <n v="467586.44461568602"/>
    <n v="0.37919117541499014"/>
    <n v="0.28019408325464717"/>
    <n v="2823093"/>
    <n v="2249487.3035238399"/>
    <n v="0.18252719488025176"/>
    <n v="0.18389432278960494"/>
    <n v="139856.53484273114"/>
    <n v="85986.49257820069"/>
    <n v="2.0774502980981064"/>
    <n v="1.523669023622984"/>
  </r>
  <r>
    <x v="19"/>
    <x v="18"/>
    <x v="19"/>
    <x v="18"/>
    <n v="20929"/>
    <n v="5759.5406960398896"/>
    <n v="314859"/>
    <n v="160351.01493838499"/>
    <n v="6.6471023537519963E-2"/>
    <n v="3.5918330159949392E-2"/>
    <n v="411739"/>
    <n v="283168.587115045"/>
    <n v="2.6621002104004358E-2"/>
    <n v="2.3148872848154121E-2"/>
    <n v="8381.8621014647088"/>
    <n v="3711.9452558811363"/>
    <n v="2.4969391940178438"/>
    <n v="1.5516232861771282"/>
  </r>
  <r>
    <x v="5"/>
    <x v="7"/>
    <x v="5"/>
    <x v="7"/>
    <n v="47884"/>
    <n v="31795.103730774601"/>
    <n v="4753344"/>
    <n v="4234628.8688230803"/>
    <n v="1.0073750185132825E-2"/>
    <n v="7.508356627156168E-3"/>
    <n v="196268"/>
    <n v="171052.689770383"/>
    <n v="1.2689715671696699E-2"/>
    <n v="1.3983461252432714E-2"/>
    <n v="60318.583849765477"/>
    <n v="59214.768705620518"/>
    <n v="0.79385152873058007"/>
    <n v="0.53694550237695493"/>
  </r>
  <r>
    <x v="12"/>
    <x v="0"/>
    <x v="12"/>
    <x v="0"/>
    <n v="210400"/>
    <n v="70794.760720614504"/>
    <n v="4608764"/>
    <n v="3401456.2562221601"/>
    <n v="4.5652153158634287E-2"/>
    <n v="2.0813073985917717E-2"/>
    <n v="264229"/>
    <n v="164787.98419923001"/>
    <n v="1.708373694242947E-2"/>
    <n v="1.3471325092927054E-2"/>
    <n v="78734.911805739015"/>
    <n v="45822.123016939302"/>
    <n v="2.6722580260090401"/>
    <n v="1.5449908485131394"/>
  </r>
  <r>
    <x v="8"/>
    <x v="1"/>
    <x v="8"/>
    <x v="1"/>
    <n v="15022"/>
    <n v="4083.0059560507798"/>
    <n v="473379"/>
    <n v="364724.64994822402"/>
    <n v="3.1733558100380456E-2"/>
    <n v="1.119476283445717E-2"/>
    <n v="205623"/>
    <n v="113491.275762676"/>
    <n v="1.3294563584289291E-2"/>
    <n v="9.2778480083937145E-3"/>
    <n v="6293.3672149672802"/>
    <n v="3383.8598671342247"/>
    <n v="2.3869574882383691"/>
    <n v="1.2066120100619471"/>
  </r>
  <r>
    <x v="11"/>
    <x v="15"/>
    <x v="11"/>
    <x v="15"/>
    <n v="54647"/>
    <n v="19651.141395718802"/>
    <n v="684655"/>
    <n v="454481.91714997898"/>
    <n v="7.9816842059139276E-2"/>
    <n v="4.3238555053960327E-2"/>
    <n v="542183"/>
    <n v="390578.15715175902"/>
    <n v="3.5054864328507608E-2"/>
    <n v="3.1929544831535615E-2"/>
    <n v="24000.488136834378"/>
    <n v="14511.400748762509"/>
    <n v="2.276912023140536"/>
    <n v="1.3541863901315381"/>
  </r>
  <r>
    <x v="1"/>
    <x v="18"/>
    <x v="1"/>
    <x v="18"/>
    <n v="51564"/>
    <n v="17976.174226005001"/>
    <n v="761059"/>
    <n v="470952.99537847401"/>
    <n v="6.7752960020182398E-2"/>
    <n v="3.8169784251098626E-2"/>
    <n v="411739"/>
    <n v="283168.587115045"/>
    <n v="2.6621002104004358E-2"/>
    <n v="2.3148872848154121E-2"/>
    <n v="20260.153240271455"/>
    <n v="10902.03100747361"/>
    <n v="2.5450942738925266"/>
    <n v="1.6488830579991831"/>
  </r>
  <r>
    <x v="1"/>
    <x v="17"/>
    <x v="1"/>
    <x v="17"/>
    <n v="15091"/>
    <n v="4624.3339807734701"/>
    <n v="761059"/>
    <n v="470952.99537847401"/>
    <n v="1.9828948872557844E-2"/>
    <n v="9.8190987766352284E-3"/>
    <n v="331243"/>
    <n v="277939.358609332"/>
    <n v="2.1416529888926519E-2"/>
    <n v="2.2721386356781711E-2"/>
    <n v="16299.242820736528"/>
    <n v="10700.704963877939"/>
    <n v="0.92587123009178351"/>
    <n v="0.43215227374118814"/>
  </r>
  <r>
    <x v="6"/>
    <x v="2"/>
    <x v="6"/>
    <x v="2"/>
    <n v="169160"/>
    <n v="122399.71338238999"/>
    <n v="814097"/>
    <n v="695738.46490440296"/>
    <n v="0.20778850677499119"/>
    <n v="0.17592776532659893"/>
    <n v="2372875"/>
    <n v="2164170.6430614302"/>
    <n v="0.15341833143700095"/>
    <n v="0.1769197337471026"/>
    <n v="124897.40336786816"/>
    <n v="123089.86396850485"/>
    <n v="1.3543916481735208"/>
    <n v="0.99439311602219782"/>
  </r>
  <r>
    <x v="10"/>
    <x v="13"/>
    <x v="10"/>
    <x v="13"/>
    <n v="26790"/>
    <n v="11535.364323087"/>
    <n v="575418"/>
    <n v="460438.54033682798"/>
    <n v="4.6557459099298253E-2"/>
    <n v="2.5052994726828145E-2"/>
    <n v="456541"/>
    <n v="313358.46928815503"/>
    <n v="2.951767727022277E-2"/>
    <n v="2.5616878748265307E-2"/>
    <n v="16985.002819477046"/>
    <n v="11794.998258836787"/>
    <n v="1.5772738035273899"/>
    <n v="0.97798779363487653"/>
  </r>
  <r>
    <x v="5"/>
    <x v="4"/>
    <x v="5"/>
    <x v="4"/>
    <n v="44374"/>
    <n v="25149.8934168171"/>
    <n v="4753344"/>
    <n v="4234628.8688230803"/>
    <n v="9.3353226696826479E-3"/>
    <n v="5.9391021494185738E-3"/>
    <n v="205103"/>
    <n v="166981.54839192901"/>
    <n v="1.3260942962744861E-2"/>
    <n v="1.3650647732837048E-2"/>
    <n v="63033.823666305507"/>
    <n v="57805.426967606094"/>
    <n v="0.70397125573265762"/>
    <n v="0.43507841280907739"/>
  </r>
  <r>
    <x v="7"/>
    <x v="13"/>
    <x v="7"/>
    <x v="13"/>
    <n v="15567"/>
    <n v="5668.4570566840102"/>
    <n v="307923"/>
    <n v="230122.67918958"/>
    <n v="5.0554846503833753E-2"/>
    <n v="2.4632326881672596E-2"/>
    <n v="456541"/>
    <n v="313358.46928815503"/>
    <n v="2.951767727022277E-2"/>
    <n v="2.5616878748265307E-2"/>
    <n v="9089.1717380788068"/>
    <n v="5895.0247700254267"/>
    <n v="1.71269731154738"/>
    <n v="0.96156628306407621"/>
  </r>
  <r>
    <x v="16"/>
    <x v="19"/>
    <x v="16"/>
    <x v="19"/>
    <n v="562327"/>
    <n v="230052.99084715001"/>
    <n v="1396369"/>
    <n v="798451.10116148798"/>
    <n v="0.40270659116608865"/>
    <n v="0.28812408237961895"/>
    <n v="2823093"/>
    <n v="2249487.3035238399"/>
    <n v="0.18252719488025176"/>
    <n v="0.18389432278960494"/>
    <n v="254875.31658774227"/>
    <n v="146830.62452870619"/>
    <n v="2.2062826935475948"/>
    <n v="1.566791611665272"/>
  </r>
  <r>
    <x v="19"/>
    <x v="0"/>
    <x v="19"/>
    <x v="0"/>
    <n v="20420"/>
    <n v="5321.1753019293801"/>
    <n v="314859"/>
    <n v="160351.01493838499"/>
    <n v="6.4854426902200668E-2"/>
    <n v="3.3184543945506337E-2"/>
    <n v="264229"/>
    <n v="164787.98419923001"/>
    <n v="1.708373694242947E-2"/>
    <n v="1.3471325092927054E-2"/>
    <n v="5378.9683299564003"/>
    <n v="2160.1406512157869"/>
    <n v="3.7962670064959307"/>
    <n v="2.4633466801962527"/>
  </r>
  <r>
    <x v="17"/>
    <x v="4"/>
    <x v="17"/>
    <x v="4"/>
    <n v="9511"/>
    <n v="2960.56878865111"/>
    <n v="707111"/>
    <n v="526988.61771348596"/>
    <n v="1.3450504941939809E-2"/>
    <n v="5.6178989244521351E-3"/>
    <n v="205103"/>
    <n v="166981.54839192901"/>
    <n v="1.3260942962744861E-2"/>
    <n v="1.3650647732837048E-2"/>
    <n v="9376.9586393294812"/>
    <n v="7193.7359796215269"/>
    <n v="1.0142947586553612"/>
    <n v="0.41154815759680824"/>
  </r>
  <r>
    <x v="2"/>
    <x v="5"/>
    <x v="2"/>
    <x v="5"/>
    <n v="10804"/>
    <n v="3498.3221691077001"/>
    <n v="457343"/>
    <n v="252054.98301061499"/>
    <n v="2.3623407376957777E-2"/>
    <n v="1.3879202574465161E-2"/>
    <n v="385294"/>
    <n v="328237.62917358801"/>
    <n v="2.4911199533345772E-2"/>
    <n v="2.6833241706404116E-2"/>
    <n v="11392.962728178956"/>
    <n v="6763.4522824274154"/>
    <n v="0.94830469104210824"/>
    <n v="0.51723912922353699"/>
  </r>
  <r>
    <x v="11"/>
    <x v="2"/>
    <x v="11"/>
    <x v="2"/>
    <n v="75752"/>
    <n v="38548.305157159302"/>
    <n v="684655"/>
    <n v="454481.91714997898"/>
    <n v="0.11064258641213458"/>
    <n v="8.4818127416141767E-2"/>
    <n v="2372875"/>
    <n v="2164170.6430614302"/>
    <n v="0.15341833143700095"/>
    <n v="0.1769197337471026"/>
    <n v="105038.62770999988"/>
    <n v="80406.819775047028"/>
    <n v="0.72118230837081143"/>
    <n v="0.47941586627857347"/>
  </r>
  <r>
    <x v="8"/>
    <x v="13"/>
    <x v="8"/>
    <x v="13"/>
    <n v="26012"/>
    <n v="10207.4560083011"/>
    <n v="473379"/>
    <n v="364724.64994822402"/>
    <n v="5.4949628099260843E-2"/>
    <n v="2.7986745644282999E-2"/>
    <n v="456541"/>
    <n v="313358.46928815503"/>
    <n v="2.951767727022277E-2"/>
    <n v="2.5616878748265307E-2"/>
    <n v="13973.048548500785"/>
    <n v="9343.1071342271625"/>
    <n v="1.8615837417090284"/>
    <n v="1.0925119300952375"/>
  </r>
  <r>
    <x v="1"/>
    <x v="12"/>
    <x v="1"/>
    <x v="12"/>
    <n v="7258"/>
    <n v="1467.0762896916401"/>
    <n v="761059"/>
    <n v="470952.99537847401"/>
    <n v="9.5367113456381169E-3"/>
    <n v="3.1151225368311912E-3"/>
    <n v="331407"/>
    <n v="284134.86566834903"/>
    <n v="2.1427133315721301E-2"/>
    <n v="2.3227865576811717E-2"/>
    <n v="16307.312654129537"/>
    <n v="10939.232869648024"/>
    <n v="0.44507639940061128"/>
    <n v="0.13411144155841015"/>
  </r>
  <r>
    <x v="12"/>
    <x v="19"/>
    <x v="12"/>
    <x v="19"/>
    <n v="2487552"/>
    <n v="1605257.8077677099"/>
    <n v="4608764"/>
    <n v="3401456.2562221601"/>
    <n v="0.53974384455355062"/>
    <n v="0.47193251561923522"/>
    <n v="2823093"/>
    <n v="2249487.3035238399"/>
    <n v="0.18252719488025176"/>
    <n v="0.18389432278960494"/>
    <n v="841224.7647850886"/>
    <n v="625508.49473643908"/>
    <n v="2.9570598776125023"/>
    <n v="2.5663245523853244"/>
  </r>
  <r>
    <x v="17"/>
    <x v="2"/>
    <x v="17"/>
    <x v="2"/>
    <n v="103219"/>
    <n v="54517.471349937703"/>
    <n v="707111"/>
    <n v="526988.61771348596"/>
    <n v="0.14597283877637315"/>
    <n v="0.10345094660009878"/>
    <n v="2372875"/>
    <n v="2164170.6430614302"/>
    <n v="0.15341833143700095"/>
    <n v="0.1769197337471026"/>
    <n v="108483.78976074918"/>
    <n v="93234.685933623565"/>
    <n v="0.95146934143469564"/>
    <n v="0.58473379090642563"/>
  </r>
  <r>
    <x v="7"/>
    <x v="15"/>
    <x v="7"/>
    <x v="15"/>
    <n v="23517"/>
    <n v="9499.4418011436992"/>
    <n v="307923"/>
    <n v="230122.67918958"/>
    <n v="7.6372989351233919E-2"/>
    <n v="4.1279902678857026E-2"/>
    <n v="542183"/>
    <n v="390578.15715175902"/>
    <n v="3.5054864328507608E-2"/>
    <n v="3.1929544831535615E-2"/>
    <n v="10794.198988627048"/>
    <n v="7347.712401936783"/>
    <n v="2.1786702306283137"/>
    <n v="1.2928434431701139"/>
  </r>
  <r>
    <x v="14"/>
    <x v="5"/>
    <x v="14"/>
    <x v="5"/>
    <n v="8686"/>
    <n v="5662.0272476537803"/>
    <n v="233551"/>
    <n v="188043.705976909"/>
    <n v="3.7191020376705727E-2"/>
    <n v="3.0110166241613289E-2"/>
    <n v="385294"/>
    <n v="328237.62917358801"/>
    <n v="2.4911199533345772E-2"/>
    <n v="2.6833241706404116E-2"/>
    <n v="5818.0355622124389"/>
    <n v="5045.822213846388"/>
    <n v="1.4929437792396294"/>
    <n v="1.122121828255551"/>
  </r>
  <r>
    <x v="6"/>
    <x v="15"/>
    <x v="6"/>
    <x v="15"/>
    <n v="34178"/>
    <n v="16438.614906141"/>
    <n v="814097"/>
    <n v="695738.46490440296"/>
    <n v="4.1982712133812064E-2"/>
    <n v="2.3627578084819165E-2"/>
    <n v="542183"/>
    <n v="390578.15715175902"/>
    <n v="3.5054864328507608E-2"/>
    <n v="3.1929544831535615E-2"/>
    <n v="28538.059885245057"/>
    <n v="22214.612506188903"/>
    <n v="1.1976287153868839"/>
    <n v="0.73999107126272257"/>
  </r>
  <r>
    <x v="16"/>
    <x v="15"/>
    <x v="16"/>
    <x v="15"/>
    <n v="104041"/>
    <n v="30937.709195396099"/>
    <n v="1396369"/>
    <n v="798451.10116148798"/>
    <n v="7.4508242448808298E-2"/>
    <n v="3.874715577496448E-2"/>
    <n v="542183"/>
    <n v="390578.15715175902"/>
    <n v="3.5054864328507608E-2"/>
    <n v="3.1929544831535615E-2"/>
    <n v="48949.525847533841"/>
    <n v="25494.18023032471"/>
    <n v="2.1254751337952289"/>
    <n v="1.2135204550957259"/>
  </r>
  <r>
    <x v="17"/>
    <x v="7"/>
    <x v="17"/>
    <x v="7"/>
    <n v="6346"/>
    <n v="2618.2710721254998"/>
    <n v="707111"/>
    <n v="526988.61771348596"/>
    <n v="8.9745457219587866E-3"/>
    <n v="4.968363611885458E-3"/>
    <n v="196268"/>
    <n v="171052.689770383"/>
    <n v="1.2689715671696699E-2"/>
    <n v="1.3983461252432714E-2"/>
    <n v="8973.0375383291248"/>
    <n v="7369.1249162696076"/>
    <n v="0.70722985086070334"/>
    <n v="0.35530284828594261"/>
  </r>
  <r>
    <x v="6"/>
    <x v="4"/>
    <x v="6"/>
    <x v="4"/>
    <n v="10321"/>
    <n v="5492.70740944308"/>
    <n v="814097"/>
    <n v="695738.46490440296"/>
    <n v="1.2677850428143084E-2"/>
    <n v="7.8947876055664081E-3"/>
    <n v="205103"/>
    <n v="166981.54839192901"/>
    <n v="1.3260942962744861E-2"/>
    <n v="1.3650647732837048E-2"/>
    <n v="10795.693883141703"/>
    <n v="9497.2806985948173"/>
    <n v="0.95602933092767906"/>
    <n v="0.57834527416418902"/>
  </r>
  <r>
    <x v="1"/>
    <x v="9"/>
    <x v="1"/>
    <x v="9"/>
    <n v="73884"/>
    <n v="22860.086453661501"/>
    <n v="761059"/>
    <n v="470952.99537847401"/>
    <n v="9.7080515439670251E-2"/>
    <n v="4.8540059577050466E-2"/>
    <n v="774665"/>
    <n v="542439.85830873298"/>
    <n v="5.0085997670608166E-2"/>
    <n v="4.4344153550683309E-2"/>
    <n v="38118.399301195379"/>
    <n v="20884.011942217297"/>
    <n v="1.9382765634044614"/>
    <n v="1.0946214030575965"/>
  </r>
  <r>
    <x v="12"/>
    <x v="1"/>
    <x v="12"/>
    <x v="1"/>
    <n v="180860"/>
    <n v="51925.470015680999"/>
    <n v="4608764"/>
    <n v="3401456.2562221601"/>
    <n v="3.9242625571628317E-2"/>
    <n v="1.5265658619215116E-2"/>
    <n v="205623"/>
    <n v="113491.275762676"/>
    <n v="1.3294563584289291E-2"/>
    <n v="9.2778480083937145E-3"/>
    <n v="61271.506042983448"/>
    <n v="31558.194152429107"/>
    <n v="2.9517799003197722"/>
    <n v="1.6453878750119857"/>
  </r>
  <r>
    <x v="7"/>
    <x v="14"/>
    <x v="7"/>
    <x v="14"/>
    <n v="74789"/>
    <n v="34204.716525370597"/>
    <n v="307923"/>
    <n v="230122.67918958"/>
    <n v="0.24288214910870576"/>
    <n v="0.14863687771161407"/>
    <n v="3030074"/>
    <n v="2388459.2817652901"/>
    <n v="0.19590956001080514"/>
    <n v="0.19525520390478582"/>
    <n v="60325.059447207153"/>
    <n v="44932.650648277056"/>
    <n v="1.2397667020195946"/>
    <n v="0.76124412942200148"/>
  </r>
  <r>
    <x v="17"/>
    <x v="10"/>
    <x v="17"/>
    <x v="10"/>
    <n v="114858"/>
    <n v="81957.829066513004"/>
    <n v="707111"/>
    <n v="526988.61771348596"/>
    <n v="0.16243277222387997"/>
    <n v="0.15552106119884351"/>
    <n v="611176"/>
    <n v="515726.10549464897"/>
    <n v="3.9515609601997792E-2"/>
    <n v="4.2160319271992604E-2"/>
    <n v="27941.922221278262"/>
    <n v="22218.008375506626"/>
    <n v="4.1105976564680873"/>
    <n v="3.6888017900319188"/>
  </r>
  <r>
    <x v="14"/>
    <x v="7"/>
    <x v="14"/>
    <x v="7"/>
    <n v="23700"/>
    <n v="19527.3410744742"/>
    <n v="233551"/>
    <n v="188043.705976909"/>
    <n v="0.10147676524613468"/>
    <n v="0.10384469383342231"/>
    <n v="196268"/>
    <n v="171052.689770383"/>
    <n v="1.2689715671696699E-2"/>
    <n v="1.3983461252432714E-2"/>
    <n v="2963.6957848404359"/>
    <n v="2629.5018762919572"/>
    <n v="7.9967721792592821"/>
    <n v="7.4262510517813576"/>
  </r>
  <r>
    <x v="14"/>
    <x v="16"/>
    <x v="14"/>
    <x v="16"/>
    <n v="18221"/>
    <n v="7433.5681992548198"/>
    <n v="233551"/>
    <n v="188043.705976909"/>
    <n v="7.801722107805148E-2"/>
    <n v="3.9531066252053298E-2"/>
    <n v="822815"/>
    <n v="541059.55428477901"/>
    <n v="5.3199137915539568E-2"/>
    <n v="4.4231314472493732E-2"/>
    <n v="12424.711859312181"/>
    <n v="8317.4202936378115"/>
    <n v="1.466512882255983"/>
    <n v="0.89373482844685981"/>
  </r>
  <r>
    <x v="3"/>
    <x v="3"/>
    <x v="3"/>
    <x v="3"/>
    <n v="23065"/>
    <n v="6243.1487513194597"/>
    <n v="766223"/>
    <n v="467586.44461568602"/>
    <n v="3.0102202622474136E-2"/>
    <n v="1.335186001050729E-2"/>
    <n v="179938"/>
    <n v="108129.511066987"/>
    <n v="1.1633898845118718E-2"/>
    <n v="8.8395267579797366E-3"/>
    <n v="8914.1608748033996"/>
    <n v="4133.2428888489667"/>
    <n v="2.5874561076404956"/>
    <n v="1.5104722657753278"/>
  </r>
  <r>
    <x v="15"/>
    <x v="7"/>
    <x v="15"/>
    <x v="7"/>
    <n v="11002"/>
    <n v="4796.6440691222497"/>
    <n v="853404"/>
    <n v="590210.80568988505"/>
    <n v="1.289190113943689E-2"/>
    <n v="8.1270014423330539E-3"/>
    <n v="196268"/>
    <n v="171052.689770383"/>
    <n v="1.2689715671696699E-2"/>
    <n v="1.3983461252432714E-2"/>
    <n v="10829.45411308865"/>
    <n v="8253.1899321316014"/>
    <n v="1.0159330179628177"/>
    <n v="0.58118668158208631"/>
  </r>
  <r>
    <x v="12"/>
    <x v="8"/>
    <x v="12"/>
    <x v="8"/>
    <n v="178474"/>
    <n v="57613.924655399802"/>
    <n v="4608764"/>
    <n v="3401456.2562221601"/>
    <n v="3.8724916268222893E-2"/>
    <n v="1.6938017224242926E-2"/>
    <n v="405846"/>
    <n v="295491.23018071702"/>
    <n v="2.6239989944847955E-2"/>
    <n v="2.415624199310994E-2"/>
    <n v="120933.92101817724"/>
    <n v="82166.400454280272"/>
    <n v="1.475797679405219"/>
    <n v="0.70118593898314718"/>
  </r>
  <r>
    <x v="8"/>
    <x v="7"/>
    <x v="8"/>
    <x v="7"/>
    <n v="6856"/>
    <n v="4203.5806295642096"/>
    <n v="473379"/>
    <n v="364724.64994822402"/>
    <n v="1.4483109728145947E-2"/>
    <n v="1.1525353798162384E-2"/>
    <n v="196268"/>
    <n v="171052.689770383"/>
    <n v="1.2689715671696699E-2"/>
    <n v="1.3983461252432714E-2"/>
    <n v="6007.0449149521119"/>
    <n v="5100.1130103580763"/>
    <n v="1.1413265752241601"/>
    <n v="0.82421323233954735"/>
  </r>
  <r>
    <x v="13"/>
    <x v="4"/>
    <x v="13"/>
    <x v="4"/>
    <n v="11973"/>
    <n v="3340.1048414043298"/>
    <n v="814706"/>
    <n v="537381.630780034"/>
    <n v="1.4696098960852135E-2"/>
    <n v="6.2155173345914616E-3"/>
    <n v="205103"/>
    <n v="166981.54839192901"/>
    <n v="1.3260942962744861E-2"/>
    <n v="1.3650647732837048E-2"/>
    <n v="10803.769797406014"/>
    <n v="7335.6073398757471"/>
    <n v="1.1082242795357153"/>
    <n v="0.4553276486389613"/>
  </r>
  <r>
    <x v="13"/>
    <x v="12"/>
    <x v="13"/>
    <x v="12"/>
    <n v="12014"/>
    <n v="2929.7274876143701"/>
    <n v="814706"/>
    <n v="537381.630780034"/>
    <n v="1.4746423863332294E-2"/>
    <n v="5.4518564085671052E-3"/>
    <n v="331407"/>
    <n v="284134.86566834903"/>
    <n v="2.1427133315721301E-2"/>
    <n v="2.3227865576811717E-2"/>
    <n v="17456.814075118036"/>
    <n v="12482.228283206496"/>
    <n v="0.68821263423570977"/>
    <n v="0.23471189767903905"/>
  </r>
  <r>
    <x v="7"/>
    <x v="19"/>
    <x v="7"/>
    <x v="19"/>
    <n v="93968"/>
    <n v="45856.3156948463"/>
    <n v="307923"/>
    <n v="230122.67918958"/>
    <n v="0.30516720089113186"/>
    <n v="0.19926899798115458"/>
    <n v="2823093"/>
    <n v="2249487.3035238399"/>
    <n v="0.18252719488025176"/>
    <n v="0.18389432278960494"/>
    <n v="56204.321429111762"/>
    <n v="42318.254248097328"/>
    <n v="1.6718999110863395"/>
    <n v="1.0836060350222989"/>
  </r>
  <r>
    <x v="6"/>
    <x v="3"/>
    <x v="6"/>
    <x v="3"/>
    <n v="12071"/>
    <n v="4437.5229415700296"/>
    <n v="814097"/>
    <n v="695738.46490440296"/>
    <n v="1.4827471419253479E-2"/>
    <n v="6.3781480619729165E-3"/>
    <n v="179938"/>
    <n v="108129.511066987"/>
    <n v="1.1633898845118718E-2"/>
    <n v="8.8395267579797366E-3"/>
    <n v="9471.1221481146131"/>
    <n v="6149.9987770782163"/>
    <n v="1.2745057883561282"/>
    <n v="0.72154858926301091"/>
  </r>
  <r>
    <x v="5"/>
    <x v="9"/>
    <x v="5"/>
    <x v="9"/>
    <n v="293244"/>
    <n v="143167.509869234"/>
    <n v="4753344"/>
    <n v="4234628.8688230803"/>
    <n v="6.1692147675404936E-2"/>
    <n v="3.3808750259860243E-2"/>
    <n v="774665"/>
    <n v="542439.85830873298"/>
    <n v="5.0085997670608166E-2"/>
    <n v="4.4344153550683309E-2"/>
    <n v="238075.97651159929"/>
    <n v="187781.03278924705"/>
    <n v="1.2317244448463402"/>
    <n v="0.7624173098990018"/>
  </r>
  <r>
    <x v="12"/>
    <x v="5"/>
    <x v="12"/>
    <x v="5"/>
    <n v="130506"/>
    <n v="54631.0871864445"/>
    <n v="4608764"/>
    <n v="3401456.2562221601"/>
    <n v="2.8316919677379877E-2"/>
    <n v="1.6061087684579169E-2"/>
    <n v="385294"/>
    <n v="328237.62917358801"/>
    <n v="2.4911199533345772E-2"/>
    <n v="2.6833241706404116E-2"/>
    <n v="114809.8396061008"/>
    <n v="91272.097876969667"/>
    <n v="1.1367144179257711"/>
    <n v="0.59855189545532894"/>
  </r>
  <r>
    <x v="17"/>
    <x v="1"/>
    <x v="17"/>
    <x v="1"/>
    <n v="28090"/>
    <n v="8417.7282823717505"/>
    <n v="707111"/>
    <n v="526988.61771348596"/>
    <n v="3.972502195553456E-2"/>
    <n v="1.5973263936695337E-2"/>
    <n v="205623"/>
    <n v="113491.275762676"/>
    <n v="1.3294563584289291E-2"/>
    <n v="9.2778480083937145E-3"/>
    <n v="9400.7321506503849"/>
    <n v="4889.3202972992221"/>
    <n v="2.9880651368262425"/>
    <n v="1.7216561342936689"/>
  </r>
  <r>
    <x v="9"/>
    <x v="14"/>
    <x v="9"/>
    <x v="14"/>
    <n v="93372"/>
    <n v="24019.8025665399"/>
    <n v="389403"/>
    <n v="194158.51615281499"/>
    <n v="0.23978243619078435"/>
    <n v="0.12371233074131449"/>
    <n v="3030074"/>
    <n v="2388459.2817652901"/>
    <n v="0.19590956001080514"/>
    <n v="0.19525520390478582"/>
    <n v="76287.770396887558"/>
    <n v="37910.460661268538"/>
    <n v="1.2239445393964412"/>
    <n v="0.63359300170888933"/>
  </r>
  <r>
    <x v="4"/>
    <x v="8"/>
    <x v="4"/>
    <x v="8"/>
    <n v="216468"/>
    <n v="89940.948007127998"/>
    <n v="4471681"/>
    <n v="3205353.8477964802"/>
    <n v="4.8408640956275728E-2"/>
    <n v="2.8059600367977434E-2"/>
    <n v="405846"/>
    <n v="295491.23018071702"/>
    <n v="2.6239989944847955E-2"/>
    <n v="2.415624199310994E-2"/>
    <n v="117336.86447656764"/>
    <n v="77429.303220917864"/>
    <n v="1.8448422068004808"/>
    <n v="1.1615879811098451"/>
  </r>
  <r>
    <x v="19"/>
    <x v="16"/>
    <x v="19"/>
    <x v="16"/>
    <n v="51030"/>
    <n v="14580.408020995699"/>
    <n v="314859"/>
    <n v="160351.01493838499"/>
    <n v="0.16207254675902547"/>
    <n v="9.0928068192136058E-2"/>
    <n v="822815"/>
    <n v="541059.55428477901"/>
    <n v="5.3199137915539568E-2"/>
    <n v="4.4231314472493732E-2"/>
    <n v="16750.227364948874"/>
    <n v="7092.5361677232468"/>
    <n v="3.0465258105561097"/>
    <n v="2.0557396784733086"/>
  </r>
  <r>
    <x v="7"/>
    <x v="11"/>
    <x v="7"/>
    <x v="11"/>
    <n v="18609"/>
    <n v="7491.6744669166901"/>
    <n v="307923"/>
    <n v="230122.67918958"/>
    <n v="6.0433939653744606E-2"/>
    <n v="3.2555133172010781E-2"/>
    <n v="487659"/>
    <n v="360812.79794453498"/>
    <n v="3.1529612849491212E-2"/>
    <n v="2.9496243445292079E-2"/>
    <n v="9708.6929774538821"/>
    <n v="6787.7545676587006"/>
    <n v="1.9167358616875569"/>
    <n v="1.103704382979892"/>
  </r>
  <r>
    <x v="2"/>
    <x v="18"/>
    <x v="2"/>
    <x v="18"/>
    <n v="31753"/>
    <n v="9138.9717000452802"/>
    <n v="457343"/>
    <n v="252054.98301061499"/>
    <n v="6.9429290488757886E-2"/>
    <n v="3.6257849739318199E-2"/>
    <n v="411739"/>
    <n v="283168.587115045"/>
    <n v="2.6621002104004358E-2"/>
    <n v="2.3148872848154121E-2"/>
    <n v="12174.928965251665"/>
    <n v="5834.7887524563739"/>
    <n v="2.6080644980045387"/>
    <n v="1.5662900728321802"/>
  </r>
  <r>
    <x v="6"/>
    <x v="0"/>
    <x v="6"/>
    <x v="0"/>
    <n v="16096"/>
    <n v="5868.0801039398502"/>
    <n v="814097"/>
    <n v="695738.46490440296"/>
    <n v="1.9771599698807391E-2"/>
    <n v="8.4343189286597026E-3"/>
    <n v="264229"/>
    <n v="164787.98419923001"/>
    <n v="1.708373694242947E-2"/>
    <n v="1.3471325092927054E-2"/>
    <n v="13907.818993621004"/>
    <n v="9372.5190403812321"/>
    <n v="1.1573345905193786"/>
    <n v="0.62609423130082675"/>
  </r>
  <r>
    <x v="0"/>
    <x v="17"/>
    <x v="0"/>
    <x v="17"/>
    <n v="23961"/>
    <n v="6673.9826250918904"/>
    <n v="1264416"/>
    <n v="799364.77129149099"/>
    <n v="1.8950250550451748E-2"/>
    <n v="8.3491077725493124E-3"/>
    <n v="331243"/>
    <n v="277939.358609332"/>
    <n v="2.1416529888926519E-2"/>
    <n v="2.2721386356781711E-2"/>
    <n v="27079.403056036914"/>
    <n v="18162.675808514417"/>
    <n v="0.88484225263076044"/>
    <n v="0.36745591318451093"/>
  </r>
  <r>
    <x v="9"/>
    <x v="17"/>
    <x v="9"/>
    <x v="17"/>
    <n v="8215"/>
    <n v="1484.0720136043501"/>
    <n v="389403"/>
    <n v="194158.51615281499"/>
    <n v="2.1096396278405663E-2"/>
    <n v="7.6436101954770394E-3"/>
    <n v="331243"/>
    <n v="277939.358609332"/>
    <n v="2.1416529888926519E-2"/>
    <n v="2.2721386356781711E-2"/>
    <n v="8339.6609883376532"/>
    <n v="4411.5506599675518"/>
    <n v="0.98505203166987465"/>
    <n v="0.33640597785071469"/>
  </r>
  <r>
    <x v="6"/>
    <x v="16"/>
    <x v="6"/>
    <x v="16"/>
    <n v="56948"/>
    <n v="24453.261917512002"/>
    <n v="814097"/>
    <n v="695738.46490440296"/>
    <n v="6.9952352115288469E-2"/>
    <n v="3.5147204231222098E-2"/>
    <n v="822815"/>
    <n v="541059.55428477901"/>
    <n v="5.3199137915539568E-2"/>
    <n v="4.4231314472493732E-2"/>
    <n v="43309.258579627014"/>
    <n v="30773.426831796693"/>
    <n v="1.3149151444210765"/>
    <n v="0.79462264801285076"/>
  </r>
  <r>
    <x v="17"/>
    <x v="14"/>
    <x v="17"/>
    <x v="14"/>
    <n v="146767"/>
    <n v="58515.982936792199"/>
    <n v="707111"/>
    <n v="526988.61771348596"/>
    <n v="0.2075586435510125"/>
    <n v="0.11103841899030591"/>
    <n v="3030074"/>
    <n v="2388459.2817652901"/>
    <n v="0.19590956001080514"/>
    <n v="0.19525520390478582"/>
    <n v="138529.80488880043"/>
    <n v="102897.27000714792"/>
    <n v="1.0594615369437044"/>
    <n v="0.56868353196083132"/>
  </r>
  <r>
    <x v="0"/>
    <x v="10"/>
    <x v="0"/>
    <x v="10"/>
    <n v="68957"/>
    <n v="26681.680310777301"/>
    <n v="1264416"/>
    <n v="799364.77129149099"/>
    <n v="5.4536639840052643E-2"/>
    <n v="3.3378604198017303E-2"/>
    <n v="611176"/>
    <n v="515726.10549464897"/>
    <n v="3.9515609601997792E-2"/>
    <n v="4.2160319271992604E-2"/>
    <n v="49964.169030519639"/>
    <n v="33701.473972432606"/>
    <n v="1.3801290272210665"/>
    <n v="0.79170662780513956"/>
  </r>
  <r>
    <x v="9"/>
    <x v="19"/>
    <x v="9"/>
    <x v="19"/>
    <n v="172825"/>
    <n v="61666.395781062798"/>
    <n v="389403"/>
    <n v="194158.51615281499"/>
    <n v="0.4438204122721191"/>
    <n v="0.31760850362354159"/>
    <n v="2823093"/>
    <n v="2249487.3035238399"/>
    <n v="0.18252719488025176"/>
    <n v="0.18389432278960494"/>
    <n v="71076.637267954677"/>
    <n v="35704.648841756483"/>
    <n v="2.4315303402503425"/>
    <n v="1.7271251162382004"/>
  </r>
  <r>
    <x v="12"/>
    <x v="7"/>
    <x v="12"/>
    <x v="7"/>
    <n v="35565"/>
    <n v="12933.0741391831"/>
    <n v="4608764"/>
    <n v="3401456.2562221601"/>
    <n v="7.7168195203746598E-3"/>
    <n v="3.8022168050890256E-3"/>
    <n v="196268"/>
    <n v="171052.689770383"/>
    <n v="1.2689715671696699E-2"/>
    <n v="1.3983461252432714E-2"/>
    <n v="58483.904757951568"/>
    <n v="47564.131760727418"/>
    <n v="0.60811603033678296"/>
    <n v="0.27190813035846551"/>
  </r>
  <r>
    <x v="17"/>
    <x v="11"/>
    <x v="17"/>
    <x v="11"/>
    <n v="39223"/>
    <n v="15159.1204566127"/>
    <n v="707111"/>
    <n v="526988.61771348596"/>
    <n v="5.5469367609894342E-2"/>
    <n v="2.8765555738918133E-2"/>
    <n v="487659"/>
    <n v="360812.79794453498"/>
    <n v="3.1529612849491212E-2"/>
    <n v="2.9496243445292079E-2"/>
    <n v="22294.936071616579"/>
    <n v="15544.184560974943"/>
    <n v="1.759278424212857"/>
    <n v="0.97522777069123445"/>
  </r>
  <r>
    <x v="14"/>
    <x v="19"/>
    <x v="14"/>
    <x v="19"/>
    <n v="56176"/>
    <n v="30307.829536086101"/>
    <n v="233551"/>
    <n v="188043.705976909"/>
    <n v="0.24052990567370724"/>
    <n v="0.1611743896379482"/>
    <n v="2823093"/>
    <n v="2249487.3035238399"/>
    <n v="0.18252719488025176"/>
    <n v="0.18389432278960494"/>
    <n v="42629.40889147768"/>
    <n v="34580.169965471265"/>
    <n v="1.3177757201139728"/>
    <n v="0.87645114429306881"/>
  </r>
  <r>
    <x v="8"/>
    <x v="0"/>
    <x v="8"/>
    <x v="0"/>
    <n v="17556"/>
    <n v="5975.55185847546"/>
    <n v="473379"/>
    <n v="364724.64994822402"/>
    <n v="3.7086562775281537E-2"/>
    <n v="1.638373457709465E-2"/>
    <n v="264229"/>
    <n v="164787.98419923001"/>
    <n v="1.708373694242947E-2"/>
    <n v="1.3471325092927054E-2"/>
    <n v="8087.0823100703201"/>
    <n v="4913.3243288565463"/>
    <n v="2.1708694590802731"/>
    <n v="1.2161932448424631"/>
  </r>
  <r>
    <x v="17"/>
    <x v="3"/>
    <x v="17"/>
    <x v="3"/>
    <n v="18709"/>
    <n v="5541.8592033592604"/>
    <n v="707111"/>
    <n v="526988.61771348596"/>
    <n v="2.6458363679818304E-2"/>
    <n v="1.0516088995250876E-2"/>
    <n v="179938"/>
    <n v="108129.511066987"/>
    <n v="1.1633898845118718E-2"/>
    <n v="8.8395267579797366E-3"/>
    <n v="8226.4578462707414"/>
    <n v="4658.3299874291133"/>
    <n v="2.274247355255246"/>
    <n v="1.1896665153208175"/>
  </r>
  <r>
    <x v="13"/>
    <x v="5"/>
    <x v="13"/>
    <x v="5"/>
    <n v="21434"/>
    <n v="8578.94833241378"/>
    <n v="814706"/>
    <n v="537381.630780034"/>
    <n v="2.6308877067310169E-2"/>
    <n v="1.5964349804739406E-2"/>
    <n v="385294"/>
    <n v="328237.62917358801"/>
    <n v="2.4911199533345772E-2"/>
    <n v="2.6833241706404116E-2"/>
    <n v="20295.303727014001"/>
    <n v="14419.691187302267"/>
    <n v="1.0561063923113572"/>
    <n v="0.594946744765814"/>
  </r>
  <r>
    <x v="19"/>
    <x v="15"/>
    <x v="19"/>
    <x v="15"/>
    <n v="24154"/>
    <n v="6311.9093724264703"/>
    <n v="314859"/>
    <n v="160351.01493838499"/>
    <n v="7.6713703594307292E-2"/>
    <n v="3.936307715203316E-2"/>
    <n v="542183"/>
    <n v="390578.15715175902"/>
    <n v="3.5054864328507608E-2"/>
    <n v="3.1929544831535615E-2"/>
    <n v="11037.339527609576"/>
    <n v="5119.9349202574012"/>
    <n v="2.1883896875310835"/>
    <n v="1.2328104694168931"/>
  </r>
  <r>
    <x v="4"/>
    <x v="13"/>
    <x v="4"/>
    <x v="13"/>
    <n v="249498"/>
    <n v="93712.9834526778"/>
    <n v="4471681"/>
    <n v="3205353.8477964802"/>
    <n v="5.5795124920583555E-2"/>
    <n v="2.9236392580214123E-2"/>
    <n v="456541"/>
    <n v="313358.46928815503"/>
    <n v="2.951767727022277E-2"/>
    <n v="2.5616878748265307E-2"/>
    <n v="131993.63661338703"/>
    <n v="82111.160864288075"/>
    <n v="1.8902274867294282"/>
    <n v="1.1412941001719001"/>
  </r>
  <r>
    <x v="18"/>
    <x v="11"/>
    <x v="18"/>
    <x v="11"/>
    <n v="19628"/>
    <n v="8545.6967246807199"/>
    <n v="278613"/>
    <n v="205613.18892001599"/>
    <n v="7.0448974024901925E-2"/>
    <n v="4.156200664737035E-2"/>
    <n v="487659"/>
    <n v="360812.79794453498"/>
    <n v="3.1529612849491212E-2"/>
    <n v="2.9496243445292079E-2"/>
    <n v="8784.5600248352948"/>
    <n v="6064.8166759476235"/>
    <n v="2.2343748513879627"/>
    <n v="1.4090610122762632"/>
  </r>
  <r>
    <x v="4"/>
    <x v="19"/>
    <x v="4"/>
    <x v="19"/>
    <n v="1395415"/>
    <n v="662800.44282613101"/>
    <n v="4471681"/>
    <n v="3205353.8477964802"/>
    <n v="0.31205602546335481"/>
    <n v="0.20677918080144975"/>
    <n v="2823093"/>
    <n v="2249487.3035238399"/>
    <n v="0.18252719488025176"/>
    <n v="0.18389432278960494"/>
    <n v="816203.38932931912"/>
    <n v="589446.37514158816"/>
    <n v="1.7096412710888442"/>
    <n v="1.12444570155669"/>
  </r>
  <r>
    <x v="10"/>
    <x v="16"/>
    <x v="10"/>
    <x v="16"/>
    <n v="46366"/>
    <n v="18862.182263520201"/>
    <n v="575418"/>
    <n v="460438.54033682798"/>
    <n v="8.0577945076448776E-2"/>
    <n v="4.0965689470133862E-2"/>
    <n v="822815"/>
    <n v="541059.55428477901"/>
    <n v="5.3199137915539568E-2"/>
    <n v="4.4231314472493732E-2"/>
    <n v="30611.741541083946"/>
    <n v="20365.80187289423"/>
    <n v="1.5146475720034518"/>
    <n v="0.9261693883325427"/>
  </r>
  <r>
    <x v="11"/>
    <x v="11"/>
    <x v="11"/>
    <x v="11"/>
    <n v="52615"/>
    <n v="20426.4491080507"/>
    <n v="684655"/>
    <n v="454481.91714997898"/>
    <n v="7.6848923910582706E-2"/>
    <n v="4.4944470477820957E-2"/>
    <n v="487659"/>
    <n v="360812.79794453498"/>
    <n v="3.1529612849491212E-2"/>
    <n v="2.9496243445292079E-2"/>
    <n v="21586.907085468407"/>
    <n v="13405.509269738845"/>
    <n v="2.4373570420108344"/>
    <n v="1.5237354058723225"/>
  </r>
  <r>
    <x v="15"/>
    <x v="11"/>
    <x v="15"/>
    <x v="11"/>
    <n v="116194"/>
    <n v="62645.400573973602"/>
    <n v="853404"/>
    <n v="590210.80568988505"/>
    <n v="0.13615356853260591"/>
    <n v="0.10614072119663873"/>
    <n v="487659"/>
    <n v="360812.79794453498"/>
    <n v="3.1529612849491212E-2"/>
    <n v="2.9496243445292079E-2"/>
    <n v="26907.497724207198"/>
    <n v="17409.001608670827"/>
    <n v="4.318275938957588"/>
    <n v="3.5984487785199626"/>
  </r>
  <r>
    <x v="0"/>
    <x v="4"/>
    <x v="0"/>
    <x v="4"/>
    <n v="19255"/>
    <n v="4943.2720392353203"/>
    <n v="1264416"/>
    <n v="799364.77129149099"/>
    <n v="1.5228374205957533E-2"/>
    <n v="6.1840003672525368E-3"/>
    <n v="205103"/>
    <n v="166981.54839192901"/>
    <n v="1.3260942962744861E-2"/>
    <n v="1.3650647732837048E-2"/>
    <n v="16767.348457182004"/>
    <n v="10911.846902939997"/>
    <n v="1.148362846348103"/>
    <n v="0.45301882286338224"/>
  </r>
  <r>
    <x v="11"/>
    <x v="5"/>
    <x v="11"/>
    <x v="5"/>
    <n v="19942"/>
    <n v="8844.3658136471495"/>
    <n v="684655"/>
    <n v="454481.91714997898"/>
    <n v="2.9127078601631478E-2"/>
    <n v="1.9460324998427848E-2"/>
    <n v="385294"/>
    <n v="328237.62917358801"/>
    <n v="2.4911199533345772E-2"/>
    <n v="2.6833241706404116E-2"/>
    <n v="17055.577316502851"/>
    <n v="12195.223134075317"/>
    <n v="1.1692362932038816"/>
    <n v="0.72523197947355633"/>
  </r>
  <r>
    <x v="10"/>
    <x v="0"/>
    <x v="10"/>
    <x v="0"/>
    <n v="17267"/>
    <n v="6532.6922066749003"/>
    <n v="575418"/>
    <n v="460438.54033682798"/>
    <n v="3.0007750887181144E-2"/>
    <n v="1.4187978708072509E-2"/>
    <n v="264229"/>
    <n v="164787.98419923001"/>
    <n v="1.708373694242947E-2"/>
    <n v="1.3471325092927054E-2"/>
    <n v="9830.2897439388798"/>
    <n v="6202.7172621902164"/>
    <n v="1.7565097723234879"/>
    <n v="1.0531984500560916"/>
  </r>
  <r>
    <x v="4"/>
    <x v="3"/>
    <x v="4"/>
    <x v="3"/>
    <n v="121988"/>
    <n v="39019.663985010098"/>
    <n v="4471681"/>
    <n v="3205353.8477964802"/>
    <n v="2.7280121278776371E-2"/>
    <n v="1.2173278158301978E-2"/>
    <n v="179938"/>
    <n v="108129.511066987"/>
    <n v="1.1633898845118718E-2"/>
    <n v="8.8395267579797366E-3"/>
    <n v="52023.084421639316"/>
    <n v="28333.811106390294"/>
    <n v="2.3448821106281494"/>
    <n v="1.3771413890808977"/>
  </r>
  <r>
    <x v="3"/>
    <x v="2"/>
    <x v="3"/>
    <x v="2"/>
    <n v="105191"/>
    <n v="39700.346520186802"/>
    <n v="766223"/>
    <n v="467586.44461568602"/>
    <n v="0.13728509846350215"/>
    <n v="8.4904827711198755E-2"/>
    <n v="2372875"/>
    <n v="2164170.6430614302"/>
    <n v="0.15341833143700095"/>
    <n v="0.1769197337471026"/>
    <n v="117552.65416865319"/>
    <n v="82725.269285161499"/>
    <n v="0.89484155627045325"/>
    <n v="0.47990592068471982"/>
  </r>
  <r>
    <x v="18"/>
    <x v="18"/>
    <x v="18"/>
    <x v="18"/>
    <n v="12844"/>
    <n v="4864.7009750158504"/>
    <n v="278613"/>
    <n v="205613.18892001599"/>
    <n v="4.6099787159967411E-2"/>
    <n v="2.365947924142274E-2"/>
    <n v="411739"/>
    <n v="283168.587115045"/>
    <n v="2.6621002104004358E-2"/>
    <n v="2.3148872848154121E-2"/>
    <n v="7416.9572592029663"/>
    <n v="4759.7135662129422"/>
    <n v="1.7317074308420957"/>
    <n v="1.0220575056339873"/>
  </r>
  <r>
    <x v="12"/>
    <x v="13"/>
    <x v="12"/>
    <x v="13"/>
    <n v="323350"/>
    <n v="126883.535027921"/>
    <n v="4608764"/>
    <n v="3401456.2562221601"/>
    <n v="7.0159808573404925E-2"/>
    <n v="3.7302709624978295E-2"/>
    <n v="456541"/>
    <n v="313358.46928815503"/>
    <n v="2.951767727022277E-2"/>
    <n v="2.5616878748265307E-2"/>
    <n v="136040.00836662098"/>
    <n v="87134.69248317153"/>
    <n v="2.3768743025109789"/>
    <n v="1.4561769992179203"/>
  </r>
  <r>
    <x v="9"/>
    <x v="15"/>
    <x v="9"/>
    <x v="15"/>
    <n v="35902"/>
    <n v="9609.0927007261707"/>
    <n v="389403"/>
    <n v="194158.51615281499"/>
    <n v="9.219754341902861E-2"/>
    <n v="4.9490966922940478E-2"/>
    <n v="542183"/>
    <n v="390578.15715175902"/>
    <n v="3.5054864328507608E-2"/>
    <n v="3.1929544831535615E-2"/>
    <n v="13650.469334113848"/>
    <n v="6199.3930459257381"/>
    <n v="2.6300927185175542"/>
    <n v="1.5500054004546944"/>
  </r>
  <r>
    <x v="11"/>
    <x v="0"/>
    <x v="11"/>
    <x v="0"/>
    <n v="35567"/>
    <n v="10799.7323105701"/>
    <n v="684655"/>
    <n v="454481.91714997898"/>
    <n v="5.1948791727220278E-2"/>
    <n v="2.3762732691972405E-2"/>
    <n v="264229"/>
    <n v="164787.98419923001"/>
    <n v="1.708373694242947E-2"/>
    <n v="1.3471325092927054E-2"/>
    <n v="11696.465916319048"/>
    <n v="6122.4736547841067"/>
    <n v="3.0408330391812197"/>
    <n v="1.763949168181586"/>
  </r>
  <r>
    <x v="1"/>
    <x v="5"/>
    <x v="1"/>
    <x v="5"/>
    <n v="19683"/>
    <n v="7727.0919839175604"/>
    <n v="761059"/>
    <n v="470952.99537847401"/>
    <n v="2.5862646654201581E-2"/>
    <n v="1.6407352877557992E-2"/>
    <n v="385294"/>
    <n v="328237.62917358801"/>
    <n v="2.4911199533345772E-2"/>
    <n v="2.6833241706404116E-2"/>
    <n v="18958.892605648602"/>
    <n v="12637.195557345614"/>
    <n v="1.0381935490333258"/>
    <n v="0.61145623242540059"/>
  </r>
  <r>
    <x v="8"/>
    <x v="18"/>
    <x v="8"/>
    <x v="18"/>
    <n v="25769"/>
    <n v="10411.009201323801"/>
    <n v="473379"/>
    <n v="364724.64994822402"/>
    <n v="5.4436297343143654E-2"/>
    <n v="2.854484664746882E-2"/>
    <n v="411739"/>
    <n v="283168.587115045"/>
    <n v="2.6621002104004358E-2"/>
    <n v="2.3148872848154121E-2"/>
    <n v="12601.823354991478"/>
    <n v="8442.9645462389599"/>
    <n v="2.0448628166013063"/>
    <n v="1.2330987704978027"/>
  </r>
  <r>
    <x v="4"/>
    <x v="18"/>
    <x v="4"/>
    <x v="18"/>
    <n v="247737"/>
    <n v="96230.776938307405"/>
    <n v="4471681"/>
    <n v="3205353.8477964802"/>
    <n v="5.5401313286882498E-2"/>
    <n v="3.0021888848390712E-2"/>
    <n v="411739"/>
    <n v="283168.587115045"/>
    <n v="2.6621002104004358E-2"/>
    <n v="2.3148872848154121E-2"/>
    <n v="119040.62930943631"/>
    <n v="74200.328655982274"/>
    <n v="2.0811129900534051"/>
    <n v="1.2969049959935584"/>
  </r>
  <r>
    <x v="7"/>
    <x v="16"/>
    <x v="7"/>
    <x v="16"/>
    <n v="32394"/>
    <n v="11306.5771621887"/>
    <n v="307923"/>
    <n v="230122.67918958"/>
    <n v="0.10520162508159507"/>
    <n v="4.913282429183826E-2"/>
    <n v="822815"/>
    <n v="541059.55428477901"/>
    <n v="5.3199137915539568E-2"/>
    <n v="4.4231314472493732E-2"/>
    <n v="16381.238144366691"/>
    <n v="10178.628590487102"/>
    <n v="1.9775062003564061"/>
    <n v="1.1108153776979124"/>
  </r>
  <r>
    <x v="18"/>
    <x v="13"/>
    <x v="18"/>
    <x v="13"/>
    <n v="14709"/>
    <n v="5481.4756284642099"/>
    <n v="278613"/>
    <n v="205613.18892001599"/>
    <n v="5.2793660023042713E-2"/>
    <n v="2.6659163535450621E-2"/>
    <n v="456541"/>
    <n v="313358.46928815503"/>
    <n v="2.951767727022277E-2"/>
    <n v="2.5616878748265307E-2"/>
    <n v="8224.0086172885767"/>
    <n v="5267.168129608217"/>
    <n v="1.7885438457686709"/>
    <n v="1.0406874232191889"/>
  </r>
  <r>
    <x v="12"/>
    <x v="18"/>
    <x v="12"/>
    <x v="18"/>
    <n v="252869"/>
    <n v="94876.528493637306"/>
    <n v="4608764"/>
    <n v="3401456.2562221601"/>
    <n v="5.48669881990052E-2"/>
    <n v="2.7892914489223E-2"/>
    <n v="411739"/>
    <n v="283168.587115045"/>
    <n v="2.6621002104004358E-2"/>
    <n v="2.3148872848154121E-2"/>
    <n v="122689.91614085954"/>
    <n v="78739.878373845131"/>
    <n v="2.0610414282921399"/>
    <n v="1.2049361829488456"/>
  </r>
  <r>
    <x v="2"/>
    <x v="9"/>
    <x v="2"/>
    <x v="9"/>
    <n v="60186"/>
    <n v="17359.6947538489"/>
    <n v="457343"/>
    <n v="252054.98301061499"/>
    <n v="0.1315992591993318"/>
    <n v="6.8872650508630562E-2"/>
    <n v="774665"/>
    <n v="542439.85830873298"/>
    <n v="5.0085997670608166E-2"/>
    <n v="4.4344153550683309E-2"/>
    <n v="22906.480432668952"/>
    <n v="11177.164869837583"/>
    <n v="2.6274660647632029"/>
    <n v="1.5531393654839374"/>
  </r>
  <r>
    <x v="14"/>
    <x v="10"/>
    <x v="14"/>
    <x v="10"/>
    <n v="8150"/>
    <n v="4453.6572208810803"/>
    <n v="233551"/>
    <n v="188043.705976909"/>
    <n v="3.4896018428523107E-2"/>
    <n v="2.3684160008141785E-2"/>
    <n v="611176"/>
    <n v="515726.10549464897"/>
    <n v="3.9515609601997792E-2"/>
    <n v="4.2160319271992604E-2"/>
    <n v="9228.9101381561868"/>
    <n v="7927.9826810751874"/>
    <n v="0.88309452340471717"/>
    <n v="0.56176424697702276"/>
  </r>
  <r>
    <x v="2"/>
    <x v="6"/>
    <x v="2"/>
    <x v="6"/>
    <n v="7643"/>
    <n v="2130.0266777372099"/>
    <n v="457343"/>
    <n v="252054.98301061499"/>
    <n v="1.6711745888753082E-2"/>
    <n v="8.4506429997755934E-3"/>
    <n v="628927"/>
    <n v="572993.14923858095"/>
    <n v="4.0663301242450066E-2"/>
    <n v="4.6841867912412148E-2"/>
    <n v="18597.076180125841"/>
    <n v="11806.726220848515"/>
    <n v="0.4109785821153894"/>
    <n v="0.18040789952222089"/>
  </r>
  <r>
    <x v="18"/>
    <x v="5"/>
    <x v="18"/>
    <x v="5"/>
    <n v="8433"/>
    <n v="4401.2332837506901"/>
    <n v="278613"/>
    <n v="205613.18892001599"/>
    <n v="3.0267790806602708E-2"/>
    <n v="2.1405403548615649E-2"/>
    <n v="385294"/>
    <n v="328237.62917358801"/>
    <n v="2.4911199533345772E-2"/>
    <n v="2.6833241706404116E-2"/>
    <n v="6940.5840355840655"/>
    <n v="5517.2683963153222"/>
    <n v="1.2150274323838433"/>
    <n v="0.79771962638069771"/>
  </r>
  <r>
    <x v="13"/>
    <x v="15"/>
    <x v="13"/>
    <x v="15"/>
    <n v="111036"/>
    <n v="55181.419874086001"/>
    <n v="814706"/>
    <n v="537381.630780034"/>
    <n v="0.13628965540943605"/>
    <n v="0.10268572037713244"/>
    <n v="542183"/>
    <n v="390578.15715175902"/>
    <n v="3.5054864328507608E-2"/>
    <n v="3.1929544831535615E-2"/>
    <n v="28559.408297621121"/>
    <n v="17158.350871634815"/>
    <n v="3.8878956749691778"/>
    <n v="3.2160095271923077"/>
  </r>
  <r>
    <x v="12"/>
    <x v="6"/>
    <x v="12"/>
    <x v="6"/>
    <n v="89002"/>
    <n v="35278.3293655292"/>
    <n v="4608764"/>
    <n v="3401456.2562221601"/>
    <n v="1.9311468324262209E-2"/>
    <n v="1.037153698537085E-2"/>
    <n v="628927"/>
    <n v="572993.14923858095"/>
    <n v="4.0663301242450066E-2"/>
    <n v="4.6841867912412148E-2"/>
    <n v="187407.55888735913"/>
    <n v="159330.56466380635"/>
    <n v="0.47491147384025445"/>
    <n v="0.22141595644230497"/>
  </r>
  <r>
    <x v="1"/>
    <x v="6"/>
    <x v="1"/>
    <x v="6"/>
    <n v="16890"/>
    <n v="6601.5792874784001"/>
    <n v="761059"/>
    <n v="470952.99537847401"/>
    <n v="2.2192760351037174E-2"/>
    <n v="1.4017490815985032E-2"/>
    <n v="628927"/>
    <n v="572993.14923858095"/>
    <n v="4.0663301242450066E-2"/>
    <n v="4.6841867912412148E-2"/>
    <n v="30947.171380277803"/>
    <n v="22060.318002473326"/>
    <n v="0.54576878101252768"/>
    <n v="0.29925132025468781"/>
  </r>
  <r>
    <x v="7"/>
    <x v="1"/>
    <x v="7"/>
    <x v="1"/>
    <n v="11377"/>
    <n v="2776.8293545451502"/>
    <n v="307923"/>
    <n v="230122.67918958"/>
    <n v="3.6947548575455555E-2"/>
    <n v="1.2066734857790955E-2"/>
    <n v="205623"/>
    <n v="113491.275762676"/>
    <n v="1.3294563584289291E-2"/>
    <n v="9.2778480083937145E-3"/>
    <n v="4093.7019025651116"/>
    <n v="2135.0432408052707"/>
    <n v="2.779147155993742"/>
    <n v="1.3005963071257602"/>
  </r>
  <r>
    <x v="13"/>
    <x v="14"/>
    <x v="13"/>
    <x v="14"/>
    <n v="198439"/>
    <n v="70844.239535926798"/>
    <n v="814706"/>
    <n v="537381.630780034"/>
    <n v="0.24357130056732121"/>
    <n v="0.13183226868602327"/>
    <n v="3030074"/>
    <n v="2388459.2817652901"/>
    <n v="0.19590956001080514"/>
    <n v="0.19525520390478582"/>
    <n v="159608.69399816301"/>
    <n v="104926.55989264186"/>
    <n v="1.2432844040581141"/>
    <n v="0.6751792835714121"/>
  </r>
  <r>
    <x v="19"/>
    <x v="9"/>
    <x v="19"/>
    <x v="9"/>
    <n v="39542"/>
    <n v="10526.8032726773"/>
    <n v="314859"/>
    <n v="160351.01493838499"/>
    <n v="0.12558637358309593"/>
    <n v="6.5648497932627572E-2"/>
    <n v="774665"/>
    <n v="542439.85830873298"/>
    <n v="5.0085997670608166E-2"/>
    <n v="4.4344153550683309E-2"/>
    <n v="15770.027140570017"/>
    <n v="7110.6300284356576"/>
    <n v="2.5074148349608185"/>
    <n v="1.4804318647686978"/>
  </r>
  <r>
    <x v="7"/>
    <x v="3"/>
    <x v="7"/>
    <x v="3"/>
    <n v="8693"/>
    <n v="2444.9308354660002"/>
    <n v="307923"/>
    <n v="230122.67918958"/>
    <n v="2.8231083744962214E-2"/>
    <n v="1.0624467106311646E-2"/>
    <n v="179938"/>
    <n v="108129.511066987"/>
    <n v="1.1633898845118718E-2"/>
    <n v="8.8395267579797366E-3"/>
    <n v="3582.3450340854911"/>
    <n v="2034.1755803142792"/>
    <n v="2.4266227617070304"/>
    <n v="1.2019271389976374"/>
  </r>
  <r>
    <x v="16"/>
    <x v="14"/>
    <x v="16"/>
    <x v="14"/>
    <n v="337193"/>
    <n v="105255.21015103201"/>
    <n v="1396369"/>
    <n v="798451.10116148798"/>
    <n v="0.24147843442528444"/>
    <n v="0.13182424070543547"/>
    <n v="3030074"/>
    <n v="2388459.2817652901"/>
    <n v="0.19590956001080514"/>
    <n v="0.19525520390478582"/>
    <n v="273562.03640272794"/>
    <n v="155901.73256528709"/>
    <n v="1.2326015862215505"/>
    <n v="0.67513816824937589"/>
  </r>
  <r>
    <x v="18"/>
    <x v="4"/>
    <x v="18"/>
    <x v="4"/>
    <n v="25581"/>
    <n v="19106.6277981612"/>
    <n v="278613"/>
    <n v="205613.18892001599"/>
    <n v="9.1815529067200738E-2"/>
    <n v="9.2925108056145775E-2"/>
    <n v="205103"/>
    <n v="166981.54839192901"/>
    <n v="1.3260942962744861E-2"/>
    <n v="1.3650647732837048E-2"/>
    <n v="3694.6711016792337"/>
    <n v="2806.7532111724122"/>
    <n v="6.9237556729673164"/>
    <n v="6.8073771937291729"/>
  </r>
  <r>
    <x v="3"/>
    <x v="0"/>
    <x v="3"/>
    <x v="0"/>
    <n v="38205"/>
    <n v="11811.8889303003"/>
    <n v="766223"/>
    <n v="467586.44461568602"/>
    <n v="4.9861463307679356E-2"/>
    <n v="2.5261401536155758E-2"/>
    <n v="264229"/>
    <n v="164787.98419923001"/>
    <n v="1.708373694242947E-2"/>
    <n v="1.3471325092927054E-2"/>
    <n v="13089.952171239136"/>
    <n v="6299.0090044638373"/>
    <n v="2.9186508476282227"/>
    <n v="1.8751979750988959"/>
  </r>
  <r>
    <x v="6"/>
    <x v="5"/>
    <x v="6"/>
    <x v="5"/>
    <n v="33840"/>
    <n v="21241.448707566698"/>
    <n v="814097"/>
    <n v="695738.46490440296"/>
    <n v="4.1567528193814741E-2"/>
    <n v="3.0530795376514583E-2"/>
    <n v="385294"/>
    <n v="328237.62917358801"/>
    <n v="2.4911199533345772E-2"/>
    <n v="2.6833241706404116E-2"/>
    <n v="20280.132806498194"/>
    <n v="18668.918393222404"/>
    <n v="1.6686281260030473"/>
    <n v="1.1377975017169837"/>
  </r>
  <r>
    <x v="15"/>
    <x v="9"/>
    <x v="15"/>
    <x v="9"/>
    <n v="99837"/>
    <n v="34398.582754486"/>
    <n v="853404"/>
    <n v="590210.80568988505"/>
    <n v="0.11698679640592263"/>
    <n v="5.8281858656041068E-2"/>
    <n v="774665"/>
    <n v="542439.85830873298"/>
    <n v="5.0085997670608166E-2"/>
    <n v="4.4344153550683309E-2"/>
    <n v="42743.590756087695"/>
    <n v="26172.398594784772"/>
    <n v="2.3357186009409108"/>
    <n v="1.3143076141802461"/>
  </r>
  <r>
    <x v="9"/>
    <x v="12"/>
    <x v="9"/>
    <x v="12"/>
    <n v="5601"/>
    <n v="701.36530688082496"/>
    <n v="389403"/>
    <n v="194158.51615281499"/>
    <n v="1.4383556367054183E-2"/>
    <n v="3.6123334725570639E-3"/>
    <n v="331407"/>
    <n v="284134.86566834903"/>
    <n v="2.1427133315721301E-2"/>
    <n v="2.3227865576811717E-2"/>
    <n v="8343.7899945418212"/>
    <n v="4509.8879137908134"/>
    <n v="0.67127768120529807"/>
    <n v="0.1555172368555138"/>
  </r>
  <r>
    <x v="17"/>
    <x v="0"/>
    <x v="17"/>
    <x v="0"/>
    <n v="29285"/>
    <n v="9720.1913371738501"/>
    <n v="707111"/>
    <n v="526988.61771348596"/>
    <n v="4.1414997079666414E-2"/>
    <n v="1.844478421440696E-2"/>
    <n v="264229"/>
    <n v="164787.98419923001"/>
    <n v="1.708373694242947E-2"/>
    <n v="1.3471325092927054E-2"/>
    <n v="12080.098313098244"/>
    <n v="7099.2349894906265"/>
    <n v="2.4242352372452776"/>
    <n v="1.3691885606777581"/>
  </r>
  <r>
    <x v="10"/>
    <x v="12"/>
    <x v="10"/>
    <x v="12"/>
    <n v="5223"/>
    <n v="1433.8600549139301"/>
    <n v="575418"/>
    <n v="460438.54033682798"/>
    <n v="9.0768797639281355E-3"/>
    <n v="3.1141182357693341E-3"/>
    <n v="331407"/>
    <n v="284134.86566834903"/>
    <n v="2.1427133315721301E-2"/>
    <n v="2.3227865576811717E-2"/>
    <n v="12329.558198265719"/>
    <n v="10695.004521327241"/>
    <n v="0.42361615201546066"/>
    <n v="0.13406820465149175"/>
  </r>
  <r>
    <x v="3"/>
    <x v="10"/>
    <x v="3"/>
    <x v="10"/>
    <n v="30056"/>
    <n v="10462.846949434501"/>
    <n v="766223"/>
    <n v="467586.44461568602"/>
    <n v="3.9226178279691423E-2"/>
    <n v="2.2376283722326508E-2"/>
    <n v="611176"/>
    <n v="515726.10549464897"/>
    <n v="3.9515609601997792E-2"/>
    <n v="4.2160319271992604E-2"/>
    <n v="30277.768936071556"/>
    <n v="19713.59379225321"/>
    <n v="0.9926755192385609"/>
    <n v="0.53074274836412894"/>
  </r>
  <r>
    <x v="8"/>
    <x v="19"/>
    <x v="8"/>
    <x v="19"/>
    <n v="139308"/>
    <n v="69178.167900461602"/>
    <n v="473379"/>
    <n v="364724.64994822402"/>
    <n v="0.29428428384022104"/>
    <n v="0.18967231282635291"/>
    <n v="2823093"/>
    <n v="2249487.3035238399"/>
    <n v="0.18252719488025176"/>
    <n v="0.18389432278960494"/>
    <n v="86404.5409852187"/>
    <n v="67070.79250690437"/>
    <n v="1.6122763735742955"/>
    <n v="1.0314201653922652"/>
  </r>
  <r>
    <x v="16"/>
    <x v="7"/>
    <x v="16"/>
    <x v="7"/>
    <n v="12285"/>
    <n v="3569.3363891189601"/>
    <n v="1396369"/>
    <n v="798451.10116148798"/>
    <n v="8.7978177687989354E-3"/>
    <n v="4.4703255890394923E-3"/>
    <n v="196268"/>
    <n v="171052.689770383"/>
    <n v="1.2689715671696699E-2"/>
    <n v="1.3983461252432714E-2"/>
    <n v="17719.525582771446"/>
    <n v="11165.1100350539"/>
    <n v="0.69330298616711317"/>
    <n v="0.31968662896404038"/>
  </r>
  <r>
    <x v="16"/>
    <x v="13"/>
    <x v="16"/>
    <x v="13"/>
    <n v="102006"/>
    <n v="30355.3520961834"/>
    <n v="1396369"/>
    <n v="798451.10116148798"/>
    <n v="7.3050891275873359E-2"/>
    <n v="3.8017797272777487E-2"/>
    <n v="456541"/>
    <n v="313358.46928815503"/>
    <n v="2.951767727022277E-2"/>
    <n v="2.5616878748265307E-2"/>
    <n v="41217.569492143703"/>
    <n v="20453.825044872752"/>
    <n v="2.4748184149830306"/>
    <n v="1.484091705565493"/>
  </r>
  <r>
    <x v="7"/>
    <x v="4"/>
    <x v="7"/>
    <x v="4"/>
    <n v="7167"/>
    <n v="3020.98714221605"/>
    <n v="307923"/>
    <n v="230122.67918958"/>
    <n v="2.3275299344316599E-2"/>
    <n v="1.3127724537429429E-2"/>
    <n v="205103"/>
    <n v="166981.54839192901"/>
    <n v="1.3260942962744861E-2"/>
    <n v="1.3650647732837048E-2"/>
    <n v="4083.3493399172858"/>
    <n v="3141.3236289536276"/>
    <n v="1.7551767932119122"/>
    <n v="0.96169242620262541"/>
  </r>
  <r>
    <x v="12"/>
    <x v="15"/>
    <x v="12"/>
    <x v="15"/>
    <n v="289175"/>
    <n v="110213.477044147"/>
    <n v="4608764"/>
    <n v="3401456.2562221601"/>
    <n v="6.2744588353840641E-2"/>
    <n v="3.2401850484638013E-2"/>
    <n v="542183"/>
    <n v="390578.15715175902"/>
    <n v="3.5054864328507608E-2"/>
    <n v="3.1929544831535615E-2"/>
    <n v="161559.59674211004"/>
    <n v="108606.95002555275"/>
    <n v="1.7898967677023632"/>
    <n v="1.0147921198248939"/>
  </r>
  <r>
    <x v="18"/>
    <x v="14"/>
    <x v="18"/>
    <x v="14"/>
    <n v="74645"/>
    <n v="37122.782243904498"/>
    <n v="278613"/>
    <n v="205613.18892001599"/>
    <n v="0.26791642888163869"/>
    <n v="0.18054669760676367"/>
    <n v="3030074"/>
    <n v="2388459.2817652901"/>
    <n v="0.19590956001080514"/>
    <n v="0.19525520390478582"/>
    <n v="54582.950243290456"/>
    <n v="40147.045128090969"/>
    <n v="1.3675515828163878"/>
    <n v="0.9246703493485654"/>
  </r>
  <r>
    <x v="2"/>
    <x v="11"/>
    <x v="2"/>
    <x v="11"/>
    <n v="30369"/>
    <n v="8230.5209787962594"/>
    <n v="457343"/>
    <n v="252054.98301061499"/>
    <n v="6.6403115386045042E-2"/>
    <n v="3.265367294265966E-2"/>
    <n v="487659"/>
    <n v="360812.79794453498"/>
    <n v="3.1529612849491212E-2"/>
    <n v="2.9496243445292079E-2"/>
    <n v="14419.847729424859"/>
    <n v="7434.6751404800589"/>
    <n v="2.1060555263721414"/>
    <n v="1.1070451396030752"/>
  </r>
  <r>
    <x v="14"/>
    <x v="13"/>
    <x v="14"/>
    <x v="13"/>
    <n v="10026"/>
    <n v="4390.8454811527899"/>
    <n v="233551"/>
    <n v="188043.705976909"/>
    <n v="4.2928525247162293E-2"/>
    <n v="2.3350132663796618E-2"/>
    <n v="456541"/>
    <n v="313358.46928815503"/>
    <n v="2.951767727022277E-2"/>
    <n v="2.5616878748265307E-2"/>
    <n v="6893.8830441377986"/>
    <n v="4817.09281538493"/>
    <n v="1.4543327665713144"/>
    <n v="0.91151357248696085"/>
  </r>
  <r>
    <x v="6"/>
    <x v="18"/>
    <x v="6"/>
    <x v="18"/>
    <n v="31139"/>
    <n v="14517.6461201769"/>
    <n v="814097"/>
    <n v="695738.46490440296"/>
    <n v="3.8249741738392351E-2"/>
    <n v="2.086652794476683E-2"/>
    <n v="411739"/>
    <n v="283168.587115045"/>
    <n v="2.6621002104004358E-2"/>
    <n v="2.3148872848154121E-2"/>
    <n v="21672.077949863637"/>
    <n v="16105.561259641963"/>
    <n v="1.4368257659481116"/>
    <n v="0.90140578686666872"/>
  </r>
  <r>
    <x v="18"/>
    <x v="19"/>
    <x v="18"/>
    <x v="19"/>
    <n v="79260"/>
    <n v="37776.949112261798"/>
    <n v="278613"/>
    <n v="205613.18892001599"/>
    <n v="0.28448062366077675"/>
    <n v="0.18372823898449978"/>
    <n v="2823093"/>
    <n v="2249487.3035238399"/>
    <n v="0.18252719488025176"/>
    <n v="0.18389432278960494"/>
    <n v="50854.449347171583"/>
    <n v="37811.098133057443"/>
    <n v="1.5585656912517187"/>
    <n v="0.99909685191698283"/>
  </r>
  <r>
    <x v="15"/>
    <x v="12"/>
    <x v="15"/>
    <x v="12"/>
    <n v="10806"/>
    <n v="2334.2358426180599"/>
    <n v="853404"/>
    <n v="590210.80568988505"/>
    <n v="1.2662232658857938E-2"/>
    <n v="3.9549188529166635E-3"/>
    <n v="331407"/>
    <n v="284134.86566834903"/>
    <n v="2.1427133315721301E-2"/>
    <n v="2.3227865576811717E-2"/>
    <n v="18286.001280169821"/>
    <n v="13709.337256546391"/>
    <n v="0.59094385013078399"/>
    <n v="0.17026613314246328"/>
  </r>
  <r>
    <x v="11"/>
    <x v="18"/>
    <x v="11"/>
    <x v="18"/>
    <n v="39898"/>
    <n v="13696.8715156122"/>
    <n v="684655"/>
    <n v="454481.91714997898"/>
    <n v="5.8274605458223487E-2"/>
    <n v="3.0137329998747197E-2"/>
    <n v="411739"/>
    <n v="283168.587115045"/>
    <n v="2.6621002104004358E-2"/>
    <n v="2.3148872848154121E-2"/>
    <n v="18226.202195517104"/>
    <n v="10520.744111890179"/>
    <n v="2.1890462737110021"/>
    <n v="1.3018918975638303"/>
  </r>
  <r>
    <x v="17"/>
    <x v="9"/>
    <x v="17"/>
    <x v="9"/>
    <n v="80381"/>
    <n v="31305.041570871199"/>
    <n v="707111"/>
    <n v="526988.61771348596"/>
    <n v="0.11367522213626997"/>
    <n v="5.9403638937589306E-2"/>
    <n v="774665"/>
    <n v="542439.85830873298"/>
    <n v="5.0085997670608166E-2"/>
    <n v="4.4344153550683309E-2"/>
    <n v="35416.35989886141"/>
    <n v="23368.864183349167"/>
    <n v="2.2696008350249497"/>
    <n v="1.3396047546537042"/>
  </r>
  <r>
    <x v="9"/>
    <x v="10"/>
    <x v="9"/>
    <x v="10"/>
    <n v="19888"/>
    <n v="5734.6196240101899"/>
    <n v="389403"/>
    <n v="194158.51615281499"/>
    <n v="5.1073052852700161E-2"/>
    <n v="2.9535761488291776E-2"/>
    <n v="611176"/>
    <n v="515726.10549464897"/>
    <n v="3.9515609601997792E-2"/>
    <n v="4.2160319271992604E-2"/>
    <n v="15387.496925846746"/>
    <n v="8185.7850303790128"/>
    <n v="1.2924779186531405"/>
    <n v="0.70055829742998632"/>
  </r>
  <r>
    <x v="19"/>
    <x v="12"/>
    <x v="19"/>
    <x v="12"/>
    <n v="3906"/>
    <n v="594.00524117018995"/>
    <n v="314859"/>
    <n v="160351.01493838499"/>
    <n v="1.2405552961801949E-2"/>
    <n v="3.7044058710725149E-3"/>
    <n v="331407"/>
    <n v="284134.86566834903"/>
    <n v="2.1427133315721301E-2"/>
    <n v="2.3227865576811717E-2"/>
    <n v="6746.5257686546929"/>
    <n v="3724.6118200941341"/>
    <n v="0.57896466032158733"/>
    <n v="0.1594811137003741"/>
  </r>
  <r>
    <x v="14"/>
    <x v="18"/>
    <x v="14"/>
    <x v="18"/>
    <n v="9441"/>
    <n v="4341.2896366156001"/>
    <n v="233551"/>
    <n v="188043.705976909"/>
    <n v="4.0423719016403271E-2"/>
    <n v="2.3086599011980187E-2"/>
    <n v="411739"/>
    <n v="283168.587115045"/>
    <n v="2.6621002104004358E-2"/>
    <n v="2.3148872848154121E-2"/>
    <n v="6217.3616623923217"/>
    <n v="4352.9998395551456"/>
    <n v="1.5184897570149207"/>
    <n v="0.99730985449777954"/>
  </r>
  <r>
    <x v="15"/>
    <x v="5"/>
    <x v="15"/>
    <x v="5"/>
    <n v="25611"/>
    <n v="11626.3774852228"/>
    <n v="853404"/>
    <n v="590210.80568988505"/>
    <n v="3.0010405388303782E-2"/>
    <n v="1.9698686254367999E-2"/>
    <n v="385294"/>
    <n v="328237.62917358801"/>
    <n v="2.4911199533345772E-2"/>
    <n v="2.6833241706404116E-2"/>
    <n v="21259.317326555414"/>
    <n v="15837.2692068082"/>
    <n v="1.2046953157808513"/>
    <n v="0.73411503797793609"/>
  </r>
  <r>
    <x v="8"/>
    <x v="11"/>
    <x v="8"/>
    <x v="11"/>
    <n v="27627"/>
    <n v="12698.2107102234"/>
    <n v="473379"/>
    <n v="364724.64994822402"/>
    <n v="5.8361270778805145E-2"/>
    <n v="3.4815882918870514E-2"/>
    <n v="487659"/>
    <n v="360812.79794453498"/>
    <n v="3.1529612849491212E-2"/>
    <n v="2.9496243445292079E-2"/>
    <n v="14925.456601079301"/>
    <n v="10758.00706537175"/>
    <n v="1.8509986487115051"/>
    <n v="1.1803497277015969"/>
  </r>
  <r>
    <x v="12"/>
    <x v="11"/>
    <x v="12"/>
    <x v="11"/>
    <n v="227676"/>
    <n v="80910.327790178693"/>
    <n v="4608764"/>
    <n v="3401456.2562221601"/>
    <n v="4.9400663605252949E-2"/>
    <n v="2.3786967021014124E-2"/>
    <n v="487659"/>
    <n v="360812.79794453498"/>
    <n v="3.1529612849491212E-2"/>
    <n v="2.9496243445292079E-2"/>
    <n v="145312.54463467252"/>
    <n v="100330.18180204062"/>
    <n v="1.5668020993809988"/>
    <n v="0.80644055793520997"/>
  </r>
  <r>
    <x v="0"/>
    <x v="16"/>
    <x v="0"/>
    <x v="16"/>
    <n v="183016"/>
    <n v="59152.247736391997"/>
    <n v="1264416"/>
    <n v="799364.77129149099"/>
    <n v="0.14474350213853668"/>
    <n v="7.3999067585656636E-2"/>
    <n v="822815"/>
    <n v="541059.55428477901"/>
    <n v="5.3199137915539568E-2"/>
    <n v="4.4231314472493732E-2"/>
    <n v="67265.841166614875"/>
    <n v="35356.95457722697"/>
    <n v="2.7207866106465017"/>
    <n v="1.6730017741542513"/>
  </r>
  <r>
    <x v="8"/>
    <x v="16"/>
    <x v="8"/>
    <x v="16"/>
    <n v="47566"/>
    <n v="17453.715114978899"/>
    <n v="473379"/>
    <n v="364724.64994822402"/>
    <n v="0.10048185491963099"/>
    <n v="4.7854498228887495E-2"/>
    <n v="822815"/>
    <n v="541059.55428477901"/>
    <n v="5.3199137915539568E-2"/>
    <n v="4.4231314472493732E-2"/>
    <n v="25183.354707320206"/>
    <n v="16132.250687730091"/>
    <n v="1.8887872784547519"/>
    <n v="1.0819144490640658"/>
  </r>
  <r>
    <x v="13"/>
    <x v="0"/>
    <x v="13"/>
    <x v="0"/>
    <n v="44848"/>
    <n v="13439.404526173499"/>
    <n v="814706"/>
    <n v="537381.630780034"/>
    <n v="5.504807869341824E-2"/>
    <n v="2.5009050842816471E-2"/>
    <n v="264229"/>
    <n v="164787.98419923001"/>
    <n v="1.708373694242947E-2"/>
    <n v="1.3471325092927054E-2"/>
    <n v="13918.222989418944"/>
    <n v="7239.2426472051338"/>
    <n v="3.2222504291025378"/>
    <n v="1.8564655422017207"/>
  </r>
  <r>
    <x v="17"/>
    <x v="8"/>
    <x v="17"/>
    <x v="8"/>
    <n v="31030"/>
    <n v="10789.2817218327"/>
    <n v="707111"/>
    <n v="526988.61771348596"/>
    <n v="4.3882785022436366E-2"/>
    <n v="2.0473462536336286E-2"/>
    <n v="405846"/>
    <n v="295491.23018071702"/>
    <n v="2.6239989944847955E-2"/>
    <n v="2.415624199310994E-2"/>
    <n v="18554.585529891381"/>
    <n v="12730.06457710147"/>
    <n v="1.6723628749351886"/>
    <n v="0.84754336134635144"/>
  </r>
  <r>
    <x v="8"/>
    <x v="10"/>
    <x v="8"/>
    <x v="10"/>
    <n v="17584"/>
    <n v="8113.6137361361598"/>
    <n v="473379"/>
    <n v="364724.64994822402"/>
    <n v="3.7145711998208625E-2"/>
    <n v="2.2245860643880146E-2"/>
    <n v="611176"/>
    <n v="515726.10549464897"/>
    <n v="3.9515609601997792E-2"/>
    <n v="4.2160319271992604E-2"/>
    <n v="18705.859757784114"/>
    <n v="15376.907688182866"/>
    <n v="0.94002629270663318"/>
    <n v="0.5276492452621967"/>
  </r>
  <r>
    <x v="1"/>
    <x v="10"/>
    <x v="1"/>
    <x v="10"/>
    <n v="30665"/>
    <n v="11374.5725894683"/>
    <n v="761059"/>
    <n v="470952.99537847401"/>
    <n v="4.029253973739224E-2"/>
    <n v="2.4152245980147771E-2"/>
    <n v="611176"/>
    <n v="515726.10549464897"/>
    <n v="3.9515609601997792E-2"/>
    <n v="4.2160319271992604E-2"/>
    <n v="30073.710328086836"/>
    <n v="19855.528647257721"/>
    <n v="1.019661347584403"/>
    <n v="0.57286677134326824"/>
  </r>
  <r>
    <x v="4"/>
    <x v="16"/>
    <x v="4"/>
    <x v="16"/>
    <n v="498360"/>
    <n v="184204.28867916999"/>
    <n v="4471681"/>
    <n v="3205353.8477964802"/>
    <n v="0.11144802144875719"/>
    <n v="5.7467692312909907E-2"/>
    <n v="822815"/>
    <n v="541059.55428477901"/>
    <n v="5.3199137915539568E-2"/>
    <n v="4.4231314472493732E-2"/>
    <n v="237889.5742332979"/>
    <n v="141777.01403750392"/>
    <n v="2.0949215685730693"/>
    <n v="1.2992535491715385"/>
  </r>
  <r>
    <x v="8"/>
    <x v="2"/>
    <x v="8"/>
    <x v="2"/>
    <n v="50911"/>
    <n v="32246.410985304199"/>
    <n v="473379"/>
    <n v="364724.64994822402"/>
    <n v="0.10754807458717011"/>
    <n v="8.8413028814701367E-2"/>
    <n v="2372875"/>
    <n v="2164170.6430614302"/>
    <n v="0.15341833143700095"/>
    <n v="0.1769197337471026"/>
    <n v="72625.016317316069"/>
    <n v="64526.987959844992"/>
    <n v="0.70101189069008485"/>
    <n v="0.49973525814301256"/>
  </r>
  <r>
    <x v="2"/>
    <x v="19"/>
    <x v="2"/>
    <x v="19"/>
    <n v="193854"/>
    <n v="76371.249800582795"/>
    <n v="457343"/>
    <n v="252054.98301061499"/>
    <n v="0.42387004939399969"/>
    <n v="0.30299440577759384"/>
    <n v="2823093"/>
    <n v="2249487.3035238399"/>
    <n v="0.18252719488025176"/>
    <n v="0.18389432278960494"/>
    <n v="83477.534888118986"/>
    <n v="46351.48040648242"/>
    <n v="2.3222295706241614"/>
    <n v="1.6476550291563503"/>
  </r>
  <r>
    <x v="14"/>
    <x v="3"/>
    <x v="14"/>
    <x v="3"/>
    <n v="4240"/>
    <n v="1517.24676385617"/>
    <n v="233551"/>
    <n v="188043.705976909"/>
    <n v="1.8154493022937174E-2"/>
    <n v="8.0685857363526001E-3"/>
    <n v="179938"/>
    <n v="108129.511066987"/>
    <n v="1.1633898845118718E-2"/>
    <n v="8.8395267579797366E-3"/>
    <n v="2717.1087091763216"/>
    <n v="1662.2173706525612"/>
    <n v="1.5604822823910258"/>
    <n v="0.91278480819901553"/>
  </r>
  <r>
    <x v="9"/>
    <x v="11"/>
    <x v="9"/>
    <x v="11"/>
    <n v="27289"/>
    <n v="6643.7434241701303"/>
    <n v="389403"/>
    <n v="194158.51615281499"/>
    <n v="7.0079069755497519E-2"/>
    <n v="3.4218140701802055E-2"/>
    <n v="487659"/>
    <n v="360812.79794453498"/>
    <n v="3.1529612849491212E-2"/>
    <n v="2.9496243445292079E-2"/>
    <n v="12277.725832430426"/>
    <n v="5726.9468594201053"/>
    <n v="2.22264288781549"/>
    <n v="1.1600846990996625"/>
  </r>
  <r>
    <x v="9"/>
    <x v="8"/>
    <x v="9"/>
    <x v="8"/>
    <n v="20706"/>
    <n v="4388.17214265239"/>
    <n v="389403"/>
    <n v="194158.51615281499"/>
    <n v="5.3173704362832336E-2"/>
    <n v="2.2600976921345144E-2"/>
    <n v="405846"/>
    <n v="295491.23018071702"/>
    <n v="2.6239989944847955E-2"/>
    <n v="2.415624199310994E-2"/>
    <n v="10217.930804493628"/>
    <n v="4690.1401012105443"/>
    <n v="2.0264376806010413"/>
    <n v="0.93561643105709891"/>
  </r>
  <r>
    <x v="11"/>
    <x v="7"/>
    <x v="11"/>
    <x v="7"/>
    <n v="8369"/>
    <n v="3570.4609924683"/>
    <n v="684655"/>
    <n v="454481.91714997898"/>
    <n v="1.2223674697475371E-2"/>
    <n v="7.8561123286452969E-3"/>
    <n v="196268"/>
    <n v="171052.689770383"/>
    <n v="1.2689715671696699E-2"/>
    <n v="1.3983461252432714E-2"/>
    <n v="8688.0772832055027"/>
    <n v="6355.2302783980658"/>
    <n v="0.96327412006079927"/>
    <n v="0.5618145741476247"/>
  </r>
  <r>
    <x v="7"/>
    <x v="8"/>
    <x v="7"/>
    <x v="8"/>
    <n v="15259"/>
    <n v="5528.1154956135597"/>
    <n v="307923"/>
    <n v="230122.67918958"/>
    <n v="4.955459644131812E-2"/>
    <n v="2.4022471470790497E-2"/>
    <n v="405846"/>
    <n v="295491.23018071702"/>
    <n v="2.6239989944847955E-2"/>
    <n v="2.415624199310994E-2"/>
    <n v="8079.896423787417"/>
    <n v="5558.8991266062994"/>
    <n v="1.888514307569231"/>
    <n v="0.99446227925860331"/>
  </r>
  <r>
    <x v="3"/>
    <x v="16"/>
    <x v="3"/>
    <x v="16"/>
    <n v="113943"/>
    <n v="41513.114772010202"/>
    <n v="766223"/>
    <n v="467586.44461568602"/>
    <n v="0.148707360650881"/>
    <n v="8.8781689995590538E-2"/>
    <n v="822815"/>
    <n v="541059.55428477901"/>
    <n v="5.3199137915539568E-2"/>
    <n v="4.4231314472493732E-2"/>
    <n v="40762.403051058478"/>
    <n v="20681.963074871681"/>
    <n v="2.7952964367011539"/>
    <n v="2.0072134652656883"/>
  </r>
  <r>
    <x v="2"/>
    <x v="0"/>
    <x v="2"/>
    <x v="0"/>
    <n v="48416"/>
    <n v="18525.655214565901"/>
    <n v="457343"/>
    <n v="252054.98301061499"/>
    <n v="0.10586365157004698"/>
    <n v="7.3498468442441844E-2"/>
    <n v="264229"/>
    <n v="164787.98419923001"/>
    <n v="1.708373694242947E-2"/>
    <n v="1.3471325092927054E-2"/>
    <n v="7813.1275044615213"/>
    <n v="3395.5146174281999"/>
    <n v="6.1967502734792266"/>
    <n v="5.4559197358418192"/>
  </r>
  <r>
    <x v="12"/>
    <x v="17"/>
    <x v="12"/>
    <x v="17"/>
    <n v="81868"/>
    <n v="27001.978331684899"/>
    <n v="4608764"/>
    <n v="3401456.2562221601"/>
    <n v="1.7763547883987985E-2"/>
    <n v="7.9383582494383584E-3"/>
    <n v="331243"/>
    <n v="277939.358609332"/>
    <n v="2.1416529888926519E-2"/>
    <n v="2.2721386356781711E-2"/>
    <n v="98703.731957008538"/>
    <n v="77285.80177331598"/>
    <n v="0.82943165751481895"/>
    <n v="0.34937825204794232"/>
  </r>
  <r>
    <x v="6"/>
    <x v="10"/>
    <x v="6"/>
    <x v="10"/>
    <n v="31466"/>
    <n v="17195.688808057599"/>
    <n v="814097"/>
    <n v="695738.46490440296"/>
    <n v="3.8651413775016984E-2"/>
    <n v="2.4715736840021273E-2"/>
    <n v="611176"/>
    <n v="515726.10549464897"/>
    <n v="3.9515609601997792E-2"/>
    <n v="4.2160319271992604E-2"/>
    <n v="32169.539230157596"/>
    <n v="29332.555810175651"/>
    <n v="0.97813026711001017"/>
    <n v="0.58623220285810573"/>
  </r>
  <r>
    <x v="11"/>
    <x v="19"/>
    <x v="11"/>
    <x v="19"/>
    <n v="233171"/>
    <n v="106526.295832385"/>
    <n v="684655"/>
    <n v="454481.91714997898"/>
    <n v="0.34056714695722662"/>
    <n v="0.23439061448341703"/>
    <n v="2823093"/>
    <n v="2249487.3035238399"/>
    <n v="0.18252719488025176"/>
    <n v="0.18389432278960494"/>
    <n v="124968.15661073878"/>
    <n v="83576.644374416719"/>
    <n v="1.8658433182006553"/>
    <n v="1.2745940762488102"/>
  </r>
  <r>
    <x v="19"/>
    <x v="19"/>
    <x v="19"/>
    <x v="19"/>
    <n v="127071"/>
    <n v="44603.896257719302"/>
    <n v="314859"/>
    <n v="160351.01493838499"/>
    <n v="0.40358065038636343"/>
    <n v="0.27816410313871964"/>
    <n v="2823093"/>
    <n v="2249487.3035238399"/>
    <n v="0.18252719488025176"/>
    <n v="0.18389432278960494"/>
    <n v="57470.33005280119"/>
    <n v="29487.641300720134"/>
    <n v="2.211071345566535"/>
    <n v="1.5126301830262023"/>
  </r>
  <r>
    <x v="10"/>
    <x v="11"/>
    <x v="10"/>
    <x v="11"/>
    <n v="26628"/>
    <n v="12370.2399189395"/>
    <n v="575418"/>
    <n v="460438.54033682798"/>
    <n v="4.6275924632180429E-2"/>
    <n v="2.6866213045263779E-2"/>
    <n v="487659"/>
    <n v="360812.79794453498"/>
    <n v="3.1529612849491212E-2"/>
    <n v="2.9496243445292079E-2"/>
    <n v="18142.706766628533"/>
    <n v="13581.207277370015"/>
    <n v="1.4676972043101755"/>
    <n v="0.91083507278117204"/>
  </r>
  <r>
    <x v="9"/>
    <x v="0"/>
    <x v="9"/>
    <x v="0"/>
    <n v="25305"/>
    <n v="5898.8569653632503"/>
    <n v="389403"/>
    <n v="194158.51615281499"/>
    <n v="6.4984091031656144E-2"/>
    <n v="3.0381654548289182E-2"/>
    <n v="264229"/>
    <n v="164787.98419923001"/>
    <n v="1.708373694242947E-2"/>
    <n v="1.3471325092927054E-2"/>
    <n v="6652.4584165928627"/>
    <n v="2615.5724906548994"/>
    <n v="3.8038569225601058"/>
    <n v="2.2552833027718022"/>
  </r>
  <r>
    <x v="12"/>
    <x v="4"/>
    <x v="12"/>
    <x v="4"/>
    <n v="47666"/>
    <n v="13564.0183399241"/>
    <n v="4608764"/>
    <n v="3401456.2562221601"/>
    <n v="1.0342469260738887E-2"/>
    <n v="3.9877091804758433E-3"/>
    <n v="205103"/>
    <n v="166981.54839192901"/>
    <n v="1.3260942962744861E-2"/>
    <n v="1.3650647732837048E-2"/>
    <n v="61116.556532751856"/>
    <n v="46432.081132343425"/>
    <n v="0.77991959469208949"/>
    <n v="0.29212600445935522"/>
  </r>
  <r>
    <x v="16"/>
    <x v="3"/>
    <x v="16"/>
    <x v="3"/>
    <n v="49736"/>
    <n v="12180.4650040746"/>
    <n v="1396369"/>
    <n v="798451.10116148798"/>
    <n v="3.5618092352379636E-2"/>
    <n v="1.5255117046436489E-2"/>
    <n v="179938"/>
    <n v="108129.511066987"/>
    <n v="1.1633898845118718E-2"/>
    <n v="8.8395267579797366E-3"/>
    <n v="16245.21569645958"/>
    <n v="7057.9298736553583"/>
    <n v="3.0615783089195467"/>
    <n v="1.7257843620039031"/>
  </r>
  <r>
    <x v="17"/>
    <x v="16"/>
    <x v="17"/>
    <x v="16"/>
    <n v="77107"/>
    <n v="28023.2374309109"/>
    <n v="707111"/>
    <n v="526988.61771348596"/>
    <n v="0.10904511455768613"/>
    <n v="5.3176172101209632E-2"/>
    <n v="822815"/>
    <n v="541059.55428477901"/>
    <n v="5.3199137915539568E-2"/>
    <n v="4.4231314472493732E-2"/>
    <n v="37617.695610595103"/>
    <n v="23309.399273509978"/>
    <n v="2.0497534138769162"/>
    <n v="1.2022290708606109"/>
  </r>
  <r>
    <x v="19"/>
    <x v="5"/>
    <x v="19"/>
    <x v="5"/>
    <n v="7866"/>
    <n v="2284.6188917888699"/>
    <n v="314859"/>
    <n v="160351.01493838499"/>
    <n v="2.4982611264089641E-2"/>
    <n v="1.4247611046719826E-2"/>
    <n v="385294"/>
    <n v="328237.62917358801"/>
    <n v="2.4911199533345772E-2"/>
    <n v="2.6833241706404116E-2"/>
    <n v="7843.5153738697163"/>
    <n v="4302.7375417089015"/>
    <n v="1.0028666516298534"/>
    <n v="0.53096868438819456"/>
  </r>
  <r>
    <x v="3"/>
    <x v="12"/>
    <x v="3"/>
    <x v="12"/>
    <n v="6506"/>
    <n v="1283.6383858623699"/>
    <n v="766223"/>
    <n v="467586.44461568602"/>
    <n v="8.4910006616872626E-3"/>
    <n v="2.7452429398747971E-3"/>
    <n v="331407"/>
    <n v="284134.86566834903"/>
    <n v="2.1427133315721301E-2"/>
    <n v="2.3227865576811717E-2"/>
    <n v="16417.96237057192"/>
    <n v="10861.035081072472"/>
    <n v="0.39627329221204466"/>
    <n v="0.11818748178977589"/>
  </r>
  <r>
    <x v="5"/>
    <x v="15"/>
    <x v="5"/>
    <x v="15"/>
    <n v="193960"/>
    <n v="100168.801386864"/>
    <n v="4753344"/>
    <n v="4234628.8688230803"/>
    <n v="4.080495752043193E-2"/>
    <n v="2.3654682497525139E-2"/>
    <n v="542183"/>
    <n v="390578.15715175902"/>
    <n v="3.5054864328507608E-2"/>
    <n v="3.1929544831535615E-2"/>
    <n v="166627.82902672567"/>
    <n v="135209.7723120015"/>
    <n v="1.1640312493592562"/>
    <n v="0.74083995316345053"/>
  </r>
  <r>
    <x v="2"/>
    <x v="15"/>
    <x v="2"/>
    <x v="15"/>
    <n v="36681"/>
    <n v="10535.445292845199"/>
    <n v="457343"/>
    <n v="252054.98301061499"/>
    <n v="8.0204572935411708E-2"/>
    <n v="4.1798202784991211E-2"/>
    <n v="542183"/>
    <n v="390578.15715175902"/>
    <n v="3.5054864328507608E-2"/>
    <n v="3.1929544831535615E-2"/>
    <n v="16032.096816592655"/>
    <n v="8048.0008800493788"/>
    <n v="2.2879727099724385"/>
    <n v="1.3090760612318122"/>
  </r>
  <r>
    <x v="1"/>
    <x v="15"/>
    <x v="1"/>
    <x v="15"/>
    <n v="50499"/>
    <n v="16652.4766429019"/>
    <n v="761059"/>
    <n v="470952.99537847401"/>
    <n v="6.6353594136591254E-2"/>
    <n v="3.5359105486778779E-2"/>
    <n v="542183"/>
    <n v="390578.15715175902"/>
    <n v="3.5054864328507608E-2"/>
    <n v="3.1929544831535615E-2"/>
    <n v="26678.819990989672"/>
    <n v="15037.314779482971"/>
    <n v="1.892849834327575"/>
    <n v="1.1074102582212795"/>
  </r>
  <r>
    <x v="16"/>
    <x v="17"/>
    <x v="16"/>
    <x v="17"/>
    <n v="27042"/>
    <n v="6797.8608453881197"/>
    <n v="1396369"/>
    <n v="798451.10116148798"/>
    <n v="1.9365941237595507E-2"/>
    <n v="8.5138098444593937E-3"/>
    <n v="331243"/>
    <n v="277939.358609332"/>
    <n v="2.1416529888926519E-2"/>
    <n v="2.2721386356781711E-2"/>
    <n v="29905.378424470437"/>
    <n v="18141.915956487966"/>
    <n v="0.90425205848164614"/>
    <n v="0.37470468178180755"/>
  </r>
  <r>
    <x v="6"/>
    <x v="9"/>
    <x v="6"/>
    <x v="9"/>
    <n v="48374"/>
    <n v="22043.336948966898"/>
    <n v="814097"/>
    <n v="695738.46490440296"/>
    <n v="5.9420437613699598E-2"/>
    <n v="3.1683366754770036E-2"/>
    <n v="774665"/>
    <n v="542439.85830873298"/>
    <n v="5.0085997670608166E-2"/>
    <n v="4.4344153550683309E-2"/>
    <n v="40774.860445649094"/>
    <n v="30851.933318837535"/>
    <n v="1.1863682541471894"/>
    <n v="0.71448802644428466"/>
  </r>
  <r>
    <x v="15"/>
    <x v="17"/>
    <x v="15"/>
    <x v="17"/>
    <n v="19907"/>
    <n v="7500.6264393954098"/>
    <n v="853404"/>
    <n v="590210.80568988505"/>
    <n v="2.3326583892271421E-2"/>
    <n v="1.2708385490550422E-2"/>
    <n v="331243"/>
    <n v="277939.358609332"/>
    <n v="2.1416529888926519E-2"/>
    <n v="2.2721386356781711E-2"/>
    <n v="18276.952273329447"/>
    <n v="13410.407748027295"/>
    <n v="1.0891859705214195"/>
    <n v="0.55931382403333496"/>
  </r>
  <r>
    <x v="7"/>
    <x v="10"/>
    <x v="7"/>
    <x v="10"/>
    <n v="16931"/>
    <n v="7776.3552037147501"/>
    <n v="307923"/>
    <n v="230122.67918958"/>
    <n v="5.4984525352117251E-2"/>
    <n v="3.3792215661231813E-2"/>
    <n v="611176"/>
    <n v="515726.10549464897"/>
    <n v="3.9515609601997792E-2"/>
    <n v="4.2160319271992604E-2"/>
    <n v="12167.765055475966"/>
    <n v="9702.0456263590204"/>
    <n v="1.3914634218204596"/>
    <n v="0.8015170720891629"/>
  </r>
  <r>
    <x v="9"/>
    <x v="6"/>
    <x v="9"/>
    <x v="6"/>
    <n v="7808"/>
    <n v="1856.2835531508599"/>
    <n v="389403"/>
    <n v="194158.51615281499"/>
    <n v="2.0051206590601511E-2"/>
    <n v="9.5606599696602939E-3"/>
    <n v="628927"/>
    <n v="572993.14923858095"/>
    <n v="4.0663301242450066E-2"/>
    <n v="4.6841867912412148E-2"/>
    <n v="15834.411493713784"/>
    <n v="9094.7475677001003"/>
    <n v="0.49310326456400061"/>
    <n v="0.20410501108831555"/>
  </r>
  <r>
    <x v="8"/>
    <x v="12"/>
    <x v="8"/>
    <x v="12"/>
    <n v="4844"/>
    <n v="1448.1135971620399"/>
    <n v="473379"/>
    <n v="364724.64994822402"/>
    <n v="1.0232815566385497E-2"/>
    <n v="3.9704297402646431E-3"/>
    <n v="331407"/>
    <n v="284134.86566834903"/>
    <n v="2.1427133315721301E-2"/>
    <n v="2.3227865576811717E-2"/>
    <n v="10143.154941862833"/>
    <n v="8471.7751415470557"/>
    <n v="0.47756344330380296"/>
    <n v="0.17093390381199325"/>
  </r>
  <r>
    <x v="14"/>
    <x v="1"/>
    <x v="14"/>
    <x v="1"/>
    <n v="5616"/>
    <n v="1602.8863597648201"/>
    <n v="233551"/>
    <n v="188043.705976909"/>
    <n v="2.4046139815286596E-2"/>
    <n v="8.5240096255157199E-3"/>
    <n v="205623"/>
    <n v="113491.275762676"/>
    <n v="1.3294563584289291E-2"/>
    <n v="9.2778480083937145E-3"/>
    <n v="3104.958619674348"/>
    <n v="1744.6409229888384"/>
    <n v="1.8087197569766689"/>
    <n v="0.91874857378607688"/>
  </r>
  <r>
    <x v="16"/>
    <x v="18"/>
    <x v="16"/>
    <x v="18"/>
    <n v="101161"/>
    <n v="32462.0804069675"/>
    <n v="1396369"/>
    <n v="798451.10116148798"/>
    <n v="7.2445750371141149E-2"/>
    <n v="4.0656316159807006E-2"/>
    <n v="411739"/>
    <n v="283168.587115045"/>
    <n v="2.6621002104004358E-2"/>
    <n v="2.3148872848154121E-2"/>
    <n v="37172.742086966464"/>
    <n v="18483.243016255929"/>
    <n v="2.7213757802244336"/>
    <n v="1.7562978736154282"/>
  </r>
  <r>
    <x v="10"/>
    <x v="2"/>
    <x v="10"/>
    <x v="2"/>
    <n v="124927"/>
    <n v="81617.022919834693"/>
    <n v="575418"/>
    <n v="460438.54033682798"/>
    <n v="0.21710652082486123"/>
    <n v="0.1772593207773806"/>
    <n v="2372875"/>
    <n v="2164170.6430614302"/>
    <n v="0.15341833143700095"/>
    <n v="0.1769197337471026"/>
    <n v="88279.669438816214"/>
    <n v="81460.66396329616"/>
    <n v="1.4151276369083243"/>
    <n v="1.0019194412239136"/>
  </r>
  <r>
    <x v="11"/>
    <x v="3"/>
    <x v="11"/>
    <x v="3"/>
    <n v="21804"/>
    <n v="5983.1444040742199"/>
    <n v="684655"/>
    <n v="454481.91714997898"/>
    <n v="3.1846696511381646E-2"/>
    <n v="1.3164757888705577E-2"/>
    <n v="179938"/>
    <n v="108129.511066987"/>
    <n v="1.1633898845118718E-2"/>
    <n v="8.8395267579797366E-3"/>
    <n v="7965.2070138047557"/>
    <n v="4017.4050676651691"/>
    <n v="2.7374053131589409"/>
    <n v="1.4893057342488736"/>
  </r>
  <r>
    <x v="6"/>
    <x v="1"/>
    <x v="6"/>
    <x v="1"/>
    <n v="16716"/>
    <n v="5687.1897584036396"/>
    <n v="814097"/>
    <n v="695738.46490440296"/>
    <n v="2.0533179707086503E-2"/>
    <n v="8.1743213079142896E-3"/>
    <n v="205623"/>
    <n v="113491.275762676"/>
    <n v="1.3294563584289291E-2"/>
    <n v="9.2778480083937145E-3"/>
    <n v="10823.06433027916"/>
    <n v="6454.9557309762149"/>
    <n v="1.544479408963177"/>
    <n v="0.88105790270749662"/>
  </r>
  <r>
    <x v="11"/>
    <x v="16"/>
    <x v="11"/>
    <x v="16"/>
    <n v="90358"/>
    <n v="30817.9847686715"/>
    <n v="684655"/>
    <n v="454481.91714997898"/>
    <n v="0.13197595869452497"/>
    <n v="6.7809044993316137E-2"/>
    <n v="822815"/>
    <n v="541059.55428477901"/>
    <n v="5.3199137915539568E-2"/>
    <n v="4.4231314472493732E-2"/>
    <n v="36423.05576956374"/>
    <n v="20102.332599522564"/>
    <n v="2.4807913034991977"/>
    <n v="1.5330551624344051"/>
  </r>
  <r>
    <x v="17"/>
    <x v="13"/>
    <x v="17"/>
    <x v="13"/>
    <n v="39403"/>
    <n v="14049.1669039793"/>
    <n v="707111"/>
    <n v="526988.61771348596"/>
    <n v="5.5723924532357721E-2"/>
    <n v="2.6659336524071899E-2"/>
    <n v="456541"/>
    <n v="313358.46928815503"/>
    <n v="2.951767727022277E-2"/>
    <n v="2.5616878748265307E-2"/>
    <n v="20872.274292224494"/>
    <n v="13499.803521682308"/>
    <n v="1.887815359664889"/>
    <n v="1.0406941761348338"/>
  </r>
  <r>
    <x v="0"/>
    <x v="18"/>
    <x v="0"/>
    <x v="18"/>
    <n v="71902"/>
    <n v="22135.517789067999"/>
    <n v="1264416"/>
    <n v="799364.77129149099"/>
    <n v="5.6865778351428642E-2"/>
    <n v="2.7691385189898755E-2"/>
    <n v="411739"/>
    <n v="283168.587115045"/>
    <n v="2.6621002104004358E-2"/>
    <n v="2.3148872848154121E-2"/>
    <n v="33660.020996336774"/>
    <n v="18504.393449920524"/>
    <n v="2.1361246330721273"/>
    <n v="1.1962303897706559"/>
  </r>
  <r>
    <x v="5"/>
    <x v="11"/>
    <x v="5"/>
    <x v="11"/>
    <n v="164804"/>
    <n v="88678.895067728794"/>
    <n v="4753344"/>
    <n v="4234628.8688230803"/>
    <n v="3.4671170443376281E-2"/>
    <n v="2.0941361761503102E-2"/>
    <n v="487659"/>
    <n v="360812.79794453498"/>
    <n v="3.1529612849491212E-2"/>
    <n v="2.9496243445292079E-2"/>
    <n v="149871.09606045196"/>
    <n v="124905.64401526739"/>
    <n v="1.0996383180751859"/>
    <n v="0.70996707768377099"/>
  </r>
  <r>
    <x v="5"/>
    <x v="14"/>
    <x v="5"/>
    <x v="14"/>
    <n v="972090"/>
    <n v="551273.336906643"/>
    <n v="4753344"/>
    <n v="4234628.8688230803"/>
    <n v="0.20450655370198328"/>
    <n v="0.1301822081659442"/>
    <n v="3030074"/>
    <n v="2388459.2817652901"/>
    <n v="0.19590956001080514"/>
    <n v="0.19525520390478582"/>
    <n v="931225.53162000061"/>
    <n v="826833.32324314304"/>
    <n v="1.0438824613291151"/>
    <n v="0.66672849461889994"/>
  </r>
  <r>
    <x v="0"/>
    <x v="19"/>
    <x v="0"/>
    <x v="19"/>
    <n v="508368"/>
    <n v="226638.603861721"/>
    <n v="1264416"/>
    <n v="799364.77129149099"/>
    <n v="0.4020575506795232"/>
    <n v="0.28352338256732668"/>
    <n v="2823093"/>
    <n v="2249487.3035238399"/>
    <n v="0.18252719488025176"/>
    <n v="0.18389432278960494"/>
    <n v="230790.3056417084"/>
    <n v="146998.64327851616"/>
    <n v="2.202726837188814"/>
    <n v="1.5417734395841476"/>
  </r>
  <r>
    <x v="5"/>
    <x v="19"/>
    <x v="5"/>
    <x v="19"/>
    <n v="1263251"/>
    <n v="742342.90362958703"/>
    <n v="4753344"/>
    <n v="4234628.8688230803"/>
    <n v="0.26576048356693732"/>
    <n v="0.17530294309732614"/>
    <n v="2823093"/>
    <n v="2249487.3035238399"/>
    <n v="0.18252719488025176"/>
    <n v="0.18389432278960494"/>
    <n v="867614.54662087548"/>
    <n v="778724.20809753111"/>
    <n v="1.456004864049389"/>
    <n v="0.95328088675087452"/>
  </r>
  <r>
    <x v="2"/>
    <x v="14"/>
    <x v="2"/>
    <x v="14"/>
    <n v="110135"/>
    <n v="33368.0729552993"/>
    <n v="457343"/>
    <n v="252054.98301061499"/>
    <n v="0.24081488073502819"/>
    <n v="0.13238410348703181"/>
    <n v="3030074"/>
    <n v="2388459.2817652901"/>
    <n v="0.19590956001080514"/>
    <n v="0.19525520390478582"/>
    <n v="89597.865904021659"/>
    <n v="49215.047102954952"/>
    <n v="1.229214545332787"/>
    <n v="0.67800550684215088"/>
  </r>
  <r>
    <x v="4"/>
    <x v="12"/>
    <x v="4"/>
    <x v="12"/>
    <n v="50447"/>
    <n v="16343.9502227785"/>
    <n v="4471681"/>
    <n v="3205353.8477964802"/>
    <n v="1.1281439798590285E-2"/>
    <n v="5.098953500567229E-3"/>
    <n v="331407"/>
    <n v="284134.86566834903"/>
    <n v="2.1427133315721301E-2"/>
    <n v="2.3227865576811717E-2"/>
    <n v="95815.304932377941"/>
    <n v="74453.528302732841"/>
    <n v="0.52650252520307883"/>
    <n v="0.2195188138878112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0">
  <r>
    <s v="DEU"/>
    <s v="NLD"/>
    <x v="0"/>
    <x v="0"/>
    <n v="77124"/>
    <n v="23556.6448553146"/>
    <n v="1264416"/>
    <n v="799364.77129149099"/>
    <n v="6.0995748234758181E-2"/>
    <n v="2.9469205675971166E-2"/>
    <n v="264229"/>
    <n v="164787.98419923001"/>
    <n v="1.708373694242947E-2"/>
    <n v="1.3471325092927054E-2"/>
    <n v="21600.950329798899"/>
    <n v="10768.502701900958"/>
    <n v="3.5703984696268689"/>
    <n v="2.1875506286641095"/>
    <n v="23556.6448553146"/>
    <n v="349614.29819089675"/>
    <n v="799320.61200785544"/>
    <n v="18237335.999999966"/>
    <n v="2.9470833732338549E-2"/>
    <n v="1.9170250424233967E-2"/>
    <n v="1.537321270205378"/>
    <n v="1.5536374267573434"/>
    <n v="6.7378951539482451E-2"/>
    <n v="4.3368517248011752E-2"/>
    <n v="1.5536374267573436"/>
  </r>
  <r>
    <s v="CAN"/>
    <s v="CHE"/>
    <x v="1"/>
    <x v="1"/>
    <n v="29759"/>
    <n v="7125.4473596151302"/>
    <n v="761059"/>
    <n v="470952.99537847401"/>
    <n v="3.9102093267407649E-2"/>
    <n v="1.5129848264132764E-2"/>
    <n v="205623"/>
    <n v="113491.275762676"/>
    <n v="1.3294563584289291E-2"/>
    <n v="9.2778480083937145E-3"/>
    <n v="10117.947266895624"/>
    <n v="4369.4303102192289"/>
    <n v="2.9412092408671566"/>
    <n v="1.630749743954063"/>
    <n v="7125.4473596151302"/>
    <n v="255446.00110883819"/>
    <n v="470938.93774361059"/>
    <n v="18237335.999999966"/>
    <n v="1.5130299893559403E-2"/>
    <n v="1.4006760697332036E-2"/>
    <n v="1.0802140638014452"/>
    <n v="1.0814463718325136"/>
    <n v="2.7894143297154932E-2"/>
    <n v="2.5793367127292903E-2"/>
    <n v="1.0814463718325136"/>
  </r>
  <r>
    <s v="NLD"/>
    <s v="CHN"/>
    <x v="2"/>
    <x v="2"/>
    <n v="35418"/>
    <n v="12209.213856115301"/>
    <n v="457343"/>
    <n v="252054.98301061499"/>
    <n v="7.7442969499915817E-2"/>
    <n v="4.8438692662549444E-2"/>
    <n v="2372875"/>
    <n v="2164170.6430614302"/>
    <n v="0.15341833143700095"/>
    <n v="0.1769197337471026"/>
    <n v="70164.799954392322"/>
    <n v="44593.500483868469"/>
    <n v="0.50478302543471909"/>
    <n v="0.27378908862586238"/>
    <n v="12209.213856115301"/>
    <n v="2883561.6717675827"/>
    <n v="252042.79126432154"/>
    <n v="18237335.999999966"/>
    <n v="4.8441035725998179E-2"/>
    <n v="0.15811309676849666"/>
    <n v="0.30636953368210695"/>
    <n v="0.27105887038003684"/>
    <n v="4.2340741228645978E-3"/>
    <n v="1.5620496451299431E-2"/>
    <n v="0.27105887038003684"/>
  </r>
  <r>
    <s v="DEU"/>
    <s v="SWE"/>
    <x v="0"/>
    <x v="3"/>
    <n v="44944"/>
    <n v="11917.3393383367"/>
    <n v="1264416"/>
    <n v="799364.77129149099"/>
    <n v="3.5545263584136864E-2"/>
    <n v="1.4908512066503119E-2"/>
    <n v="179938"/>
    <n v="108129.511066987"/>
    <n v="1.1633898845118718E-2"/>
    <n v="8.8395267579797366E-3"/>
    <n v="14710.087842149629"/>
    <n v="7066.0062852174869"/>
    <n v="3.0553182606577964"/>
    <n v="1.6865735547488114"/>
    <n v="11917.3393383367"/>
    <n v="202311.93175718444"/>
    <n v="799320.61200785544"/>
    <n v="18237335.999999966"/>
    <n v="1.4909335702479772E-2"/>
    <n v="1.1093283128478021E-2"/>
    <n v="1.3439966806765624"/>
    <n v="1.3492030664221861"/>
    <n v="5.890576613464369E-2"/>
    <n v="4.3659674070301274E-2"/>
    <n v="1.3492030664221861"/>
  </r>
  <r>
    <s v="AUS"/>
    <s v="POL"/>
    <x v="3"/>
    <x v="4"/>
    <n v="7539"/>
    <n v="2111.98374051979"/>
    <n v="766223"/>
    <n v="467586.44461568602"/>
    <n v="9.8391721470120312E-3"/>
    <n v="4.5167770897542817E-3"/>
    <n v="205103"/>
    <n v="166981.54839192901"/>
    <n v="1.3260942962744861E-2"/>
    <n v="1.3650647732837048E-2"/>
    <n v="10160.839499743255"/>
    <n v="6382.8578400984507"/>
    <n v="0.74196625192145749"/>
    <n v="0.33088371908455577"/>
    <n v="2111.98374051979"/>
    <n v="135327.88678592816"/>
    <n v="467570.656331987"/>
    <n v="18237335.999999966"/>
    <n v="4.5169296060791038E-3"/>
    <n v="7.4203758041157114E-3"/>
    <n v="0.60871979065720483"/>
    <n v="0.6069443861180257"/>
    <n v="1.5606419273070339E-2"/>
    <n v="2.5713096010143394E-2"/>
    <n v="0.6069443861180257"/>
  </r>
  <r>
    <s v="OTH"/>
    <s v="NLD"/>
    <x v="4"/>
    <x v="0"/>
    <n v="181771"/>
    <n v="60989.069646799398"/>
    <n v="4471681"/>
    <n v="3205353.8477964802"/>
    <n v="4.0649366535761386E-2"/>
    <n v="1.9027250201635718E-2"/>
    <n v="264229"/>
    <n v="164787.98419923001"/>
    <n v="1.708373694242947E-2"/>
    <n v="1.3471325092927054E-2"/>
    <n v="76393.021894459947"/>
    <n v="43180.363721531008"/>
    <n v="2.3794188983795403"/>
    <n v="1.4124260286484907"/>
    <n v="60989.069646799398"/>
    <n v="349614.29819089675"/>
    <n v="3205186.9408204146"/>
    <n v="18237335.999999966"/>
    <n v="1.9028241027086036E-2"/>
    <n v="1.9170250424233967E-2"/>
    <n v="0.99259219916248931"/>
    <n v="0.99244850754392078"/>
    <n v="0.17444672589877341"/>
    <n v="0.17577408255717816"/>
    <n v="0.99244850754392089"/>
  </r>
  <r>
    <s v="CHN"/>
    <s v="KOR"/>
    <x v="5"/>
    <x v="5"/>
    <n v="214780"/>
    <n v="146462.82572681899"/>
    <n v="4753344"/>
    <n v="4234628.8688230803"/>
    <n v="4.5185031842845794E-2"/>
    <n v="3.4586933179701539E-2"/>
    <n v="385294"/>
    <n v="328237.62917358801"/>
    <n v="2.4911199533345772E-2"/>
    <n v="2.6833241706404116E-2"/>
    <n v="118411.50083463192"/>
    <n v="113628.81997404636"/>
    <n v="1.8138440817497272"/>
    <n v="1.288958432907005"/>
    <n v="146462.82572681899"/>
    <n v="467559.40479145834"/>
    <n v="4234545.0838893354"/>
    <n v="18237335.999999966"/>
    <n v="3.4587617518596861E-2"/>
    <n v="2.5637483719741699E-2"/>
    <n v="1.3491034415348362"/>
    <n v="1.3616106939063017"/>
    <n v="0.31324966245122288"/>
    <n v="0.23005816850082619"/>
    <n v="1.361610693906302"/>
  </r>
  <r>
    <s v="CHN"/>
    <s v="IND"/>
    <x v="5"/>
    <x v="6"/>
    <n v="165768"/>
    <n v="121179.340535451"/>
    <n v="4753344"/>
    <n v="4234628.8688230803"/>
    <n v="3.487397503736317E-2"/>
    <n v="2.8616283572716037E-2"/>
    <n v="628927"/>
    <n v="572993.14923858095"/>
    <n v="4.0663301242450066E-2"/>
    <n v="4.6841867912412148E-2"/>
    <n v="193286.65898099256"/>
    <n v="198357.92613149801"/>
    <n v="0.85762773734063713"/>
    <n v="0.61091252010326635"/>
    <n v="121179.340535451"/>
    <n v="535725.91001931019"/>
    <n v="4234545.0838893354"/>
    <n v="18237335.999999966"/>
    <n v="2.8616849776021389E-2"/>
    <n v="2.9375228378712284E-2"/>
    <n v="0.97418305679487149"/>
    <n v="0.97342249224811483"/>
    <n v="0.22619652749497052"/>
    <n v="0.2323724069417902"/>
    <n v="0.97342249224811461"/>
  </r>
  <r>
    <s v="CAN"/>
    <s v="CHN"/>
    <x v="1"/>
    <x v="2"/>
    <n v="84881"/>
    <n v="34945.932057809703"/>
    <n v="761059"/>
    <n v="470952.99537847401"/>
    <n v="0.11153011790150304"/>
    <n v="7.4202590068942975E-2"/>
    <n v="2372875"/>
    <n v="2164170.6430614302"/>
    <n v="0.15341833143700095"/>
    <n v="0.1769197337471026"/>
    <n v="116760.40190511251"/>
    <n v="83320.878549760062"/>
    <n v="0.72696735036061377"/>
    <n v="0.41941386920133883"/>
    <n v="34945.932057809703"/>
    <n v="2883561.6717675827"/>
    <n v="470938.93774361059"/>
    <n v="18237335.999999966"/>
    <n v="7.4204805033205881E-2"/>
    <n v="0.15811309676849666"/>
    <n v="0.4693147281901246"/>
    <n v="0.42677897369200574"/>
    <n v="1.2119016700755473E-2"/>
    <n v="2.8396470884953728E-2"/>
    <n v="0.42677897369200568"/>
  </r>
  <r>
    <s v="IND"/>
    <s v="TUR"/>
    <x v="6"/>
    <x v="7"/>
    <n v="14257"/>
    <n v="9782.7681733487807"/>
    <n v="814097"/>
    <n v="695738.46490440296"/>
    <n v="1.7512655125863381E-2"/>
    <n v="1.4060985078197407E-2"/>
    <n v="196268"/>
    <n v="171052.689770383"/>
    <n v="1.2689715671696699E-2"/>
    <n v="1.3983461252432714E-2"/>
    <n v="10330.659459181268"/>
    <n v="9728.8318658177377"/>
    <n v="1.3800667862814155"/>
    <n v="1.0055439654292462"/>
    <n v="9782.7681733487807"/>
    <n v="154259.77782273083"/>
    <n v="695726.54785840726"/>
    <n v="18237335.999999966"/>
    <n v="1.4061225927718584E-2"/>
    <n v="8.4584600416821362E-3"/>
    <n v="1.6623860440821123"/>
    <n v="1.6718328373943752"/>
    <n v="6.3417491658718364E-2"/>
    <n v="3.7932914248506637E-2"/>
    <n v="1.6718328373943749"/>
  </r>
  <r>
    <s v="RUS"/>
    <s v="NLD"/>
    <x v="7"/>
    <x v="0"/>
    <n v="11781"/>
    <n v="3632.9838418596901"/>
    <n v="307923"/>
    <n v="230122.67918958"/>
    <n v="3.8259564891222807E-2"/>
    <n v="1.5787161242229238E-2"/>
    <n v="264229"/>
    <n v="164787.98419923001"/>
    <n v="1.708373694242947E-2"/>
    <n v="1.3471325092927054E-2"/>
    <n v="5260.4755305237095"/>
    <n v="3100.0574226181916"/>
    <n v="2.239531375374944"/>
    <n v="1.1719085638069919"/>
    <n v="3632.9838418596901"/>
    <n v="349614.29819089675"/>
    <n v="230105.28373503475"/>
    <n v="18237335.999999966"/>
    <n v="1.5788354716978405E-2"/>
    <n v="1.9170250424233967E-2"/>
    <n v="0.82358625305278443"/>
    <n v="0.82075628977496429"/>
    <n v="1.0391405216144806E-2"/>
    <n v="1.2660768300653451E-2"/>
    <n v="0.82075628977496429"/>
  </r>
  <r>
    <s v="BRA"/>
    <s v="ESP"/>
    <x v="8"/>
    <x v="8"/>
    <n v="26619"/>
    <n v="12103.0988772205"/>
    <n v="473379"/>
    <n v="364724.64994822402"/>
    <n v="5.6231898753430126E-2"/>
    <n v="3.3184208632289165E-2"/>
    <n v="405846"/>
    <n v="295491.23018071702"/>
    <n v="2.6239989944847955E-2"/>
    <n v="2.415624199310994E-2"/>
    <n v="12421.460200102179"/>
    <n v="8810.3769050016126"/>
    <n v="2.1429847675864253"/>
    <n v="1.3737322486566521"/>
    <n v="12103.0988772205"/>
    <n v="436281.78476138465"/>
    <n v="364708.38328155724"/>
    <n v="18237335.999999966"/>
    <n v="3.3185688709208606E-2"/>
    <n v="2.3922451434868857E-2"/>
    <n v="1.3872193992977597"/>
    <n v="1.4005106200597961"/>
    <n v="2.7741471910957827E-2"/>
    <n v="1.9808112493836978E-2"/>
    <n v="1.4005106200597965"/>
  </r>
  <r>
    <s v="CHE"/>
    <s v="CHN"/>
    <x v="9"/>
    <x v="2"/>
    <n v="32659"/>
    <n v="10484.856213520399"/>
    <n v="389403"/>
    <n v="194158.51615281499"/>
    <n v="8.3869410353797996E-2"/>
    <n v="5.4001526285193467E-2"/>
    <n v="2372875"/>
    <n v="2164170.6430614302"/>
    <n v="0.15341833143700095"/>
    <n v="0.1769197337471026"/>
    <n v="59741.55851656248"/>
    <n v="34350.472982488551"/>
    <n v="0.54667137602286964"/>
    <n v="0.30523178585824567"/>
    <n v="10484.856213520399"/>
    <n v="2883561.6717675827"/>
    <n v="194145.84156533482"/>
    <n v="18237335.999999966"/>
    <n v="5.4005051712590964E-2"/>
    <n v="0.15811309676849666"/>
    <n v="0.34155963557948116"/>
    <n v="0.30397052794781554"/>
    <n v="3.6360783666171182E-3"/>
    <n v="1.1961943781738425E-2"/>
    <n v="0.30397052794781554"/>
  </r>
  <r>
    <s v="KOR"/>
    <s v="SWE"/>
    <x v="10"/>
    <x v="3"/>
    <n v="11291"/>
    <n v="3934.3517620368898"/>
    <n v="575418"/>
    <n v="460438.54033682798"/>
    <n v="1.9622257211279453E-2"/>
    <n v="8.5447924475626318E-3"/>
    <n v="179938"/>
    <n v="108129.511066987"/>
    <n v="1.1633898845118718E-2"/>
    <n v="8.8395267579797366E-3"/>
    <n v="6694.3548056605223"/>
    <n v="4070.0587977125233"/>
    <n v="1.6866449908589709"/>
    <n v="0.96665722968132439"/>
    <n v="3934.3517620368898"/>
    <n v="202311.93175718444"/>
    <n v="460409.58926539822"/>
    <n v="18237335.999999966"/>
    <n v="8.5453297536967118E-3"/>
    <n v="1.1093283128478021E-2"/>
    <n v="0.77031566351711034"/>
    <n v="0.7683360184023037"/>
    <n v="1.9446958604294847E-2"/>
    <n v="2.5310486738254593E-2"/>
    <n v="0.76833601840230381"/>
  </r>
  <r>
    <s v="ESP"/>
    <s v="CHE"/>
    <x v="11"/>
    <x v="1"/>
    <n v="29472"/>
    <n v="7268.28702889531"/>
    <n v="684655"/>
    <n v="454481.91714997898"/>
    <n v="4.3046497871190602E-2"/>
    <n v="1.5992466926900362E-2"/>
    <n v="205623"/>
    <n v="113491.275762676"/>
    <n v="1.3294563584289291E-2"/>
    <n v="9.2778480083937145E-3"/>
    <n v="9102.1894308015853"/>
    <n v="4216.6141498808893"/>
    <n v="3.2379022897795862"/>
    <n v="1.7237259020014017"/>
    <n v="7268.28702889531"/>
    <n v="255446.00110883819"/>
    <n v="454448.32633992715"/>
    <n v="18237335.999999966"/>
    <n v="1.599364901931366E-2"/>
    <n v="1.4006760697332036E-2"/>
    <n v="1.1418520930653211"/>
    <n v="1.1441577007342967"/>
    <n v="2.8453320848027298E-2"/>
    <n v="2.4868355847945219E-2"/>
    <n v="1.1441577007342965"/>
  </r>
  <r>
    <s v="USA"/>
    <s v="DEU"/>
    <x v="12"/>
    <x v="9"/>
    <n v="450087"/>
    <n v="163416.36138370101"/>
    <n v="4608764"/>
    <n v="3401456.2562221601"/>
    <n v="9.7658938491968786E-2"/>
    <n v="4.8043058347367953E-2"/>
    <n v="774665"/>
    <n v="542439.85830873298"/>
    <n v="5.0085997670608166E-2"/>
    <n v="4.4344153550683309E-2"/>
    <n v="230834.54296838277"/>
    <n v="150834.69852184787"/>
    <n v="1.949825161399904"/>
    <n v="1.0834135844414521"/>
    <n v="163416.36138370101"/>
    <n v="903209.11534090736"/>
    <n v="3401355.9011452473"/>
    <n v="18237335.999999966"/>
    <n v="4.8044475830558687E-2"/>
    <n v="4.9525276901237605E-2"/>
    <n v="0.97010009507605777"/>
    <n v="0.96859106947246376"/>
    <n v="0.18092860070618433"/>
    <n v="0.1867956523744595"/>
    <n v="0.96859106947246398"/>
  </r>
  <r>
    <s v="BRA"/>
    <s v="POL"/>
    <x v="8"/>
    <x v="4"/>
    <n v="7223"/>
    <n v="3557.5557748336901"/>
    <n v="473379"/>
    <n v="364724.64994822402"/>
    <n v="1.5258387042940223E-2"/>
    <n v="9.7540864741078436E-3"/>
    <n v="205103"/>
    <n v="166981.54839192901"/>
    <n v="1.3260942962744861E-2"/>
    <n v="1.3650647732837048E-2"/>
    <n v="6277.4519187611995"/>
    <n v="4978.72771592551"/>
    <n v="1.1506260969379749"/>
    <n v="0.71455118211307245"/>
    <n v="3557.5557748336901"/>
    <n v="135327.88678592816"/>
    <n v="364708.38328155724"/>
    <n v="18237335.999999966"/>
    <n v="9.7545215243578145E-3"/>
    <n v="7.4203758041157114E-3"/>
    <n v="1.3145589633004124"/>
    <n v="1.3176575608147552"/>
    <n v="2.6288415930570908E-2"/>
    <n v="1.9950870933655804E-2"/>
    <n v="1.3176575608147554"/>
  </r>
  <r>
    <s v="KOR"/>
    <s v="JPN"/>
    <x v="10"/>
    <x v="10"/>
    <n v="35910"/>
    <n v="20678.760532083801"/>
    <n v="575418"/>
    <n v="460438.54033682798"/>
    <n v="6.2406806877782758E-2"/>
    <n v="4.4911011395693583E-2"/>
    <n v="611176"/>
    <n v="515726.10549464897"/>
    <n v="3.9515609601997792E-2"/>
    <n v="4.2160319271992604E-2"/>
    <n v="22737.993045962365"/>
    <n v="19412.235865730912"/>
    <n v="1.5792950559625849"/>
    <n v="1.0652436264999607"/>
    <n v="20678.760532083801"/>
    <n v="582041.68262295134"/>
    <n v="460409.58926539822"/>
    <n v="18237335.999999966"/>
    <n v="4.4913835450468322E-2"/>
    <n v="3.1914841214909478E-2"/>
    <n v="1.4073024881441734"/>
    <n v="1.4264562751113439"/>
    <n v="3.5527971878054607E-2"/>
    <n v="2.4906456999729227E-2"/>
    <n v="1.4264562751113437"/>
  </r>
  <r>
    <s v="FRA"/>
    <s v="ITA"/>
    <x v="13"/>
    <x v="11"/>
    <n v="58289"/>
    <n v="20536.473585775901"/>
    <n v="814706"/>
    <n v="537381.630780034"/>
    <n v="7.1546054650389226E-2"/>
    <n v="3.8215808672072159E-2"/>
    <n v="487659"/>
    <n v="360812.79794453498"/>
    <n v="3.1529612849491212E-2"/>
    <n v="2.9496243445292079E-2"/>
    <n v="25687.364766157589"/>
    <n v="15850.739404515945"/>
    <n v="2.2691700970741144"/>
    <n v="1.2956161262688457"/>
    <n v="20536.473585775901"/>
    <n v="552156.95266972948"/>
    <n v="537340.39643089229"/>
    <n v="18237335.999999966"/>
    <n v="3.8218741271236457E-2"/>
    <n v="3.0276184672461508E-2"/>
    <n v="1.2623367734310098"/>
    <n v="1.2727613696463103"/>
    <n v="3.7193181189660238E-2"/>
    <n v="2.9222430910199541E-2"/>
    <n v="1.27276136964631"/>
  </r>
  <r>
    <s v="DEU"/>
    <s v="RUS"/>
    <x v="0"/>
    <x v="12"/>
    <n v="19721"/>
    <n v="4130.8126027114404"/>
    <n v="1264416"/>
    <n v="799364.77129149099"/>
    <n v="1.5596923797231292E-2"/>
    <n v="5.1676190283411003E-3"/>
    <n v="331407"/>
    <n v="284134.86566834903"/>
    <n v="2.1427133315721301E-2"/>
    <n v="2.3227865576811717E-2"/>
    <n v="27092.810198531064"/>
    <n v="18567.537454397596"/>
    <n v="0.72790529500218648"/>
    <n v="0.22247498424908713"/>
    <n v="4130.8126027114404"/>
    <n v="104676.98736522046"/>
    <n v="799320.61200785544"/>
    <n v="18237335.999999966"/>
    <n v="5.1679045187325214E-3"/>
    <n v="5.7397082208289988E-3"/>
    <n v="0.90037756622863829"/>
    <n v="0.89986005254166268"/>
    <n v="3.9462471233518967E-2"/>
    <n v="4.3854009434085739E-2"/>
    <n v="0.89986005254166279"/>
  </r>
  <r>
    <s v="TUR"/>
    <s v="CHN"/>
    <x v="14"/>
    <x v="2"/>
    <n v="35306"/>
    <n v="24406.2206629504"/>
    <n v="233551"/>
    <n v="188043.705976909"/>
    <n v="0.15117040817637262"/>
    <n v="0.12979014924300303"/>
    <n v="2372875"/>
    <n v="2164170.6430614302"/>
    <n v="0.15341833143700095"/>
    <n v="0.1769197337471026"/>
    <n v="35831.00472544301"/>
    <n v="33268.642394253184"/>
    <n v="0.98534775316891376"/>
    <n v="0.7336103581781962"/>
    <n v="24406.2206629504"/>
    <n v="2883561.6717675827"/>
    <n v="188030.98814065231"/>
    <n v="18237335.999999966"/>
    <n v="0.12979892784849847"/>
    <n v="0.15811309676849666"/>
    <n v="0.82092458184248485"/>
    <n v="0.79421374681283052"/>
    <n v="8.4639149222668544E-3"/>
    <n v="1.0656973587063225E-2"/>
    <n v="0.79421374681283052"/>
  </r>
  <r>
    <s v="ITA"/>
    <s v="JPN"/>
    <x v="15"/>
    <x v="10"/>
    <n v="40655"/>
    <n v="17100.4087788713"/>
    <n v="853404"/>
    <n v="590210.80568988505"/>
    <n v="4.7638633050700492E-2"/>
    <n v="2.8973391564532592E-2"/>
    <n v="611176"/>
    <n v="515726.10549464897"/>
    <n v="3.9515609601997792E-2"/>
    <n v="4.2160319271992604E-2"/>
    <n v="33722.779296783323"/>
    <n v="24883.476005665543"/>
    <n v="1.2055649281516341"/>
    <n v="0.68721945338255108"/>
    <n v="17100.4087788713"/>
    <n v="582041.68262295134"/>
    <n v="590154.03594261827"/>
    <n v="18237335.999999966"/>
    <n v="2.8976178654031952E-2"/>
    <n v="3.1914841214909478E-2"/>
    <n v="0.90792175523954388"/>
    <n v="0.9051740619166031"/>
    <n v="2.938004148054978E-2"/>
    <n v="3.2457891489224608E-2"/>
    <n v="0.9051740619166031"/>
  </r>
  <r>
    <s v="GBR"/>
    <s v="IND"/>
    <x v="16"/>
    <x v="6"/>
    <n v="30851"/>
    <n v="10109.311072938301"/>
    <n v="1396369"/>
    <n v="798451.10116148798"/>
    <n v="2.2093730238926818E-2"/>
    <n v="1.2661152396474279E-2"/>
    <n v="628927"/>
    <n v="572993.14923858095"/>
    <n v="4.0663301242450066E-2"/>
    <n v="4.6841867912412148E-2"/>
    <n v="56780.973292618757"/>
    <n v="37400.941015126453"/>
    <n v="0.54333341277914438"/>
    <n v="0.27029563424218889"/>
    <n v="10109.311072938301"/>
    <n v="535725.91001931019"/>
    <n v="798411.94772268995"/>
    <n v="18237335.999999966"/>
    <n v="1.2661773288554968E-2"/>
    <n v="2.9375228378712284E-2"/>
    <n v="0.43103573954613861"/>
    <n v="0.42373925665885892"/>
    <n v="1.8870304541689819E-2"/>
    <n v="4.4532821175173293E-2"/>
    <n v="0.42373925665885881"/>
  </r>
  <r>
    <s v="CHE"/>
    <s v="CAN"/>
    <x v="9"/>
    <x v="13"/>
    <n v="28736"/>
    <n v="6730.0687154992002"/>
    <n v="389403"/>
    <n v="194158.51615281499"/>
    <n v="7.3795014419508836E-2"/>
    <n v="3.4662753140337205E-2"/>
    <n v="456541"/>
    <n v="313358.46928815503"/>
    <n v="2.951767727022277E-2"/>
    <n v="2.5616878748265307E-2"/>
    <n v="11494.272082056557"/>
    <n v="4973.7351662297724"/>
    <n v="2.5000278221062042"/>
    <n v="1.3531216461210935"/>
    <n v="6730.0687154992002"/>
    <n v="568424.34993219655"/>
    <n v="194145.84156533482"/>
    <n v="18237335.999999966"/>
    <n v="3.4665016058221199E-2"/>
    <n v="3.1168167869046092E-2"/>
    <n v="1.1121929336323908"/>
    <n v="1.11622176290998"/>
    <n v="1.1839867022413773E-2"/>
    <n v="1.0607092081368622E-2"/>
    <n v="1.11622176290998"/>
  </r>
  <r>
    <s v="JPN"/>
    <s v="RUS"/>
    <x v="17"/>
    <x v="12"/>
    <n v="9494"/>
    <n v="2400.1592226949501"/>
    <n v="707111"/>
    <n v="526988.61771348596"/>
    <n v="1.3426463454818268E-2"/>
    <n v="4.554480195623262E-3"/>
    <n v="331407"/>
    <n v="284134.86566834903"/>
    <n v="2.1427133315721301E-2"/>
    <n v="2.3227865576811717E-2"/>
    <n v="15151.361666013005"/>
    <n v="12240.820772758671"/>
    <n v="0.62661034758985412"/>
    <n v="0.19607829141950869"/>
    <n v="2400.1592226949501"/>
    <n v="104676.98736522046"/>
    <n v="526944.24156406114"/>
    <n v="18237335.999999966"/>
    <n v="4.5548637471981186E-3"/>
    <n v="5.7397082208289988E-3"/>
    <n v="0.79357060881053798"/>
    <n v="0.79262604871772913"/>
    <n v="2.2929196599064689E-2"/>
    <n v="2.8928139109430477E-2"/>
    <n v="0.79262604871772924"/>
  </r>
  <r>
    <s v="BRA"/>
    <s v="OTH"/>
    <x v="8"/>
    <x v="14"/>
    <n v="128484"/>
    <n v="66344.847984419001"/>
    <n v="473379"/>
    <n v="364724.64994822402"/>
    <n v="0.27141888423440835"/>
    <n v="0.18190393216865725"/>
    <n v="3030074"/>
    <n v="2388459.2817652901"/>
    <n v="0.19590956001080514"/>
    <n v="0.19525520390478582"/>
    <n v="92739.471608354928"/>
    <n v="71214.38589474211"/>
    <n v="1.3854295023654721"/>
    <n v="0.93162142944656579"/>
    <n v="66344.847984419001"/>
    <n v="2753034.477569554"/>
    <n v="364708.38328155724"/>
    <n v="18237335.999999966"/>
    <n v="0.18191204541958758"/>
    <n v="0.15095595527600955"/>
    <n v="1.205067034864425"/>
    <n v="1.250666244034361"/>
    <n v="2.4098807524920593E-2"/>
    <n v="1.9268775854366545E-2"/>
    <n v="1.250666244034361"/>
  </r>
  <r>
    <s v="USA"/>
    <s v="SWE"/>
    <x v="12"/>
    <x v="3"/>
    <n v="125477"/>
    <n v="35926.303403328202"/>
    <n v="4608764"/>
    <n v="3401456.2562221601"/>
    <n v="2.7225737746606249E-2"/>
    <n v="1.0562035991969476E-2"/>
    <n v="179938"/>
    <n v="108129.511066987"/>
    <n v="1.1633898845118718E-2"/>
    <n v="8.8395267579797366E-3"/>
    <n v="53617.894177024726"/>
    <n v="30067.263592973362"/>
    <n v="2.3402075356731729"/>
    <n v="1.1948644176493695"/>
    <n v="35926.303403328202"/>
    <n v="202311.93175718444"/>
    <n v="3401355.9011452473"/>
    <n v="18237335.999999966"/>
    <n v="1.056234761885156E-2"/>
    <n v="1.1093283128478021E-2"/>
    <n v="0.95213901029322201"/>
    <n v="0.95162808935803356"/>
    <n v="0.17757876706178205"/>
    <n v="0.1866052179918064"/>
    <n v="0.95162808935803345"/>
  </r>
  <r>
    <s v="JPN"/>
    <s v="FRA"/>
    <x v="17"/>
    <x v="15"/>
    <n v="50526"/>
    <n v="20551.654783987698"/>
    <n v="707111"/>
    <n v="526988.61771348596"/>
    <n v="7.1454128135469544E-2"/>
    <n v="3.899828970340543E-2"/>
    <n v="542183"/>
    <n v="390578.15715175902"/>
    <n v="3.5054864328507608E-2"/>
    <n v="3.1929544831535615E-2"/>
    <n v="24787.680170195345"/>
    <n v="16826.506694991735"/>
    <n v="2.0383512960100378"/>
    <n v="1.221385707474548"/>
    <n v="20551.654783987698"/>
    <n v="623492.97929485783"/>
    <n v="526944.24156406114"/>
    <n v="18237335.999999966"/>
    <n v="3.9001573910337935E-2"/>
    <n v="3.4187722334822312E-2"/>
    <n v="1.1408064429788707"/>
    <n v="1.146520992289048"/>
    <n v="3.296212702704477E-2"/>
    <n v="2.8749693419250301E-2"/>
    <n v="1.146520992289048"/>
  </r>
  <r>
    <s v="OTH"/>
    <s v="OTH"/>
    <x v="4"/>
    <x v="14"/>
    <n v="1424950"/>
    <n v="775025.63609529496"/>
    <n v="4471681"/>
    <n v="3205353.8477964802"/>
    <n v="0.31866092415805153"/>
    <n v="0.24179097625308549"/>
    <n v="3030074"/>
    <n v="2388459.2817652901"/>
    <n v="0.19590956001080514"/>
    <n v="0.19525520390478582"/>
    <n v="876045.05721867713"/>
    <n v="625862.0191384916"/>
    <n v="1.6265715881372822"/>
    <n v="1.2383330708614166"/>
    <n v="775025.63609529496"/>
    <n v="2753034.477569554"/>
    <n v="3205186.9408204146"/>
    <n v="18237335.999999966"/>
    <n v="0.24180356728176228"/>
    <n v="0.15095595527600955"/>
    <n v="1.6018153562716086"/>
    <n v="1.7937459612069371"/>
    <n v="0.28151686526625214"/>
    <n v="0.15694355352127515"/>
    <n v="1.7937459612069375"/>
  </r>
  <r>
    <s v="CAN"/>
    <s v="OTH"/>
    <x v="1"/>
    <x v="14"/>
    <n v="170979"/>
    <n v="59368.135440660502"/>
    <n v="761059"/>
    <n v="470952.99537847401"/>
    <n v="0.22465932339017081"/>
    <n v="0.12605957711968735"/>
    <n v="3030074"/>
    <n v="2388459.2817652901"/>
    <n v="0.19590956001080514"/>
    <n v="0.19525520390478582"/>
    <n v="149098.73383226336"/>
    <n v="91956.02314219359"/>
    <n v="1.1467501809395111"/>
    <n v="0.6456144297242854"/>
    <n v="59368.135440660502"/>
    <n v="2753034.477569554"/>
    <n v="470938.93774361059"/>
    <n v="18237335.999999966"/>
    <n v="0.12606334002685887"/>
    <n v="0.15095595527600955"/>
    <n v="0.83510014425309198"/>
    <n v="0.81131372180682304"/>
    <n v="2.1564617488216909E-2"/>
    <n v="2.6579875217926523E-2"/>
    <n v="0.81131372180682304"/>
  </r>
  <r>
    <s v="ITA"/>
    <s v="ESP"/>
    <x v="15"/>
    <x v="8"/>
    <n v="56261"/>
    <n v="21278.932312362002"/>
    <n v="853404"/>
    <n v="590210.80568988505"/>
    <n v="6.5925399927818484E-2"/>
    <n v="3.6053105275647236E-2"/>
    <n v="405846"/>
    <n v="295491.23018071702"/>
    <n v="2.6239989944847955E-2"/>
    <n v="2.415624199310994E-2"/>
    <n v="22393.312378893024"/>
    <n v="14257.275049193253"/>
    <n v="2.5124018746341967"/>
    <n v="1.4924964440218238"/>
    <n v="21278.932312362002"/>
    <n v="436281.78476138465"/>
    <n v="590154.03594261827"/>
    <n v="18237335.999999966"/>
    <n v="3.6056573396764824E-2"/>
    <n v="2.3922451434868857E-2"/>
    <n v="1.5072273631710473"/>
    <n v="1.526200344514435"/>
    <n v="4.8773368624592188E-2"/>
    <n v="3.1957382790468163E-2"/>
    <n v="1.526200344514435"/>
  </r>
  <r>
    <s v="BRA"/>
    <s v="DEU"/>
    <x v="8"/>
    <x v="9"/>
    <n v="37081"/>
    <n v="13844.1741499072"/>
    <n v="473379"/>
    <n v="364724.64994822402"/>
    <n v="7.833258340568551E-2"/>
    <n v="3.7957879051696959E-2"/>
    <n v="774665"/>
    <n v="542439.85830873298"/>
    <n v="5.0085997670608166E-2"/>
    <n v="4.4344153550683309E-2"/>
    <n v="23709.659491314822"/>
    <n v="16173.405881023265"/>
    <n v="1.5639617268051988"/>
    <n v="0.85598384482213341"/>
    <n v="13844.1741499072"/>
    <n v="903209.11534090736"/>
    <n v="364708.38328155724"/>
    <n v="18237335.999999966"/>
    <n v="3.795957204312303E-2"/>
    <n v="4.9525276901237605E-2"/>
    <n v="0.76646864829895467"/>
    <n v="0.7572541185228514"/>
    <n v="1.5327761771626777E-2"/>
    <n v="2.0241239230928309E-2"/>
    <n v="0.75725411852285152"/>
  </r>
  <r>
    <s v="OTH"/>
    <s v="DEU"/>
    <x v="4"/>
    <x v="9"/>
    <n v="387418"/>
    <n v="141949.02547647301"/>
    <n v="4471681"/>
    <n v="3205353.8477964802"/>
    <n v="8.6638112155138072E-2"/>
    <n v="4.4284978263493695E-2"/>
    <n v="774665"/>
    <n v="542439.85830873298"/>
    <n v="5.0085997670608166E-2"/>
    <n v="4.4344153550683309E-2"/>
    <n v="223968.60414970279"/>
    <n v="142138.7032109607"/>
    <n v="1.7297870898951804"/>
    <n v="0.9986655447798326"/>
    <n v="141949.02547647301"/>
    <n v="903209.11534090736"/>
    <n v="3205186.9408204146"/>
    <n v="18237335.999999966"/>
    <n v="4.4287284360437044E-2"/>
    <n v="4.9525276901237605E-2"/>
    <n v="0.89423597668628751"/>
    <n v="0.88933492085753485"/>
    <n v="0.15716075387801612"/>
    <n v="0.17671717391517131"/>
    <n v="0.88933492085753496"/>
  </r>
  <r>
    <s v="AUS"/>
    <s v="IND"/>
    <x v="3"/>
    <x v="6"/>
    <n v="18456"/>
    <n v="6807.1166582831202"/>
    <n v="766223"/>
    <n v="467586.44461568602"/>
    <n v="2.4086982510313576E-2"/>
    <n v="1.4557985452033276E-2"/>
    <n v="628927"/>
    <n v="572993.14923858095"/>
    <n v="4.0663301242450066E-2"/>
    <n v="4.6841867912412148E-2"/>
    <n v="31157.156667893818"/>
    <n v="21902.622476322384"/>
    <n v="0.59235186948294793"/>
    <n v="0.31079002825537844"/>
    <n v="6807.1166582831202"/>
    <n v="535725.91001931019"/>
    <n v="467570.656331987"/>
    <n v="18237335.999999966"/>
    <n v="1.4558477026090139E-2"/>
    <n v="2.9375228378712284E-2"/>
    <n v="0.49560387542860479"/>
    <n v="0.48815215026741937"/>
    <n v="1.2706342050989765E-2"/>
    <n v="2.6029470614907634E-2"/>
    <n v="0.48815215026741926"/>
  </r>
  <r>
    <s v="CHE"/>
    <s v="SWE"/>
    <x v="9"/>
    <x v="3"/>
    <n v="15283"/>
    <n v="3088.20199954174"/>
    <n v="389403"/>
    <n v="194158.51615281499"/>
    <n v="3.9247257982090535E-2"/>
    <n v="1.5905570668407511E-2"/>
    <n v="179938"/>
    <n v="108129.511066987"/>
    <n v="1.1633898845118718E-2"/>
    <n v="8.8395267579797366E-3"/>
    <n v="4530.2751119857639"/>
    <n v="1716.2693988224489"/>
    <n v="3.3735258063170859"/>
    <n v="1.7993690277648655"/>
    <n v="3088.20199954174"/>
    <n v="202311.93175718444"/>
    <n v="194145.84156533482"/>
    <n v="18237335.999999966"/>
    <n v="1.5906609045254694E-2"/>
    <n v="1.1093283128478021E-2"/>
    <n v="1.433895525880899"/>
    <n v="1.4409088912384052"/>
    <n v="1.5264556928101561E-2"/>
    <n v="1.0593700282453159E-2"/>
    <n v="1.4409088912384052"/>
  </r>
  <r>
    <s v="CAN"/>
    <s v="POL"/>
    <x v="1"/>
    <x v="4"/>
    <n v="8731"/>
    <n v="2380.06773342729"/>
    <n v="761059"/>
    <n v="470952.99537847401"/>
    <n v="1.1472172328295178E-2"/>
    <n v="5.0537267132457365E-3"/>
    <n v="205103"/>
    <n v="166981.54839192901"/>
    <n v="1.3260942962744861E-2"/>
    <n v="1.3650647732837048E-2"/>
    <n v="10092.359990283641"/>
    <n v="6428.8134386359834"/>
    <n v="0.86510984630014365"/>
    <n v="0.37021882127167072"/>
    <n v="2380.06773342729"/>
    <n v="135327.88678592816"/>
    <n v="470938.93774361059"/>
    <n v="18237335.999999966"/>
    <n v="5.0538775681424983E-3"/>
    <n v="7.4203758041157114E-3"/>
    <n v="0.68108108019803593"/>
    <n v="0.67946111592207703"/>
    <n v="1.7587415202841822E-2"/>
    <n v="2.5884358634672491E-2"/>
    <n v="0.67946111592207703"/>
  </r>
  <r>
    <s v="KOR"/>
    <s v="DEU"/>
    <x v="10"/>
    <x v="9"/>
    <n v="43503"/>
    <n v="18192.464342661999"/>
    <n v="575418"/>
    <n v="460438.54033682798"/>
    <n v="7.5602431623619695E-2"/>
    <n v="3.9511167612844775E-2"/>
    <n v="774665"/>
    <n v="542439.85830873298"/>
    <n v="5.0085997670608166E-2"/>
    <n v="4.4344153550683309E-2"/>
    <n v="28820.384607626009"/>
    <n v="20417.757333348789"/>
    <n v="1.5094524445898234"/>
    <n v="0.89101187978896346"/>
    <n v="18192.464342661999"/>
    <n v="903209.11534090736"/>
    <n v="460409.58926539822"/>
    <n v="18237335.999999966"/>
    <n v="3.9513652119385262E-2"/>
    <n v="4.9525276901237605E-2"/>
    <n v="0.79784818161002224"/>
    <n v="0.78953181496432412"/>
    <n v="2.0142029164304253E-2"/>
    <n v="2.5511358481753382E-2"/>
    <n v="0.78953181496432423"/>
  </r>
  <r>
    <s v="POL"/>
    <s v="FRA"/>
    <x v="18"/>
    <x v="15"/>
    <n v="19363"/>
    <n v="7629.3763113714103"/>
    <n v="278613"/>
    <n v="205613.18892001599"/>
    <n v="6.9497833912990414E-2"/>
    <n v="3.7105481177762654E-2"/>
    <n v="542183"/>
    <n v="390578.15715175902"/>
    <n v="3.5054864328507608E-2"/>
    <n v="3.1929544831535615E-2"/>
    <n v="9766.7409151584907"/>
    <n v="6565.135533576653"/>
    <n v="1.982544655192769"/>
    <n v="1.1621049211172894"/>
    <n v="7629.3763113714103"/>
    <n v="623492.97929485783"/>
    <n v="205605.0031214678"/>
    <n v="18237335.999999966"/>
    <n v="3.7106958466687261E-2"/>
    <n v="3.4187722334822312E-2"/>
    <n v="1.0853884357452945"/>
    <n v="1.0886790453998108"/>
    <n v="1.2236507169655523E-2"/>
    <n v="1.1239774680481462E-2"/>
    <n v="1.088679045399811"/>
  </r>
  <r>
    <s v="RUS"/>
    <s v="DEU"/>
    <x v="7"/>
    <x v="9"/>
    <n v="36981"/>
    <n v="13773.8601624405"/>
    <n v="307923"/>
    <n v="230122.67918958"/>
    <n v="0.12009820636977427"/>
    <n v="5.9854422914541593E-2"/>
    <n v="774665"/>
    <n v="542439.85830873298"/>
    <n v="5.0085997670608166E-2"/>
    <n v="4.4344153550683309E-2"/>
    <n v="15422.630660726678"/>
    <n v="10204.59542147737"/>
    <n v="2.3978399543841209"/>
    <n v="1.3497703332217348"/>
    <n v="13773.8601624405"/>
    <n v="903209.11534090736"/>
    <n v="230105.28373503475"/>
    <n v="18237335.999999966"/>
    <n v="5.9858947777579247E-2"/>
    <n v="4.9525276901237605E-2"/>
    <n v="1.2086544795488747"/>
    <n v="1.2219395473217891"/>
    <n v="1.5249912704038302E-2"/>
    <n v="1.2480087691295863E-2"/>
    <n v="1.2219395473217893"/>
  </r>
  <r>
    <s v="IND"/>
    <s v="ESP"/>
    <x v="6"/>
    <x v="8"/>
    <n v="28567"/>
    <n v="14311.617087426001"/>
    <n v="814097"/>
    <n v="695738.46490440296"/>
    <n v="3.5090413058886105E-2"/>
    <n v="2.0570397943130068E-2"/>
    <n v="405846"/>
    <n v="295491.23018071702"/>
    <n v="2.6239989944847955E-2"/>
    <n v="2.415624199310994E-2"/>
    <n v="21361.897094130887"/>
    <n v="16806.426722145585"/>
    <n v="1.3372875954846113"/>
    <n v="0.85155621263428893"/>
    <n v="14311.617087426001"/>
    <n v="436281.78476138465"/>
    <n v="695726.54785840726"/>
    <n v="18237335.999999966"/>
    <n v="2.0570750291878569E-2"/>
    <n v="2.3922451434868857E-2"/>
    <n v="0.85989307357920186"/>
    <n v="0.8569504367338926"/>
    <n v="3.2803609014420448E-2"/>
    <n v="3.827947056010067E-2"/>
    <n v="0.85695043673389248"/>
  </r>
  <r>
    <s v="SWE"/>
    <s v="ITA"/>
    <x v="19"/>
    <x v="11"/>
    <n v="18968"/>
    <n v="4849.9767336321702"/>
    <n v="314859"/>
    <n v="160351.01493838499"/>
    <n v="6.0242838858028516E-2"/>
    <n v="3.0245999599664383E-2"/>
    <n v="487659"/>
    <n v="360812.79794453498"/>
    <n v="3.1529612849491212E-2"/>
    <n v="2.9496243445292079E-2"/>
    <n v="9927.3823721779536"/>
    <n v="4729.752573322271"/>
    <n v="1.9106748676427419"/>
    <n v="1.0254186996985872"/>
    <n v="4849.9767336321702"/>
    <n v="552156.95266972948"/>
    <n v="160344.49182914122"/>
    <n v="18237335.999999966"/>
    <n v="3.0247230062633988E-2"/>
    <n v="3.0276184672461508E-2"/>
    <n v="0.99904365064023881"/>
    <n v="0.99901382147140139"/>
    <n v="8.7836922276937537E-3"/>
    <n v="8.7923630673664311E-3"/>
    <n v="0.99901382147140172"/>
  </r>
  <r>
    <s v="TUR"/>
    <s v="DEU"/>
    <x v="14"/>
    <x v="9"/>
    <n v="14845"/>
    <n v="6160.3344575360998"/>
    <n v="233551"/>
    <n v="188043.705976909"/>
    <n v="6.3562134180543003E-2"/>
    <n v="3.276012044929897E-2"/>
    <n v="774665"/>
    <n v="542439.85830873298"/>
    <n v="5.0085997670608166E-2"/>
    <n v="4.4344153550683309E-2"/>
    <n v="11697.634841968207"/>
    <n v="8338.6389720795978"/>
    <n v="1.2690599596031009"/>
    <n v="0.73876977743764294"/>
    <n v="6160.3344575360998"/>
    <n v="903209.11534090736"/>
    <n v="188030.98814065231"/>
    <n v="18237335.999999966"/>
    <n v="3.2762336242832493E-2"/>
    <n v="4.9525276901237605E-2"/>
    <n v="0.66152757324641598"/>
    <n v="0.65006281347770156"/>
    <n v="6.8204963312520845E-3"/>
    <n v="1.0492057367139398E-2"/>
    <n v="0.65006281347770167"/>
  </r>
  <r>
    <s v="SWE"/>
    <s v="TUR"/>
    <x v="19"/>
    <x v="7"/>
    <n v="2675"/>
    <n v="686.92031282067296"/>
    <n v="314859"/>
    <n v="160351.01493838499"/>
    <n v="8.4958664036918121E-3"/>
    <n v="4.2838538507824391E-3"/>
    <n v="196268"/>
    <n v="171052.689770383"/>
    <n v="1.2689715671696699E-2"/>
    <n v="1.3983461252432714E-2"/>
    <n v="3995.4711866747512"/>
    <n v="2242.262204179166"/>
    <n v="0.6695080192096895"/>
    <n v="0.30635146573865418"/>
    <n v="686.92031282067296"/>
    <n v="154259.77782273083"/>
    <n v="160344.49182914122"/>
    <n v="18237335.999999966"/>
    <n v="4.2840281258469219E-3"/>
    <n v="8.4584600416821362E-3"/>
    <n v="0.50647849664546696"/>
    <n v="0.50435514012533245"/>
    <n v="4.4530098676147083E-3"/>
    <n v="8.829115663435359E-3"/>
    <n v="0.50435514012533245"/>
  </r>
  <r>
    <s v="CHN"/>
    <s v="JPN"/>
    <x v="5"/>
    <x v="10"/>
    <n v="221213"/>
    <n v="135468.63231145"/>
    <n v="4753344"/>
    <n v="4234628.8688230803"/>
    <n v="4.6538394864752058E-2"/>
    <n v="3.1990674155371837E-2"/>
    <n v="611176"/>
    <n v="515726.10549464897"/>
    <n v="3.9515609601997792E-2"/>
    <n v="4.2160319271992604E-2"/>
    <n v="187831.28580799859"/>
    <n v="178533.30510797794"/>
    <n v="1.1777217999035807"/>
    <n v="0.75878633529759509"/>
    <n v="135468.63231145"/>
    <n v="582041.68262295134"/>
    <n v="4234545.0838893354"/>
    <n v="18237335.999999966"/>
    <n v="3.1991307124548327E-2"/>
    <n v="3.1914841214909478E-2"/>
    <n v="1.0023959357693162"/>
    <n v="1.0024751180303961"/>
    <n v="0.23274730376863242"/>
    <n v="0.23217264905878221"/>
    <n v="1.0024751180303961"/>
  </r>
  <r>
    <s v="AUS"/>
    <s v="ITA"/>
    <x v="3"/>
    <x v="11"/>
    <n v="36913"/>
    <n v="11590.2341757141"/>
    <n v="766223"/>
    <n v="467586.44461568602"/>
    <n v="4.8175270123710721E-2"/>
    <n v="2.4787361372805045E-2"/>
    <n v="487659"/>
    <n v="360812.79794453498"/>
    <n v="3.1529612849491212E-2"/>
    <n v="2.9496243445292079E-2"/>
    <n v="24158.714546375704"/>
    <n v="13792.043602102856"/>
    <n v="1.527937255483558"/>
    <n v="0.84035654976808161"/>
    <n v="11590.2341757141"/>
    <n v="552156.95266972948"/>
    <n v="467570.656331987"/>
    <n v="18237335.999999966"/>
    <n v="2.4788198358377606E-2"/>
    <n v="3.0276184672461508E-2"/>
    <n v="0.81873586868838055"/>
    <n v="0.8141284477828421"/>
    <n v="2.0990832624083161E-2"/>
    <n v="2.5783195122647509E-2"/>
    <n v="0.8141284477828421"/>
  </r>
  <r>
    <s v="KOR"/>
    <s v="FRA"/>
    <x v="10"/>
    <x v="15"/>
    <n v="27170"/>
    <n v="11715.929735695699"/>
    <n v="575418"/>
    <n v="460438.54033682798"/>
    <n v="4.7217848590068438E-2"/>
    <n v="2.5445154367671002E-2"/>
    <n v="542183"/>
    <n v="390578.15715175902"/>
    <n v="3.5054864328507608E-2"/>
    <n v="3.1929544831535615E-2"/>
    <n v="20171.199922181189"/>
    <n v="14701.593015851569"/>
    <n v="1.3469699425328983"/>
    <n v="0.79691566234103584"/>
    <n v="11715.929735695699"/>
    <n v="623492.97929485783"/>
    <n v="460409.58926539822"/>
    <n v="18237335.999999966"/>
    <n v="2.5446754387520316E-2"/>
    <n v="3.4187722334822312E-2"/>
    <n v="0.74432435534324026"/>
    <n v="0.73764835753425184"/>
    <n v="1.8790796568304399E-2"/>
    <n v="2.5473921789938868E-2"/>
    <n v="0.73764835753425195"/>
  </r>
  <r>
    <s v="AUS"/>
    <s v="CAN"/>
    <x v="3"/>
    <x v="13"/>
    <n v="55979"/>
    <n v="19630.211815597901"/>
    <n v="766223"/>
    <n v="467586.44461568602"/>
    <n v="7.3058365515000195E-2"/>
    <n v="4.1981995076294756E-2"/>
    <n v="456541"/>
    <n v="313358.46928815503"/>
    <n v="2.951767727022277E-2"/>
    <n v="2.5616878748265307E-2"/>
    <n v="22617.123231021902"/>
    <n v="11978.1052560525"/>
    <n v="2.4750716272889459"/>
    <n v="1.6388411519158101"/>
    <n v="19630.211815597901"/>
    <n v="568424.34993219655"/>
    <n v="467570.656331987"/>
    <n v="18237335.999999966"/>
    <n v="4.198341266664081E-2"/>
    <n v="3.1168167869046092E-2"/>
    <n v="1.3469964883093311"/>
    <n v="1.3622030066047148"/>
    <n v="3.4534431570251087E-2"/>
    <n v="2.5351897920360647E-2"/>
    <n v="1.3622030066047146"/>
  </r>
  <r>
    <s v="SWE"/>
    <s v="CHN"/>
    <x v="19"/>
    <x v="2"/>
    <n v="29565"/>
    <n v="9485.7288122844293"/>
    <n v="314859"/>
    <n v="160351.01493838499"/>
    <n v="9.3899173915943324E-2"/>
    <n v="5.9156026021595989E-2"/>
    <n v="2372875"/>
    <n v="2164170.6430614302"/>
    <n v="0.15341833143700095"/>
    <n v="0.1769197337471026"/>
    <n v="48305.142417922681"/>
    <n v="28369.258868976744"/>
    <n v="0.61204663768945811"/>
    <n v="0.33436646533821035"/>
    <n v="9485.7288122844293"/>
    <n v="2883561.6717675827"/>
    <n v="160344.49182914122"/>
    <n v="18237335.999999966"/>
    <n v="5.915843259768578E-2"/>
    <n v="0.15811309676849666"/>
    <n v="0.37415264014658672"/>
    <n v="0.334800479127009"/>
    <n v="3.2895876322526548E-3"/>
    <n v="9.8255165011419416E-3"/>
    <n v="0.33480047912700894"/>
  </r>
  <r>
    <s v="DEU"/>
    <s v="ITA"/>
    <x v="0"/>
    <x v="11"/>
    <n v="83289"/>
    <n v="26967.592743291301"/>
    <n v="1264416"/>
    <n v="799364.77129149099"/>
    <n v="6.5871516969098778E-2"/>
    <n v="3.373627874508555E-2"/>
    <n v="487659"/>
    <n v="360812.79794453498"/>
    <n v="3.1529612849491212E-2"/>
    <n v="2.9496243445292079E-2"/>
    <n v="39866.546960702282"/>
    <n v="23578.257895604042"/>
    <n v="2.0891952363494286"/>
    <n v="1.1437483151933447"/>
    <n v="26967.592743291301"/>
    <n v="552156.95266972948"/>
    <n v="799320.61200785544"/>
    <n v="18237335.999999966"/>
    <n v="3.3738142540263021E-2"/>
    <n v="3.0276184672461508E-2"/>
    <n v="1.1143459093427457"/>
    <n v="1.1183384280979034"/>
    <n v="4.8840447653335735E-2"/>
    <n v="4.3672332476676783E-2"/>
    <n v="1.1183384280979036"/>
  </r>
  <r>
    <s v="POL"/>
    <s v="GBR"/>
    <x v="18"/>
    <x v="16"/>
    <n v="30155"/>
    <n v="10780.959185149901"/>
    <n v="278613"/>
    <n v="205613.18892001599"/>
    <n v="0.10823256631959026"/>
    <n v="5.243320840349263E-2"/>
    <n v="822815"/>
    <n v="541059.55428477901"/>
    <n v="5.3199137915539568E-2"/>
    <n v="4.4231314472493732E-2"/>
    <n v="14821.971412062227"/>
    <n v="9094.5416188134914"/>
    <n v="2.0344797032505166"/>
    <n v="1.1854318378012356"/>
    <n v="10780.959185149901"/>
    <n v="1073638.8229175881"/>
    <n v="205605.0031214678"/>
    <n v="18237335.999999966"/>
    <n v="5.2435295938692214E-2"/>
    <n v="5.8870375745535976E-2"/>
    <n v="0.89069069586613403"/>
    <n v="0.88464185752660363"/>
    <n v="1.0041513919786265E-2"/>
    <n v="1.1350936917976761E-2"/>
    <n v="0.88464185752660374"/>
  </r>
  <r>
    <s v="KOR"/>
    <s v="BRA"/>
    <x v="10"/>
    <x v="17"/>
    <n v="9133"/>
    <n v="4423.1053794627796"/>
    <n v="575418"/>
    <n v="460438.54033682798"/>
    <n v="1.5871940050537176E-2"/>
    <n v="9.6062883359570913E-3"/>
    <n v="331243"/>
    <n v="277939.358609332"/>
    <n v="2.1416529888926519E-2"/>
    <n v="2.2721386356781711E-2"/>
    <n v="12323.45679562632"/>
    <n v="10461.801968545689"/>
    <n v="0.74110699225572529"/>
    <n v="0.42278618853245625"/>
    <n v="4423.1053794627796"/>
    <n v="250192.85372959627"/>
    <n v="460409.58926539822"/>
    <n v="18237335.999999966"/>
    <n v="9.6068923901433505E-3"/>
    <n v="1.3718717126755615E-2"/>
    <n v="0.70027629415924231"/>
    <n v="0.69736895023018752"/>
    <n v="1.7678783840257839E-2"/>
    <n v="2.535068966638452E-2"/>
    <n v="0.69736895023018763"/>
  </r>
  <r>
    <s v="USA"/>
    <s v="JPN"/>
    <x v="12"/>
    <x v="10"/>
    <n v="205109"/>
    <n v="88769.048251785105"/>
    <n v="4608764"/>
    <n v="3401456.2562221601"/>
    <n v="4.4504123014326616E-2"/>
    <n v="2.6097365823653653E-2"/>
    <n v="611176"/>
    <n v="515726.10549464897"/>
    <n v="3.9515609601997792E-2"/>
    <n v="4.2160319271992604E-2"/>
    <n v="182118.11897174176"/>
    <n v="143406.48175204295"/>
    <n v="1.1262415906669101"/>
    <n v="0.61900304063850664"/>
    <n v="88769.048251785105"/>
    <n v="582041.68262295134"/>
    <n v="3401355.9011452473"/>
    <n v="18237335.999999966"/>
    <n v="2.6098135811632145E-2"/>
    <n v="3.1914841214909478E-2"/>
    <n v="0.81774293144344468"/>
    <n v="0.81285889753538454"/>
    <n v="0.15251321495008804"/>
    <n v="0.18762569421644179"/>
    <n v="0.81285889753538454"/>
  </r>
  <r>
    <s v="OTH"/>
    <s v="POL"/>
    <x v="4"/>
    <x v="4"/>
    <n v="64815"/>
    <n v="29119.0259606687"/>
    <n v="4471681"/>
    <n v="3205353.8477964802"/>
    <n v="1.4494549141586799E-2"/>
    <n v="9.0844965465159393E-3"/>
    <n v="205103"/>
    <n v="166981.54839192901"/>
    <n v="1.3260942962744861E-2"/>
    <n v="1.3650647732837048E-2"/>
    <n v="59298.706688589904"/>
    <n v="43755.156235363531"/>
    <n v="1.0930255248293894"/>
    <n v="0.66549930262011714"/>
    <n v="29119.0259606687"/>
    <n v="135327.88678592816"/>
    <n v="3205186.9408204146"/>
    <n v="18237335.999999966"/>
    <n v="9.0849696127912154E-3"/>
    <n v="7.4203758041157114E-3"/>
    <n v="1.2243274266179669"/>
    <n v="1.226384119464117"/>
    <n v="0.2151738762220633"/>
    <n v="0.17545389964449806"/>
    <n v="1.226384119464117"/>
  </r>
  <r>
    <s v="TUR"/>
    <s v="NLD"/>
    <x v="14"/>
    <x v="0"/>
    <n v="6631"/>
    <n v="2463.6822414158"/>
    <n v="233551"/>
    <n v="188043.705976909"/>
    <n v="2.8392085668654813E-2"/>
    <n v="1.3101646920946826E-2"/>
    <n v="264229"/>
    <n v="164787.98419923001"/>
    <n v="1.708373694242947E-2"/>
    <n v="1.3471325092927054E-2"/>
    <n v="3989.9238466413453"/>
    <n v="2533.1978948937312"/>
    <n v="1.6619364817155271"/>
    <n v="0.97255814335782587"/>
    <n v="2463.6822414158"/>
    <n v="349614.29819089675"/>
    <n v="188030.98814065231"/>
    <n v="18237335.999999966"/>
    <n v="1.3102533075946495E-2"/>
    <n v="1.9170250424233967E-2"/>
    <n v="0.68348262469138121"/>
    <n v="0.67928038533209012"/>
    <n v="7.0468577920419538E-3"/>
    <n v="1.037400452627062E-2"/>
    <n v="0.67928038533209012"/>
  </r>
  <r>
    <s v="SWE"/>
    <s v="CHE"/>
    <x v="19"/>
    <x v="1"/>
    <n v="15920"/>
    <n v="3111.0417699580898"/>
    <n v="314859"/>
    <n v="160351.01493838499"/>
    <n v="5.0562315195055565E-2"/>
    <n v="1.9401447325752882E-2"/>
    <n v="205623"/>
    <n v="113491.275762676"/>
    <n v="1.3294563584289291E-2"/>
    <n v="9.2778480083937145E-3"/>
    <n v="4185.9129955857416"/>
    <n v="1487.7123445900061"/>
    <n v="3.803232417106722"/>
    <n v="2.091158133674996"/>
    <n v="3111.0417699580898"/>
    <n v="255446.00110883819"/>
    <n v="160344.49182914122"/>
    <n v="18237335.999999966"/>
    <n v="1.9402236612362914E-2"/>
    <n v="1.4006760697332036E-2"/>
    <n v="1.3852051185581111"/>
    <n v="1.3928268378130464"/>
    <n v="1.2178862681168239E-2"/>
    <n v="8.7439890950772731E-3"/>
    <n v="1.3928268378130464"/>
  </r>
  <r>
    <s v="DEU"/>
    <s v="TUR"/>
    <x v="0"/>
    <x v="7"/>
    <n v="11123"/>
    <n v="3407.79912992869"/>
    <n v="1264416"/>
    <n v="799364.77129149099"/>
    <n v="8.7969465745450868E-3"/>
    <n v="4.263133993787205E-3"/>
    <n v="196268"/>
    <n v="171052.689770383"/>
    <n v="1.2689715671696699E-2"/>
    <n v="1.3983461252432714E-2"/>
    <n v="16045.079530744053"/>
    <n v="11177.886305914302"/>
    <n v="0.69323433259942191"/>
    <n v="0.30486972551560115"/>
    <n v="3407.79912992869"/>
    <n v="154259.77782273083"/>
    <n v="799320.61200785544"/>
    <n v="18237335.999999966"/>
    <n v="4.2633695149790528E-3"/>
    <n v="8.4584600416821362E-3"/>
    <n v="0.50403613588877294"/>
    <n v="0.50191260527430415"/>
    <n v="2.2091300648992226E-2"/>
    <n v="4.4014237572134574E-2"/>
    <n v="0.50191260527430415"/>
  </r>
  <r>
    <s v="AUS"/>
    <s v="DEU"/>
    <x v="3"/>
    <x v="9"/>
    <n v="70227"/>
    <n v="21396.478026063902"/>
    <n v="766223"/>
    <n v="467586.44461568602"/>
    <n v="9.1653474249663608E-2"/>
    <n v="4.5759406142857458E-2"/>
    <n v="774665"/>
    <n v="542439.85830873298"/>
    <n v="5.0085997670608166E-2"/>
    <n v="4.4344153550683309E-2"/>
    <n v="38377.043393166401"/>
    <n v="20734.725098256058"/>
    <n v="1.8299221042261153"/>
    <n v="1.0319152014155955"/>
    <n v="21396.478026063902"/>
    <n v="903209.11534090736"/>
    <n v="467570.656331987"/>
    <n v="18237335.999999966"/>
    <n v="4.5760951283632008E-2"/>
    <n v="4.9525276901237605E-2"/>
    <n v="0.92399183097729376"/>
    <n v="0.92034682596048478"/>
    <n v="2.3689395581429681E-2"/>
    <n v="2.5739639571970216E-2"/>
    <n v="0.92034682596048478"/>
  </r>
  <r>
    <s v="AUS"/>
    <s v="CHE"/>
    <x v="3"/>
    <x v="1"/>
    <n v="28492"/>
    <n v="6890.7316658283498"/>
    <n v="766223"/>
    <n v="467586.44461568602"/>
    <n v="3.7184997056992547E-2"/>
    <n v="1.4736808017375078E-2"/>
    <n v="205623"/>
    <n v="113491.275762676"/>
    <n v="1.3294563584289291E-2"/>
    <n v="9.2778480083937145E-3"/>
    <n v="10186.600393244893"/>
    <n v="4338.1959639295401"/>
    <n v="2.7970077258448351"/>
    <n v="1.5883864452233554"/>
    <n v="6890.7316658283498"/>
    <n v="255446.00110883819"/>
    <n v="467570.656331987"/>
    <n v="18237335.999999966"/>
    <n v="1.4737305629666709E-2"/>
    <n v="1.4006760697332036E-2"/>
    <n v="1.05215659409915"/>
    <n v="1.0529367390008433"/>
    <n v="2.6975296680774453E-2"/>
    <n v="2.5619104815709969E-2"/>
    <n v="1.0529367390008433"/>
  </r>
  <r>
    <s v="RUS"/>
    <s v="IND"/>
    <x v="7"/>
    <x v="6"/>
    <n v="11118"/>
    <n v="6407.3568253520398"/>
    <n v="307923"/>
    <n v="230122.67918958"/>
    <n v="3.610642920470377E-2"/>
    <n v="2.7843221919355118E-2"/>
    <n v="628927"/>
    <n v="572993.14923858095"/>
    <n v="4.0663301242450066E-2"/>
    <n v="4.6841867912412148E-2"/>
    <n v="12521.165708478951"/>
    <n v="10779.376142248702"/>
    <n v="0.88793649559890653"/>
    <n v="0.59440887309229673"/>
    <n v="6407.3568253520398"/>
    <n v="535725.91001931019"/>
    <n v="230105.28373503475"/>
    <n v="18237335.999999966"/>
    <n v="2.7845326805837643E-2"/>
    <n v="2.9375228378712284E-2"/>
    <n v="0.947918649239053"/>
    <n v="0.94642688843964939"/>
    <n v="1.1960139887803985E-2"/>
    <n v="1.2637151410102446E-2"/>
    <n v="0.94642688843964928"/>
  </r>
  <r>
    <s v="IND"/>
    <s v="IND"/>
    <x v="6"/>
    <x v="6"/>
    <n v="148724"/>
    <n v="122209.56147717799"/>
    <n v="814097"/>
    <n v="695738.46490440296"/>
    <n v="0.18268584701823001"/>
    <n v="0.17565445586506423"/>
    <n v="628927"/>
    <n v="572993.14923858095"/>
    <n v="4.0663301242450066E-2"/>
    <n v="4.6841867912412148E-2"/>
    <n v="33103.87155157487"/>
    <n v="32589.689274636439"/>
    <n v="4.4926467216468122"/>
    <n v="3.7499455870016525"/>
    <n v="122209.56147717799"/>
    <n v="535725.91001931019"/>
    <n v="695726.54785840726"/>
    <n v="18237335.999999966"/>
    <n v="0.17565746463659429"/>
    <n v="2.9375228378712284E-2"/>
    <n v="5.9797820929926866"/>
    <n v="7.0409136728549182"/>
    <n v="0.22811956485877818"/>
    <n v="3.2399142420713893E-2"/>
    <n v="7.0409136728549164"/>
  </r>
  <r>
    <s v="TUR"/>
    <s v="FRA"/>
    <x v="14"/>
    <x v="15"/>
    <n v="10739"/>
    <n v="4503.5527222480596"/>
    <n v="233551"/>
    <n v="188043.705976909"/>
    <n v="4.5981391644651488E-2"/>
    <n v="2.3949499925305012E-2"/>
    <n v="542183"/>
    <n v="390578.15715175902"/>
    <n v="3.5054864328507608E-2"/>
    <n v="3.1929544831535615E-2"/>
    <n v="8187.0986187872804"/>
    <n v="6004.1499402778172"/>
    <n v="1.3116978920171749"/>
    <n v="0.75007332712275276"/>
    <n v="4503.5527222480596"/>
    <n v="623492.97929485783"/>
    <n v="188030.98814065231"/>
    <n v="18237335.999999966"/>
    <n v="2.3951119795633257E-2"/>
    <n v="3.4187722334822312E-2"/>
    <n v="0.7005766444767676"/>
    <n v="0.69322913883110171"/>
    <n v="7.223100935861977E-3"/>
    <n v="1.0419499890095952E-2"/>
    <n v="0.69322913883110182"/>
  </r>
  <r>
    <s v="TUR"/>
    <s v="IND"/>
    <x v="14"/>
    <x v="6"/>
    <n v="14564"/>
    <n v="10664.4059280192"/>
    <n v="233551"/>
    <n v="188043.705976909"/>
    <n v="6.2358970845768164E-2"/>
    <n v="5.6712379032397633E-2"/>
    <n v="628927"/>
    <n v="572993.14923858095"/>
    <n v="4.0663301242450066E-2"/>
    <n v="4.6841867912412148E-2"/>
    <n v="9496.954668475455"/>
    <n v="8808.318437130838"/>
    <n v="1.5335442263765124"/>
    <n v="1.2107198444443332"/>
    <n v="10664.4059280192"/>
    <n v="535725.91001931019"/>
    <n v="188030.98814065231"/>
    <n v="18237335.999999966"/>
    <n v="5.6716214882846505E-2"/>
    <n v="2.9375228378712284E-2"/>
    <n v="1.9307497511729221"/>
    <n v="1.9867123402925084"/>
    <n v="1.990645912129731E-2"/>
    <n v="1.0019799403051191E-2"/>
    <n v="1.9867123402925084"/>
  </r>
  <r>
    <s v="IND"/>
    <s v="OTH"/>
    <x v="6"/>
    <x v="14"/>
    <n v="226863"/>
    <n v="142133.13868109701"/>
    <n v="814097"/>
    <n v="695738.46490440296"/>
    <n v="0.27866826680358731"/>
    <n v="0.20429104591856456"/>
    <n v="3030074"/>
    <n v="2388459.2817652901"/>
    <n v="0.19590956001080514"/>
    <n v="0.19525520390478582"/>
    <n v="159489.38507611645"/>
    <n v="135846.55582931187"/>
    <n v="1.4224332226983598"/>
    <n v="1.0462770867719613"/>
    <n v="142133.13868109701"/>
    <n v="2753034.477569554"/>
    <n v="695726.54785840726"/>
    <n v="18237335.999999966"/>
    <n v="0.20429454520402121"/>
    <n v="0.15095595527600955"/>
    <n v="1.353338759179701"/>
    <n v="1.4440572287773221"/>
    <n v="5.1627809182606246E-2"/>
    <n v="3.5751913534839148E-2"/>
    <n v="1.4440572287773219"/>
  </r>
  <r>
    <s v="CHN"/>
    <s v="SWE"/>
    <x v="5"/>
    <x v="3"/>
    <n v="71802"/>
    <n v="27779.811693469801"/>
    <n v="4753344"/>
    <n v="4234628.8688230803"/>
    <n v="1.5105576200670517E-2"/>
    <n v="6.5601526258877493E-3"/>
    <n v="179938"/>
    <n v="108129.511066987"/>
    <n v="1.1633898845118718E-2"/>
    <n v="8.8395267579797366E-3"/>
    <n v="55299.923272051987"/>
    <n v="37432.115196075079"/>
    <n v="1.2984104814533801"/>
    <n v="0.74213844309772359"/>
    <n v="27779.811693469801"/>
    <n v="202311.93175718444"/>
    <n v="4234545.0838893354"/>
    <n v="18237335.999999966"/>
    <n v="6.5602824254157336E-3"/>
    <n v="1.1093283128478021E-2"/>
    <n v="0.59137428923765267"/>
    <n v="0.58867588688724937"/>
    <n v="0.13731178113019671"/>
    <n v="0.23325531789022702"/>
    <n v="0.58867588688724948"/>
  </r>
  <r>
    <s v="FRA"/>
    <s v="ESP"/>
    <x v="13"/>
    <x v="8"/>
    <n v="46806"/>
    <n v="15339.272244961399"/>
    <n v="814706"/>
    <n v="537381.630780034"/>
    <n v="5.7451399646007269E-2"/>
    <n v="2.8544467034899844E-2"/>
    <n v="405846"/>
    <n v="295491.23018071702"/>
    <n v="2.6239989944847955E-2"/>
    <n v="2.415624199310994E-2"/>
    <n v="21377.877248007298"/>
    <n v="12981.120715774558"/>
    <n v="2.1894596669724513"/>
    <n v="1.1816600878167041"/>
    <n v="15339.272244961399"/>
    <n v="436281.78476138465"/>
    <n v="537340.39643089229"/>
    <n v="18237335.999999966"/>
    <n v="2.8546657476057068E-2"/>
    <n v="2.3922451434868857E-2"/>
    <n v="1.1932998402683792"/>
    <n v="1.1989800557648655"/>
    <n v="3.5159093917594794E-2"/>
    <n v="2.9324169112359206E-2"/>
    <n v="1.1989800557648658"/>
  </r>
  <r>
    <s v="IND"/>
    <s v="RUS"/>
    <x v="6"/>
    <x v="12"/>
    <n v="7957"/>
    <n v="3058.7431640786499"/>
    <n v="814097"/>
    <n v="695738.46490440296"/>
    <n v="9.7740195578659549E-3"/>
    <n v="4.3963979546523023E-3"/>
    <n v="331407"/>
    <n v="284134.86566834903"/>
    <n v="2.1427133315721301E-2"/>
    <n v="2.3227865576811717E-2"/>
    <n v="17443.764950928762"/>
    <n v="16160.519539416808"/>
    <n v="0.45615152591105879"/>
    <n v="0.18927257608383996"/>
    <n v="3058.7431640786499"/>
    <n v="104676.98736522046"/>
    <n v="695726.54785840726"/>
    <n v="18237335.999999966"/>
    <n v="4.3964732602113652E-3"/>
    <n v="5.7397082208289988E-3"/>
    <n v="0.7659750445600827"/>
    <n v="0.76494161666315375"/>
    <n v="2.9220779476644886E-2"/>
    <n v="3.8200012706999069E-2"/>
    <n v="0.76494161666315375"/>
  </r>
  <r>
    <s v="NLD"/>
    <s v="BRA"/>
    <x v="2"/>
    <x v="17"/>
    <n v="8884"/>
    <n v="2114.6520484625798"/>
    <n v="457343"/>
    <n v="252054.98301061499"/>
    <n v="1.9425245384754986E-2"/>
    <n v="8.3896458748983511E-3"/>
    <n v="331243"/>
    <n v="277939.358609332"/>
    <n v="2.1416529888926519E-2"/>
    <n v="2.2721386356781711E-2"/>
    <n v="9794.7000289913212"/>
    <n v="5727.0386521362334"/>
    <n v="0.90702114140343848"/>
    <n v="0.36924005178030306"/>
    <n v="2114.6520484625798"/>
    <n v="250192.85372959627"/>
    <n v="252042.79126432154"/>
    <n v="18237335.999999966"/>
    <n v="8.3900516965982521E-3"/>
    <n v="1.3718717126755615E-2"/>
    <n v="0.61157698778081326"/>
    <n v="0.60829052503581638"/>
    <n v="8.4520881269776627E-3"/>
    <n v="1.389482127225309E-2"/>
    <n v="0.60829052503581638"/>
  </r>
  <r>
    <s v="RUS"/>
    <s v="BRA"/>
    <x v="7"/>
    <x v="17"/>
    <n v="6208"/>
    <n v="2730.4101046103701"/>
    <n v="307923"/>
    <n v="230122.67918958"/>
    <n v="2.0160884376938391E-2"/>
    <n v="1.1865019624428238E-2"/>
    <n v="331243"/>
    <n v="277939.358609332"/>
    <n v="2.1416529888926519E-2"/>
    <n v="2.2721386356781711E-2"/>
    <n v="6594.6421329879204"/>
    <n v="5228.7063033241775"/>
    <n v="0.94137026313318095"/>
    <n v="0.52219611242545738"/>
    <n v="2730.4101046103701"/>
    <n v="250192.85372959627"/>
    <n v="230105.28373503475"/>
    <n v="18237335.999999966"/>
    <n v="1.18659165938772E-2"/>
    <n v="1.3718717126755615E-2"/>
    <n v="0.8649436010846161"/>
    <n v="0.86332178883068056"/>
    <n v="1.0913221796340139E-2"/>
    <n v="1.2640966482638488E-2"/>
    <n v="0.86332178883068078"/>
  </r>
  <r>
    <s v="BRA"/>
    <s v="BRA"/>
    <x v="8"/>
    <x v="17"/>
    <n v="75025"/>
    <n v="56934.817601568902"/>
    <n v="473379"/>
    <n v="364724.64994822402"/>
    <n v="0.15848823036087364"/>
    <n v="0.15610356363259603"/>
    <n v="331243"/>
    <n v="277939.358609332"/>
    <n v="2.1416529888926519E-2"/>
    <n v="2.2721386356781711E-2"/>
    <n v="10138.135502290146"/>
    <n v="8287.0496853155619"/>
    <n v="7.4002759169131531"/>
    <n v="6.8703362189870694"/>
    <n v="56934.817601568902"/>
    <n v="250192.85372959627"/>
    <n v="364708.38328155724"/>
    <n v="18237335.999999966"/>
    <n v="0.15611052613949611"/>
    <n v="1.3718717126755615E-2"/>
    <n v="11.379382248142848"/>
    <n v="13.299456942697422"/>
    <n v="0.22756372435442535"/>
    <n v="1.7110753118335254E-2"/>
    <n v="13.299456942697422"/>
  </r>
  <r>
    <s v="DEU"/>
    <s v="IND"/>
    <x v="0"/>
    <x v="6"/>
    <n v="26193"/>
    <n v="9359.6066882414107"/>
    <n v="1264416"/>
    <n v="799364.77129149099"/>
    <n v="2.0715492369599877E-2"/>
    <n v="1.1708805572103952E-2"/>
    <n v="628927"/>
    <n v="572993.14923858095"/>
    <n v="4.0663301242450066E-2"/>
    <n v="4.6841867912412148E-2"/>
    <n v="51415.328703773739"/>
    <n v="37443.739030671568"/>
    <n v="0.50943951269687227"/>
    <n v="0.24996453160232227"/>
    <n v="9359.6066882414107"/>
    <n v="535725.91001931019"/>
    <n v="799320.61200785544"/>
    <n v="18237335.999999966"/>
    <n v="1.1709452437027144E-2"/>
    <n v="2.9375228378712284E-2"/>
    <n v="0.39861655834862481"/>
    <n v="0.39149125413136093"/>
    <n v="1.747088672247352E-2"/>
    <n v="4.4626505798291333E-2"/>
    <n v="0.39149125413136082"/>
  </r>
  <r>
    <s v="DEU"/>
    <s v="FRA"/>
    <x v="0"/>
    <x v="15"/>
    <n v="107353"/>
    <n v="36570.888753504303"/>
    <n v="1264416"/>
    <n v="799364.77129149099"/>
    <n v="8.4903228051527349E-2"/>
    <n v="4.5749938034445367E-2"/>
    <n v="542183"/>
    <n v="390578.15715175902"/>
    <n v="3.5054864328507608E-2"/>
    <n v="3.1929544831535615E-2"/>
    <n v="44323.931334794273"/>
    <n v="25523.353301701874"/>
    <n v="2.4220098887241059"/>
    <n v="1.4328402824352156"/>
    <n v="36570.888753504303"/>
    <n v="623492.97929485783"/>
    <n v="799320.61200785544"/>
    <n v="18237335.999999966"/>
    <n v="4.5752465536501009E-2"/>
    <n v="3.4187722334822312E-2"/>
    <n v="1.3382718242653822"/>
    <n v="1.3544906452973617"/>
    <n v="5.8654852529156483E-2"/>
    <n v="4.3303992340441397E-2"/>
    <n v="1.354490645297362"/>
  </r>
  <r>
    <s v="GBR"/>
    <s v="CHE"/>
    <x v="16"/>
    <x v="1"/>
    <n v="65303"/>
    <n v="14228.1482237646"/>
    <n v="1396369"/>
    <n v="798451.10116148798"/>
    <n v="4.6766291718020096E-2"/>
    <n v="1.781968639415394E-2"/>
    <n v="205623"/>
    <n v="113491.275762676"/>
    <n v="1.3294563584289291E-2"/>
    <n v="9.2778480083937145E-3"/>
    <n v="18564.116457630455"/>
    <n v="7407.9079587108799"/>
    <n v="3.5177004059979566"/>
    <n v="1.9206702220204925"/>
    <n v="14228.1482237646"/>
    <n v="255446.00110883819"/>
    <n v="798411.94772268995"/>
    <n v="18237335.999999966"/>
    <n v="1.7820560256328253E-2"/>
    <n v="1.4006760697332036E-2"/>
    <n v="1.272282766972856"/>
    <n v="1.277223036804676"/>
    <n v="5.5699240395242655E-2"/>
    <n v="4.3609642787675977E-2"/>
    <n v="1.2772230368046762"/>
  </r>
  <r>
    <s v="OTH"/>
    <s v="KOR"/>
    <x v="4"/>
    <x v="5"/>
    <n v="149347"/>
    <n v="78231.150492869507"/>
    <n v="4471681"/>
    <n v="3205353.8477964802"/>
    <n v="3.339840207742905E-2"/>
    <n v="2.4406400730655524E-2"/>
    <n v="385294"/>
    <n v="328237.62917358801"/>
    <n v="2.4911199533345772E-2"/>
    <n v="2.6833241706404116E-2"/>
    <n v="111394.93764047115"/>
    <n v="86010.034552475423"/>
    <n v="1.3406982683721202"/>
    <n v="0.90955841257266379"/>
    <n v="78231.150492869507"/>
    <n v="467559.40479145834"/>
    <n v="3205186.9408204146"/>
    <n v="18237335.999999966"/>
    <n v="2.4407671670110168E-2"/>
    <n v="2.5637483719741699E-2"/>
    <n v="0.95203070382899802"/>
    <n v="0.95083059308889772"/>
    <n v="0.16731809838743872"/>
    <n v="0.17597046161912394"/>
    <n v="0.95083059308889761"/>
  </r>
  <r>
    <s v="OTH"/>
    <s v="JPN"/>
    <x v="4"/>
    <x v="10"/>
    <n v="182342"/>
    <n v="80257.279820136406"/>
    <n v="4471681"/>
    <n v="3205353.8477964802"/>
    <n v="4.0777059007563378E-2"/>
    <n v="2.5038508580046241E-2"/>
    <n v="611176"/>
    <n v="515726.10549464897"/>
    <n v="3.9515609601997792E-2"/>
    <n v="4.2160319271992604E-2"/>
    <n v="176701.20066067108"/>
    <n v="135138.74160280958"/>
    <n v="1.0319228127383313"/>
    <n v="0.59388802106817773"/>
    <n v="80257.279820136406"/>
    <n v="582041.68262295134"/>
    <n v="3205186.9408204146"/>
    <n v="18237335.999999966"/>
    <n v="2.50398124358991E-2"/>
    <n v="3.1914841214909478E-2"/>
    <n v="0.78458207788924827"/>
    <n v="0.77904951929476751"/>
    <n v="0.1378892306448907"/>
    <n v="0.17699674697150775"/>
    <n v="0.77904951929476751"/>
  </r>
  <r>
    <s v="CHN"/>
    <s v="CHN"/>
    <x v="5"/>
    <x v="2"/>
    <n v="1969007"/>
    <n v="1595837.4467408799"/>
    <n v="4753344"/>
    <n v="4234628.8688230803"/>
    <n v="0.41423616721196699"/>
    <n v="0.37685414617796409"/>
    <n v="2372875"/>
    <n v="2164170.6430614302"/>
    <n v="0.15341833143700095"/>
    <n v="0.1769197337471026"/>
    <n v="729250.10522607982"/>
    <n v="749189.41198997363"/>
    <n v="2.7000434911004567"/>
    <n v="2.130085424595185"/>
    <n v="1595837.4467408799"/>
    <n v="2883561.6717675827"/>
    <n v="4234545.0838893354"/>
    <n v="18237335.999999966"/>
    <n v="0.37686160263409896"/>
    <n v="0.15811309676849666"/>
    <n v="2.3834939061745515"/>
    <n v="3.2202032678820411"/>
    <n v="0.55342580752318504"/>
    <n v="0.17186051981345224"/>
    <n v="3.2202032678820403"/>
  </r>
  <r>
    <s v="DEU"/>
    <s v="CHN"/>
    <x v="0"/>
    <x v="2"/>
    <n v="126854"/>
    <n v="53502.571772776799"/>
    <n v="1264416"/>
    <n v="799364.77129149099"/>
    <n v="0.10032615847948777"/>
    <n v="6.6931360618176297E-2"/>
    <n v="2372875"/>
    <n v="2164170.6430614302"/>
    <n v="0.15341833143700095"/>
    <n v="0.1769197337471026"/>
    <n v="193984.592962247"/>
    <n v="141423.40250370416"/>
    <n v="0.65393853224564147"/>
    <n v="0.3783148391679762"/>
    <n v="53502.571772776799"/>
    <n v="2883561.6717675827"/>
    <n v="799320.61200785544"/>
    <n v="18237335.999999966"/>
    <n v="6.693505830955726E-2"/>
    <n v="0.15811309676849666"/>
    <n v="0.42333658423983112"/>
    <n v="0.38196861762331114"/>
    <n v="1.8554335874488331E-2"/>
    <n v="4.857555049924598E-2"/>
    <n v="0.38196861762331119"/>
  </r>
  <r>
    <s v="DEU"/>
    <s v="CHE"/>
    <x v="0"/>
    <x v="1"/>
    <n v="70492"/>
    <n v="19192.143843762798"/>
    <n v="1264416"/>
    <n v="799364.77129149099"/>
    <n v="5.5750639030192596E-2"/>
    <n v="2.4009244006031286E-2"/>
    <n v="205623"/>
    <n v="113491.275762676"/>
    <n v="1.3294563584289291E-2"/>
    <n v="9.2778480083937145E-3"/>
    <n v="16809.85890899273"/>
    <n v="7416.3848513068569"/>
    <n v="4.1934914731669197"/>
    <n v="2.5878031181702914"/>
    <n v="19192.143843762798"/>
    <n v="255446.00110883819"/>
    <n v="799320.61200785544"/>
    <n v="18237335.999999966"/>
    <n v="2.4010570421239413E-2"/>
    <n v="1.4006760697332036E-2"/>
    <n v="1.7142129390282845"/>
    <n v="1.7317834777539964"/>
    <n v="7.5131901695284622E-2"/>
    <n v="4.3384119701110391E-2"/>
    <n v="1.7317834777539964"/>
  </r>
  <r>
    <s v="JPN"/>
    <s v="AUS"/>
    <x v="17"/>
    <x v="18"/>
    <n v="33508"/>
    <n v="11734.938213064899"/>
    <n v="707111"/>
    <n v="526988.61771348596"/>
    <n v="4.7387185321682165E-2"/>
    <n v="2.2267915887786725E-2"/>
    <n v="411739"/>
    <n v="283168.587115045"/>
    <n v="2.6621002104004358E-2"/>
    <n v="2.3148872848154121E-2"/>
    <n v="18824.003418764627"/>
    <n v="12199.192503873986"/>
    <n v="1.7800676750089035"/>
    <n v="0.96194385073752564"/>
    <n v="11734.938213064899"/>
    <n v="532790.59508464299"/>
    <n v="526944.24156406114"/>
    <n v="18237335.999999966"/>
    <n v="2.2269791160889403E-2"/>
    <n v="2.9214277517541156E-2"/>
    <n v="0.76229135386004088"/>
    <n v="0.75687705668601779"/>
    <n v="2.2025422973542919E-2"/>
    <n v="2.9100397189975761E-2"/>
    <n v="0.7568770566860179"/>
  </r>
  <r>
    <s v="DEU"/>
    <s v="OTH"/>
    <x v="0"/>
    <x v="14"/>
    <n v="291806"/>
    <n v="99138.732188474503"/>
    <n v="1264416"/>
    <n v="799364.77129149099"/>
    <n v="0.23078322324298331"/>
    <n v="0.12402189306929469"/>
    <n v="3030074"/>
    <n v="2388459.2817652901"/>
    <n v="0.19590956001080514"/>
    <n v="0.19525520390478582"/>
    <n v="247711.18223062219"/>
    <n v="156080.13141282255"/>
    <n v="1.1780089916503043"/>
    <n v="0.63517842592186524"/>
    <n v="99138.732188474503"/>
    <n v="2753034.477569554"/>
    <n v="799320.61200785544"/>
    <n v="18237335.999999966"/>
    <n v="0.12402874478545313"/>
    <n v="0.15095595527600955"/>
    <n v="0.82162207220429029"/>
    <n v="0.79636554654750558"/>
    <n v="3.6010712178220376E-2"/>
    <n v="4.5218822354053501E-2"/>
    <n v="0.79636554654750558"/>
  </r>
  <r>
    <s v="USA"/>
    <s v="CHN"/>
    <x v="12"/>
    <x v="2"/>
    <n v="498675"/>
    <n v="211263.85719036599"/>
    <n v="4608764"/>
    <n v="3401456.2562221601"/>
    <n v="0.10820146138964808"/>
    <n v="6.2109826285112066E-2"/>
    <n v="2372875"/>
    <n v="2164170.6430614302"/>
    <n v="0.15341833143700095"/>
    <n v="0.1769197337471026"/>
    <n v="707068.88286691823"/>
    <n v="601784.735203241"/>
    <n v="0.70527074813142165"/>
    <n v="0.35106217361764047"/>
    <n v="211263.85719036599"/>
    <n v="2883561.6717675827"/>
    <n v="3401355.9011452473"/>
    <n v="18237335.999999966"/>
    <n v="6.2111658800313364E-2"/>
    <n v="0.15811309676849666"/>
    <n v="0.39283057551680839"/>
    <n v="0.3526207781764944"/>
    <n v="7.3264899883644319E-2"/>
    <n v="0.20777249787298024"/>
    <n v="0.3526207781764944"/>
  </r>
  <r>
    <s v="ITA"/>
    <s v="SWE"/>
    <x v="15"/>
    <x v="3"/>
    <n v="28636"/>
    <n v="7892.7770826045298"/>
    <n v="853404"/>
    <n v="590210.80568988505"/>
    <n v="3.355503372376975E-2"/>
    <n v="1.337281020021114E-2"/>
    <n v="179938"/>
    <n v="108129.511066987"/>
    <n v="1.1633898845118718E-2"/>
    <n v="8.8395267579797366E-3"/>
    <n v="9928.4158100196946"/>
    <n v="5217.1842097445178"/>
    <n v="2.8842466459856295"/>
    <n v="1.5128423236163697"/>
    <n v="7892.7770826045298"/>
    <n v="202311.93175718444"/>
    <n v="590154.03594261827"/>
    <n v="18237335.999999966"/>
    <n v="1.3374096594964163E-2"/>
    <n v="1.1093283128478021E-2"/>
    <n v="1.2056031059579624"/>
    <n v="1.2083901357630957"/>
    <n v="3.9012909491059927E-2"/>
    <n v="3.2285028101808666E-2"/>
    <n v="1.2083901357630955"/>
  </r>
  <r>
    <s v="DEU"/>
    <s v="DEU"/>
    <x v="0"/>
    <x v="9"/>
    <n v="242408"/>
    <n v="107870.603438419"/>
    <n v="1264416"/>
    <n v="799364.77129149099"/>
    <n v="0.19171538481006251"/>
    <n v="0.13494540579282499"/>
    <n v="774665"/>
    <n v="542439.85830873298"/>
    <n v="5.0085997670608166E-2"/>
    <n v="4.4344153550683309E-2"/>
    <n v="63329.536830679695"/>
    <n v="35447.154161156723"/>
    <n v="3.8277241889216942"/>
    <n v="3.0431386098866149"/>
    <n v="107870.603438419"/>
    <n v="903209.11534090736"/>
    <n v="799320.61200785544"/>
    <n v="18237335.999999966"/>
    <n v="0.1349528609896011"/>
    <n v="4.9525276901237605E-2"/>
    <n v="2.7249289541322832"/>
    <n v="2.9940288526999534"/>
    <n v="0.11943037509946332"/>
    <n v="3.9889520433900781E-2"/>
    <n v="2.9940288526999539"/>
  </r>
  <r>
    <s v="AUS"/>
    <s v="ESP"/>
    <x v="3"/>
    <x v="8"/>
    <n v="31944"/>
    <n v="9759.9874633845702"/>
    <n v="766223"/>
    <n v="467586.44461568602"/>
    <n v="4.1690212901466024E-2"/>
    <n v="2.0873118919019138E-2"/>
    <n v="405846"/>
    <n v="295491.23018071702"/>
    <n v="2.6239989944847955E-2"/>
    <n v="2.415624199310994E-2"/>
    <n v="20105.683815511235"/>
    <n v="11295.13130883441"/>
    <n v="1.5888044541591608"/>
    <n v="0.86408800362956928"/>
    <n v="9759.9874633845702"/>
    <n v="436281.78476138465"/>
    <n v="467570.656331987"/>
    <n v="18237335.999999966"/>
    <n v="2.0873823733828865E-2"/>
    <n v="2.3922451434868857E-2"/>
    <n v="0.87256206959641369"/>
    <n v="0.8698452421223567"/>
    <n v="2.2370834181680527E-2"/>
    <n v="2.5718177324390926E-2"/>
    <n v="0.8698452421223567"/>
  </r>
  <r>
    <s v="SWE"/>
    <s v="ESP"/>
    <x v="19"/>
    <x v="8"/>
    <n v="15801"/>
    <n v="3707.6347247005301"/>
    <n v="314859"/>
    <n v="160351.01493838499"/>
    <n v="5.0184368241022174E-2"/>
    <n v="2.3121991002833325E-2"/>
    <n v="405846"/>
    <n v="295491.23018071702"/>
    <n v="2.6239989944847955E-2"/>
    <n v="2.415624199310994E-2"/>
    <n v="8261.8969940448824"/>
    <n v="3873.477920692415"/>
    <n v="1.9125147664500357"/>
    <n v="0.95718493834547558"/>
    <n v="3707.6347247005301"/>
    <n v="436281.78476138465"/>
    <n v="160344.49182914122"/>
    <n v="18237335.999999966"/>
    <n v="2.3122931648012494E-2"/>
    <n v="2.3922451434868857E-2"/>
    <n v="0.96657868492143739"/>
    <n v="0.96578759379115631"/>
    <n v="8.4982569848254027E-3"/>
    <n v="8.7993022890943042E-3"/>
    <n v="0.96578759379115642"/>
  </r>
  <r>
    <s v="ITA"/>
    <s v="USA"/>
    <x v="15"/>
    <x v="19"/>
    <n v="308869"/>
    <n v="147103.61452635401"/>
    <n v="853404"/>
    <n v="590210.80568988505"/>
    <n v="0.36192588738745074"/>
    <n v="0.24923910763444543"/>
    <n v="2823093"/>
    <n v="2249487.3035238399"/>
    <n v="0.18252719488025176"/>
    <n v="0.18389432278960494"/>
    <n v="155769.43821958639"/>
    <n v="108536.41641544852"/>
    <n v="1.9828600753158712"/>
    <n v="1.3553387829139347"/>
    <n v="147103.61452635401"/>
    <n v="4873588.5164673962"/>
    <n v="590154.03594261827"/>
    <n v="18237335.999999966"/>
    <n v="0.24926308313963164"/>
    <n v="0.26723138272318969"/>
    <n v="0.93276126703213436"/>
    <n v="0.91043635732066774"/>
    <n v="3.0183839696212505E-2"/>
    <n v="3.315315722346681E-2"/>
    <n v="0.91043635732066774"/>
  </r>
  <r>
    <s v="AUS"/>
    <s v="AUS"/>
    <x v="3"/>
    <x v="18"/>
    <n v="100815"/>
    <n v="51728.959290101797"/>
    <n v="766223"/>
    <n v="467586.44461568602"/>
    <n v="0.13157396736981269"/>
    <n v="0.11062972394894456"/>
    <n v="411739"/>
    <n v="283168.587115045"/>
    <n v="2.6621002104004358E-2"/>
    <n v="2.3148872848154121E-2"/>
    <n v="20397.624095136533"/>
    <n v="10824.099151928975"/>
    <n v="4.9424873960706837"/>
    <n v="4.7790544565441389"/>
    <n v="51728.959290101797"/>
    <n v="532790.59508464299"/>
    <n v="467570.656331987"/>
    <n v="18237335.999999966"/>
    <n v="0.11063345954150922"/>
    <n v="2.9214277517541156E-2"/>
    <n v="3.7869654478048091"/>
    <n v="4.1336522356328569"/>
    <n v="9.7090601386992867E-2"/>
    <n v="2.3487849449465945E-2"/>
    <n v="4.1336522356328569"/>
  </r>
  <r>
    <s v="POL"/>
    <s v="DEU"/>
    <x v="18"/>
    <x v="9"/>
    <n v="30016"/>
    <n v="11297.0917899626"/>
    <n v="278613"/>
    <n v="205613.18892001599"/>
    <n v="0.10773366641183291"/>
    <n v="5.494341996882892E-2"/>
    <n v="774665"/>
    <n v="542439.85830873298"/>
    <n v="5.0085997670608166E-2"/>
    <n v="4.4344153550683309E-2"/>
    <n v="13954.610069001154"/>
    <n v="9117.7428215148448"/>
    <n v="2.1509737535896978"/>
    <n v="1.239022860274718"/>
    <n v="11297.0917899626"/>
    <n v="903209.11534090736"/>
    <n v="205605.0031214678"/>
    <n v="18237335.999999966"/>
    <n v="5.4945607443649985E-2"/>
    <n v="4.9525276901237605E-2"/>
    <n v="1.1094457392579855"/>
    <n v="1.1158089313377375"/>
    <n v="1.2507725617559367E-2"/>
    <n v="1.1209558613734988E-2"/>
    <n v="1.1158089313377375"/>
  </r>
  <r>
    <s v="KOR"/>
    <s v="CHE"/>
    <x v="10"/>
    <x v="1"/>
    <n v="16229"/>
    <n v="5426.0727415306101"/>
    <n v="575418"/>
    <n v="460438.54033682798"/>
    <n v="2.8203844857129946E-2"/>
    <n v="1.1784575499612251E-2"/>
    <n v="205623"/>
    <n v="113491.275762676"/>
    <n v="1.3294563584289291E-2"/>
    <n v="9.2778480083937145E-3"/>
    <n v="7649.931188544575"/>
    <n v="4271.878794451748"/>
    <n v="2.1214569909206755"/>
    <n v="1.2701841514272156"/>
    <n v="5426.0727415306101"/>
    <n v="255446.00110883819"/>
    <n v="460409.58926539822"/>
    <n v="18237335.999999966"/>
    <n v="1.1785316526938816E-2"/>
    <n v="1.4006760697332036E-2"/>
    <n v="0.84140200447514224"/>
    <n v="0.83951058593111749"/>
    <n v="2.1241564628051143E-2"/>
    <n v="2.530231897492002E-2"/>
    <n v="0.83951058593111771"/>
  </r>
  <r>
    <s v="TUR"/>
    <s v="POL"/>
    <x v="14"/>
    <x v="4"/>
    <n v="3993"/>
    <n v="2315.4988196480299"/>
    <n v="233551"/>
    <n v="188043.705976909"/>
    <n v="1.7096908169950031E-2"/>
    <n v="1.2313620429988568E-2"/>
    <n v="205103"/>
    <n v="166981.54839192901"/>
    <n v="1.3260942962744861E-2"/>
    <n v="1.3650647732837048E-2"/>
    <n v="3097.1064898920249"/>
    <n v="2566.9183886679693"/>
    <n v="1.2892679063609493"/>
    <n v="0.90205392967307907"/>
    <n v="2315.4988196480299"/>
    <n v="135327.88678592816"/>
    <n v="188030.98814065231"/>
    <n v="18237335.999999966"/>
    <n v="1.2314453285306216E-2"/>
    <n v="7.4203758041157114E-3"/>
    <n v="1.6595457710478767"/>
    <n v="1.667768980969401"/>
    <n v="1.7110285800227269E-2"/>
    <n v="1.0259386039355289E-2"/>
    <n v="1.667768980969401"/>
  </r>
  <r>
    <s v="FRA"/>
    <s v="JPN"/>
    <x v="13"/>
    <x v="10"/>
    <n v="42980"/>
    <n v="17844.5908214427"/>
    <n v="814706"/>
    <n v="537381.630780034"/>
    <n v="5.2755227038956382E-2"/>
    <n v="3.3206551544273037E-2"/>
    <n v="611176"/>
    <n v="515726.10549464897"/>
    <n v="3.9515609601997792E-2"/>
    <n v="4.2160319271992604E-2"/>
    <n v="32193.604236405212"/>
    <n v="22656.181124590283"/>
    <n v="1.3350477841619641"/>
    <n v="0.7876257134118142"/>
    <n v="17844.5908214427"/>
    <n v="582041.68262295134"/>
    <n v="537340.39643089229"/>
    <n v="18237335.999999966"/>
    <n v="3.320909974379286E-2"/>
    <n v="3.1914841214909478E-2"/>
    <n v="1.0405535004911366"/>
    <n v="1.0419465061994166"/>
    <n v="3.0658613213106405E-2"/>
    <n v="2.9424363948333726E-2"/>
    <n v="1.0419465061994169"/>
  </r>
  <r>
    <s v="ITA"/>
    <s v="AUS"/>
    <x v="15"/>
    <x v="18"/>
    <n v="47132"/>
    <n v="16391.213765653101"/>
    <n v="853404"/>
    <n v="590210.80568988505"/>
    <n v="5.5228238911465145E-2"/>
    <n v="2.777179544602501E-2"/>
    <n v="411739"/>
    <n v="283168.587115045"/>
    <n v="2.6621002104004358E-2"/>
    <n v="2.3148872848154121E-2"/>
    <n v="22718.469679565736"/>
    <n v="13662.714894521747"/>
    <n v="2.0746115678026129"/>
    <n v="1.1997040040867268"/>
    <n v="16391.213765653101"/>
    <n v="532790.59508464299"/>
    <n v="590154.03594261827"/>
    <n v="18237335.999999966"/>
    <n v="2.7774466948230526E-2"/>
    <n v="2.9214277517541156E-2"/>
    <n v="0.95071551680694066"/>
    <n v="0.94930756134499183"/>
    <n v="3.0764833157479205E-2"/>
    <n v="3.240765628569435E-2"/>
    <n v="0.94930756134499206"/>
  </r>
  <r>
    <s v="RUS"/>
    <s v="KOR"/>
    <x v="7"/>
    <x v="5"/>
    <n v="9312"/>
    <n v="4421.1004187845001"/>
    <n v="307923"/>
    <n v="230122.67918958"/>
    <n v="3.0241326565407584E-2"/>
    <n v="1.9211928326031278E-2"/>
    <n v="385294"/>
    <n v="328237.62917358801"/>
    <n v="2.4911199533345772E-2"/>
    <n v="2.6833241706404116E-2"/>
    <n v="7670.7312939064304"/>
    <n v="6174.9374728192925"/>
    <n v="1.2139650892734803"/>
    <n v="0.71597492901672366"/>
    <n v="4421.1004187845001"/>
    <n v="467559.40479145834"/>
    <n v="230105.28373503475"/>
    <n v="18237335.999999966"/>
    <n v="1.9213380705657233E-2"/>
    <n v="2.5637483719741699E-2"/>
    <n v="0.74942536934162152"/>
    <n v="0.74451667087519791"/>
    <n v="9.4556977647715316E-3"/>
    <n v="1.2700451359478789E-2"/>
    <n v="0.74451667087519813"/>
  </r>
  <r>
    <s v="CHN"/>
    <s v="BRA"/>
    <x v="5"/>
    <x v="17"/>
    <n v="61120"/>
    <n v="35151.166242084"/>
    <n v="4753344"/>
    <n v="4234628.8688230803"/>
    <n v="1.2858316166471435E-2"/>
    <n v="8.3008847601451028E-3"/>
    <n v="331243"/>
    <n v="277939.358609332"/>
    <n v="2.1416529888926519E-2"/>
    <n v="2.2721386356781711E-2"/>
    <n v="101800.13384834953"/>
    <n v="96216.638606110704"/>
    <n v="0.60039213790278256"/>
    <n v="0.36533355094626591"/>
    <n v="35151.166242084"/>
    <n v="250192.85372959627"/>
    <n v="4234545.0838893354"/>
    <n v="18237335.999999966"/>
    <n v="8.3010490018914709E-3"/>
    <n v="1.3718717126755615E-2"/>
    <n v="0.60508930428355689"/>
    <n v="0.60178369119077912"/>
    <n v="0.14049628403885076"/>
    <n v="0.23346642007004847"/>
    <n v="0.60178369119077901"/>
  </r>
  <r>
    <s v="ITA"/>
    <s v="NLD"/>
    <x v="15"/>
    <x v="0"/>
    <n v="47540"/>
    <n v="14503.772016671601"/>
    <n v="853404"/>
    <n v="590210.80568988505"/>
    <n v="5.570632432001725E-2"/>
    <n v="2.4573884240764527E-2"/>
    <n v="264229"/>
    <n v="164787.98419923001"/>
    <n v="1.708373694242947E-2"/>
    <n v="1.3471325092927054E-2"/>
    <n v="14579.329441617079"/>
    <n v="7950.9216368068419"/>
    <n v="3.2607809700970072"/>
    <n v="1.8241623649678478"/>
    <n v="14503.772016671601"/>
    <n v="349614.29819089675"/>
    <n v="590154.03594261827"/>
    <n v="18237335.999999966"/>
    <n v="2.4576248120553104E-2"/>
    <n v="1.9170250424233967E-2"/>
    <n v="1.281999325866144"/>
    <n v="1.2891044280219623"/>
    <n v="4.1485065375536319E-2"/>
    <n v="3.2181307017300501E-2"/>
    <n v="1.2891044280219621"/>
  </r>
  <r>
    <s v="DEU"/>
    <s v="CAN"/>
    <x v="0"/>
    <x v="13"/>
    <n v="84220"/>
    <n v="25813.678260914399"/>
    <n v="1264416"/>
    <n v="799364.77129149099"/>
    <n v="6.6607825272695056E-2"/>
    <n v="3.2292739420088049E-2"/>
    <n v="456541"/>
    <n v="313358.46928815503"/>
    <n v="2.951767727022277E-2"/>
    <n v="2.5616878748265307E-2"/>
    <n v="37322.623423305995"/>
    <n v="20477.230421808952"/>
    <n v="2.2565401966735568"/>
    <n v="1.2606039844832702"/>
    <n v="25813.678260914399"/>
    <n v="568424.34993219655"/>
    <n v="799320.61200785544"/>
    <n v="18237335.999999966"/>
    <n v="3.2294523465461078E-2"/>
    <n v="3.1168167869046092E-2"/>
    <n v="1.0361380110998952"/>
    <n v="1.0373440183776879"/>
    <n v="4.5412689065824741E-2"/>
    <n v="4.3777848294576441E-2"/>
    <n v="1.0373440183776881"/>
  </r>
  <r>
    <s v="ITA"/>
    <s v="GBR"/>
    <x v="15"/>
    <x v="16"/>
    <n v="115872"/>
    <n v="39983.774294892501"/>
    <n v="853404"/>
    <n v="590210.80568988505"/>
    <n v="0.13577625602879762"/>
    <n v="6.7744903870670933E-2"/>
    <n v="822815"/>
    <n v="541059.55428477901"/>
    <n v="5.3199137915539568E-2"/>
    <n v="4.4231314472493732E-2"/>
    <n v="45400.357093673127"/>
    <n v="26105.799751533199"/>
    <n v="2.5522266214982614"/>
    <n v="1.5316050331897701"/>
    <n v="39983.774294892501"/>
    <n v="1073638.8229175881"/>
    <n v="590154.03594261827"/>
    <n v="18237335.999999966"/>
    <n v="6.7751420577898402E-2"/>
    <n v="5.8870375745535976E-2"/>
    <n v="1.1508576210002508"/>
    <n v="1.1618212398819281"/>
    <n v="3.7241364080182512E-2"/>
    <n v="3.2054297857359894E-2"/>
    <n v="1.1618212398819283"/>
  </r>
  <r>
    <s v="CAN"/>
    <s v="NLD"/>
    <x v="1"/>
    <x v="0"/>
    <n v="38651"/>
    <n v="11330.1333650951"/>
    <n v="761059"/>
    <n v="470952.99537847401"/>
    <n v="5.0785812926461678E-2"/>
    <n v="2.4057885768387174E-2"/>
    <n v="264229"/>
    <n v="164787.98419923001"/>
    <n v="1.708373694242947E-2"/>
    <n v="1.3471325092927054E-2"/>
    <n v="13001.73175366843"/>
    <n v="6344.3609042311955"/>
    <n v="2.972757839669677"/>
    <n v="1.7858588967627587"/>
    <n v="11330.1333650951"/>
    <n v="349614.29819089675"/>
    <n v="470938.93774361059"/>
    <n v="18237335.999999966"/>
    <n v="2.4058603901772658E-2"/>
    <n v="1.9170250424233967E-2"/>
    <n v="1.2549968502946161"/>
    <n v="1.2612829533761789"/>
    <n v="3.2407522872272831E-2"/>
    <n v="2.5694094085331895E-2"/>
    <n v="1.2612829533761793"/>
  </r>
  <r>
    <s v="CHE"/>
    <s v="CHE"/>
    <x v="9"/>
    <x v="1"/>
    <n v="34307"/>
    <n v="9275.1127882122491"/>
    <n v="389403"/>
    <n v="194158.51615281499"/>
    <n v="8.8101529777633969E-2"/>
    <n v="4.7770826497830002E-2"/>
    <n v="205623"/>
    <n v="113491.275762676"/>
    <n v="1.3294563584289291E-2"/>
    <n v="9.2778480083937145E-3"/>
    <n v="5176.9429434130025"/>
    <n v="1801.3732024010735"/>
    <n v="6.6268839303417995"/>
    <n v="5.1489123829805683"/>
    <n v="9275.1127882122491"/>
    <n v="255446.00110883819"/>
    <n v="194145.84156533482"/>
    <n v="18237335.999999966"/>
    <n v="4.7773945161173836E-2"/>
    <n v="1.4006760697332036E-2"/>
    <n v="3.4107775661701472"/>
    <n v="3.5317282108797112"/>
    <n v="3.630948516692728E-2"/>
    <n v="1.0280939811583921E-2"/>
    <n v="3.5317282108797117"/>
  </r>
  <r>
    <s v="GBR"/>
    <s v="POL"/>
    <x v="16"/>
    <x v="4"/>
    <n v="17006"/>
    <n v="3791.9490752820702"/>
    <n v="1396369"/>
    <n v="798451.10116148798"/>
    <n v="1.2178729261391508E-2"/>
    <n v="4.7491312489468815E-3"/>
    <n v="205103"/>
    <n v="166981.54839192901"/>
    <n v="1.3260942962744861E-2"/>
    <n v="1.3650647732837048E-2"/>
    <n v="18517.169663945078"/>
    <n v="10899.37471385131"/>
    <n v="0.91839089389090123"/>
    <n v="0.34790519408999926"/>
    <n v="3791.9490752820702"/>
    <n v="135327.88678592816"/>
    <n v="798411.94772268995"/>
    <n v="18237335.999999966"/>
    <n v="4.7493641422799906E-3"/>
    <n v="7.4203758041157114E-3"/>
    <n v="0.64004361337679905"/>
    <n v="0.63832589133390927"/>
    <n v="2.8020455837609145E-2"/>
    <n v="4.3896787233641446E-2"/>
    <n v="0.63832589133390927"/>
  </r>
  <r>
    <s v="SWE"/>
    <s v="POL"/>
    <x v="19"/>
    <x v="4"/>
    <n v="4204"/>
    <n v="835.43448305130198"/>
    <n v="314859"/>
    <n v="160351.01493838499"/>
    <n v="1.3352008359297337E-2"/>
    <n v="5.210035517220258E-3"/>
    <n v="205103"/>
    <n v="166981.54839192901"/>
    <n v="1.3260942962744861E-2"/>
    <n v="1.3650647732837048E-2"/>
    <n v="4175.3272403068841"/>
    <n v="2188.8952185267849"/>
    <n v="1.0068671886160971"/>
    <n v="0.38166947233480786"/>
    <n v="835.43448305130198"/>
    <n v="135327.88678592816"/>
    <n v="160344.49182914122"/>
    <n v="18237335.999999966"/>
    <n v="5.2102474710607367E-3"/>
    <n v="7.4203758041157114E-3"/>
    <n v="0.70215412380743214"/>
    <n v="0.7005941452096901"/>
    <n v="6.1734096563028076E-3"/>
    <n v="8.8116774861929301E-3"/>
    <n v="0.70059414520969021"/>
  </r>
  <r>
    <s v="ESP"/>
    <s v="OTH"/>
    <x v="11"/>
    <x v="14"/>
    <n v="180603"/>
    <n v="73596.970562533199"/>
    <n v="684655"/>
    <n v="454481.91714997898"/>
    <n v="0.26378687075972568"/>
    <n v="0.16193597101520368"/>
    <n v="3030074"/>
    <n v="2388459.2817652901"/>
    <n v="0.19590956001080514"/>
    <n v="0.19525520390478582"/>
    <n v="134130.45980919778"/>
    <n v="88739.959404157125"/>
    <n v="1.3464726823192135"/>
    <n v="0.82935546800673277"/>
    <n v="73596.970562533199"/>
    <n v="2753034.477569554"/>
    <n v="454448.32633992715"/>
    <n v="18237335.999999966"/>
    <n v="0.16194794060586482"/>
    <n v="0.15095595527600955"/>
    <n v="1.0728158442623703"/>
    <n v="1.0868870178721499"/>
    <n v="2.6733036277666381E-2"/>
    <n v="2.4595966129030509E-2"/>
    <n v="1.0868870178721501"/>
  </r>
  <r>
    <s v="TUR"/>
    <s v="ESP"/>
    <x v="14"/>
    <x v="8"/>
    <n v="10403"/>
    <n v="5164.1599226875896"/>
    <n v="233551"/>
    <n v="188043.705976909"/>
    <n v="4.454273370698477E-2"/>
    <n v="2.7462551303481159E-2"/>
    <n v="405846"/>
    <n v="295491.23018071702"/>
    <n v="2.6239989944847955E-2"/>
    <n v="2.415624199310994E-2"/>
    <n v="6128.3758916091847"/>
    <n v="4542.429266859428"/>
    <n v="1.697513367977888"/>
    <n v="1.1368718408813039"/>
    <n v="5164.1599226875896"/>
    <n v="436281.78476138465"/>
    <n v="188030.98814065231"/>
    <n v="18237335.999999966"/>
    <n v="2.746440878577236E-2"/>
    <n v="2.3922451434868857E-2"/>
    <n v="1.1480599662014914"/>
    <n v="1.1522411802087738"/>
    <n v="1.1836753453990798E-2"/>
    <n v="1.0272808902599805E-2"/>
    <n v="1.1522411802087738"/>
  </r>
  <r>
    <s v="CHE"/>
    <s v="TUR"/>
    <x v="9"/>
    <x v="7"/>
    <n v="3633"/>
    <n v="737.45026884950903"/>
    <n v="389403"/>
    <n v="194158.51615281499"/>
    <n v="9.3296661813083107E-3"/>
    <n v="3.7981865717859587E-3"/>
    <n v="196268"/>
    <n v="171052.689770383"/>
    <n v="1.2689715671696699E-2"/>
    <n v="1.3983461252432714E-2"/>
    <n v="4941.4133517057098"/>
    <n v="2715.0080874527198"/>
    <n v="0.73521475363843769"/>
    <n v="0.27161991607229469"/>
    <n v="737.45026884950903"/>
    <n v="154259.77782273083"/>
    <n v="194145.84156533482"/>
    <n v="18237335.999999966"/>
    <n v="3.7984345320182353E-3"/>
    <n v="8.4584600416821362E-3"/>
    <n v="0.44906927659409263"/>
    <n v="0.44696862311484242"/>
    <n v="4.7805739075869628E-3"/>
    <n v="1.0695546981065514E-2"/>
    <n v="0.44696862311484248"/>
  </r>
  <r>
    <s v="CHN"/>
    <s v="RUS"/>
    <x v="5"/>
    <x v="12"/>
    <n v="38518"/>
    <n v="16596.658367268599"/>
    <n v="4753344"/>
    <n v="4234628.8688230803"/>
    <n v="8.1033478746751764E-3"/>
    <n v="3.9192710580753364E-3"/>
    <n v="331407"/>
    <n v="284134.86566834903"/>
    <n v="2.1427133315721301E-2"/>
    <n v="2.3227865576811717E-2"/>
    <n v="101850.53558348396"/>
    <n v="98361.390132708766"/>
    <n v="0.37818161465069472"/>
    <n v="0.16873143359275888"/>
    <n v="16596.658367268599"/>
    <n v="104676.98736522046"/>
    <n v="4234545.0838893354"/>
    <n v="18237335.999999966"/>
    <n v="3.9193486049804759E-3"/>
    <n v="5.7397082208289988E-3"/>
    <n v="0.68284805676313554"/>
    <n v="0.68160013670309683"/>
    <n v="0.15855116568613567"/>
    <n v="0.23261610018602463"/>
    <n v="0.68160013670309694"/>
  </r>
  <r>
    <s v="KOR"/>
    <s v="USA"/>
    <x v="10"/>
    <x v="19"/>
    <n v="188763"/>
    <n v="107473.40582349199"/>
    <n v="575418"/>
    <n v="460438.54033682798"/>
    <n v="0.32804500380592888"/>
    <n v="0.23341531259496912"/>
    <n v="2823093"/>
    <n v="2249487.3035238399"/>
    <n v="0.18252719488025176"/>
    <n v="0.18389432278960494"/>
    <n v="105029.43342360471"/>
    <n v="84672.033561475182"/>
    <n v="1.7972390581093689"/>
    <n v="1.2692904764766531"/>
    <n v="107473.40582349199"/>
    <n v="4873588.5164673962"/>
    <n v="460409.58926539822"/>
    <n v="18237335.999999966"/>
    <n v="0.23342999001165479"/>
    <n v="0.26723138272318969"/>
    <n v="0.87351263774828458"/>
    <n v="0.83499568127686274"/>
    <n v="2.2052211724553579E-2"/>
    <n v="2.6409970996295058E-2"/>
    <n v="0.83499568127686274"/>
  </r>
  <r>
    <s v="NLD"/>
    <s v="SWE"/>
    <x v="2"/>
    <x v="3"/>
    <n v="18503"/>
    <n v="4552.0386269684504"/>
    <n v="457343"/>
    <n v="252054.98301061499"/>
    <n v="4.0457599657150102E-2"/>
    <n v="1.8059704960392498E-2"/>
    <n v="179938"/>
    <n v="108129.511066987"/>
    <n v="1.1633898845118718E-2"/>
    <n v="8.8395267579797366E-3"/>
    <n v="5320.6821995231303"/>
    <n v="2228.0467668044589"/>
    <n v="3.4775615806669196"/>
    <n v="2.0430624234594235"/>
    <n v="4552.0386269684504"/>
    <n v="202311.93175718444"/>
    <n v="252042.79126432154"/>
    <n v="18237335.999999966"/>
    <n v="1.8060578539596677E-2"/>
    <n v="1.1093283128478021E-2"/>
    <n v="1.6280643277942333"/>
    <n v="1.6396161657917101"/>
    <n v="2.2500099660121998E-2"/>
    <n v="1.3722784716054278E-2"/>
    <n v="1.6396161657917101"/>
  </r>
  <r>
    <s v="IND"/>
    <s v="BRA"/>
    <x v="6"/>
    <x v="17"/>
    <n v="17378"/>
    <n v="10399.970902199701"/>
    <n v="814097"/>
    <n v="695738.46490440296"/>
    <n v="2.1346350619152264E-2"/>
    <n v="1.4948103959766972E-2"/>
    <n v="331243"/>
    <n v="277939.358609332"/>
    <n v="2.1416529888926519E-2"/>
    <n v="2.2721386356781711E-2"/>
    <n v="17435.132732985414"/>
    <n v="15808.142464367153"/>
    <n v="0.9967231260088244"/>
    <n v="0.65788696715266115"/>
    <n v="10399.970902199701"/>
    <n v="250192.85372959627"/>
    <n v="695726.54785840726"/>
    <n v="18237335.999999966"/>
    <n v="1.4948360004678562E-2"/>
    <n v="1.3718717126755615E-2"/>
    <n v="1.0896324974530436"/>
    <n v="1.0909926889248867"/>
    <n v="4.1567817574197356E-2"/>
    <n v="3.8100913045677837E-2"/>
    <n v="1.0909926889248867"/>
  </r>
  <r>
    <s v="FRA"/>
    <s v="CHN"/>
    <x v="13"/>
    <x v="2"/>
    <n v="84597"/>
    <n v="39025.553744760196"/>
    <n v="814706"/>
    <n v="537381.630780034"/>
    <n v="0.10383745792960897"/>
    <n v="7.2621674261758487E-2"/>
    <n v="2372875"/>
    <n v="2164170.6430614302"/>
    <n v="0.15341833143700095"/>
    <n v="0.1769197337471026"/>
    <n v="124990.83513171331"/>
    <n v="95073.415038187406"/>
    <n v="0.67682562414158653"/>
    <n v="0.41047808926486024"/>
    <n v="39025.553744760196"/>
    <n v="2883561.6717675827"/>
    <n v="537340.39643089229"/>
    <n v="18237335.999999966"/>
    <n v="7.2627247093229291E-2"/>
    <n v="0.15811309676849666"/>
    <n v="0.45933732611389816"/>
    <n v="0.41699529968781068"/>
    <n v="1.3533802355209585E-2"/>
    <n v="3.2455527353286363E-2"/>
    <n v="0.41699529968781068"/>
  </r>
  <r>
    <s v="NLD"/>
    <s v="CHE"/>
    <x v="2"/>
    <x v="1"/>
    <n v="23237"/>
    <n v="5074.3735854701899"/>
    <n v="457343"/>
    <n v="252054.98301061499"/>
    <n v="5.0808692819175105E-2"/>
    <n v="2.013201058301033E-2"/>
    <n v="205623"/>
    <n v="113491.275762676"/>
    <n v="1.3294563584289291E-2"/>
    <n v="9.2778480083937145E-3"/>
    <n v="6080.1755933296172"/>
    <n v="2338.5278221307458"/>
    <n v="3.8217646255961149"/>
    <n v="2.1699008827043516"/>
    <n v="5074.3735854701899"/>
    <n v="255446.00110883819"/>
    <n v="252042.79126432154"/>
    <n v="18237335.999999966"/>
    <n v="2.013298440322623E-2"/>
    <n v="1.4006760697332036E-2"/>
    <n v="1.4373761955582705"/>
    <n v="1.4463628110717581"/>
    <n v="1.9864760315070056E-2"/>
    <n v="1.3734285867285412E-2"/>
    <n v="1.4463628110717586"/>
  </r>
  <r>
    <s v="CHN"/>
    <s v="AUS"/>
    <x v="5"/>
    <x v="18"/>
    <n v="198374"/>
    <n v="90428.109999875698"/>
    <n v="4753344"/>
    <n v="4234628.8688230803"/>
    <n v="4.1733566937297198E-2"/>
    <n v="2.1354435725322054E-2"/>
    <n v="411739"/>
    <n v="283168.587115045"/>
    <n v="2.6621002104004358E-2"/>
    <n v="2.3148872848154121E-2"/>
    <n v="126538.78062505649"/>
    <n v="98026.885243508208"/>
    <n v="1.567693311252907"/>
    <n v="0.92248274312953615"/>
    <n v="90428.109999875698"/>
    <n v="532790.59508464299"/>
    <n v="4234545.0838893354"/>
    <n v="18237335.999999966"/>
    <n v="2.1354858245320532E-2"/>
    <n v="2.9214277517541156E-2"/>
    <n v="0.73097334796311197"/>
    <n v="0.72510296065585955"/>
    <n v="0.16972542464926513"/>
    <n v="0.23407079250613946"/>
    <n v="0.72510296065585966"/>
  </r>
  <r>
    <s v="ESP"/>
    <s v="IND"/>
    <x v="11"/>
    <x v="6"/>
    <n v="19126"/>
    <n v="9078.5594823330503"/>
    <n v="684655"/>
    <n v="454481.91714997898"/>
    <n v="2.793523745536073E-2"/>
    <n v="1.9975623099075086E-2"/>
    <n v="628927"/>
    <n v="572993.14923858095"/>
    <n v="4.0663301242450066E-2"/>
    <n v="4.6841867912412148E-2"/>
    <n v="27840.332512149649"/>
    <n v="21288.781931719157"/>
    <n v="0.68698892125851319"/>
    <n v="0.42644804721337665"/>
    <n v="9078.5594823330503"/>
    <n v="535725.91001931019"/>
    <n v="454448.32633992715"/>
    <n v="18237335.999999966"/>
    <n v="1.9977099608773322E-2"/>
    <n v="2.9375228378712284E-2"/>
    <n v="0.68006618880452274"/>
    <n v="0.67354455587950124"/>
    <n v="1.6946276654802479E-2"/>
    <n v="2.515984504198741E-2"/>
    <n v="0.67354455587950113"/>
  </r>
  <r>
    <s v="FRA"/>
    <s v="CAN"/>
    <x v="13"/>
    <x v="13"/>
    <n v="55601"/>
    <n v="17890.643817398599"/>
    <n v="814706"/>
    <n v="537381.630780034"/>
    <n v="6.8246704946324191E-2"/>
    <n v="3.3292250409507881E-2"/>
    <n v="456541"/>
    <n v="313358.46928815503"/>
    <n v="2.951767727022277E-2"/>
    <n v="2.5616878748265307E-2"/>
    <n v="24048.228778114113"/>
    <n v="13766.040077237207"/>
    <n v="2.3120621694434949"/>
    <n v="1.2996216571373795"/>
    <n v="17890.643817398599"/>
    <n v="568424.34993219655"/>
    <n v="537340.39643089229"/>
    <n v="18237335.999999966"/>
    <n v="3.3294805185374754E-2"/>
    <n v="3.1168167869046092E-2"/>
    <n v="1.0682310659151923"/>
    <n v="1.0705810481635782"/>
    <n v="3.1474098214709929E-2"/>
    <n v="2.9399080311293613E-2"/>
    <n v="1.070581048163578"/>
  </r>
  <r>
    <s v="GBR"/>
    <s v="NLD"/>
    <x v="16"/>
    <x v="0"/>
    <n v="82151"/>
    <n v="22876.683458559299"/>
    <n v="1396369"/>
    <n v="798451.10116148798"/>
    <n v="5.8831870372372919E-2"/>
    <n v="2.8651326831763559E-2"/>
    <n v="264229"/>
    <n v="164787.98419923001"/>
    <n v="1.708373694242947E-2"/>
    <n v="1.3471325092927054E-2"/>
    <n v="23855.200670563296"/>
    <n v="10756.194354551992"/>
    <n v="3.4437354409419085"/>
    <n v="2.1268380529845996"/>
    <n v="22876.683458559299"/>
    <n v="349614.29819089675"/>
    <n v="798411.94772268995"/>
    <n v="18237335.999999966"/>
    <n v="2.8652731868317419E-2"/>
    <n v="1.9170250424233967E-2"/>
    <n v="1.4946456741168193"/>
    <n v="1.509236696643246"/>
    <n v="6.5434061412637509E-2"/>
    <n v="4.335573178029134E-2"/>
    <n v="1.5092366966432462"/>
  </r>
  <r>
    <s v="GBR"/>
    <s v="JPN"/>
    <x v="16"/>
    <x v="10"/>
    <n v="60531"/>
    <n v="19555.757449246801"/>
    <n v="1396369"/>
    <n v="798451.10116148798"/>
    <n v="4.3348856928218833E-2"/>
    <n v="2.4492116575203542E-2"/>
    <n v="611176"/>
    <n v="515726.10549464897"/>
    <n v="3.9515609601997792E-2"/>
    <n v="4.2160319271992604E-2"/>
    <n v="55178.372264332058"/>
    <n v="33662.9533480424"/>
    <n v="1.0970059013344244"/>
    <n v="0.58092815704727896"/>
    <n v="19555.757449246801"/>
    <n v="582041.68262295134"/>
    <n v="798411.94772268995"/>
    <n v="18237335.999999966"/>
    <n v="2.4493317647645028E-2"/>
    <n v="3.1914841214909478E-2"/>
    <n v="0.76745854640826539"/>
    <n v="0.76161982506262305"/>
    <n v="3.3598551500846875E-2"/>
    <n v="4.4114596804362707E-2"/>
    <n v="0.76161982506262305"/>
  </r>
  <r>
    <s v="POL"/>
    <s v="NLD"/>
    <x v="18"/>
    <x v="0"/>
    <n v="11989"/>
    <n v="3876.37272345668"/>
    <n v="278613"/>
    <n v="205613.18892001599"/>
    <n v="4.3031014346064253E-2"/>
    <n v="1.8852743560942475E-2"/>
    <n v="264229"/>
    <n v="164787.98419923001"/>
    <n v="1.708373694242947E-2"/>
    <n v="1.3471325092927054E-2"/>
    <n v="4759.7512007411015"/>
    <n v="2769.8821113349622"/>
    <n v="2.5188291350466581"/>
    <n v="1.3994720957955995"/>
    <n v="3876.37272345668"/>
    <n v="349614.29819089675"/>
    <n v="205605.0031214678"/>
    <n v="18237335.999999966"/>
    <n v="1.8853494149491039E-2"/>
    <n v="1.9170250424233967E-2"/>
    <n v="0.98347667517464965"/>
    <n v="0.98315916662106739"/>
    <n v="1.1087569197012929E-2"/>
    <n v="1.1277491553192565E-2"/>
    <n v="0.98315916662106739"/>
  </r>
  <r>
    <s v="OTH"/>
    <s v="CHE"/>
    <x v="4"/>
    <x v="1"/>
    <n v="149640"/>
    <n v="41229.676492039202"/>
    <n v="4471681"/>
    <n v="3205353.8477964802"/>
    <n v="3.3463925534938647E-2"/>
    <n v="1.2862753521076162E-2"/>
    <n v="205623"/>
    <n v="113491.275762676"/>
    <n v="1.3294563584289291E-2"/>
    <n v="9.2778480083937145E-3"/>
    <n v="59449.047383158322"/>
    <n v="29738.785812975704"/>
    <n v="2.5171135045368684"/>
    <n v="1.3863940764538465"/>
    <n v="41229.676492039202"/>
    <n v="255446.00110883819"/>
    <n v="3205186.9408204146"/>
    <n v="18237335.999999966"/>
    <n v="1.2863423336389191E-2"/>
    <n v="1.4006760697332036E-2"/>
    <n v="0.91837246415149909"/>
    <n v="0.91730877187795934"/>
    <n v="0.1614027086471102"/>
    <n v="0.17595243128077659"/>
    <n v="0.91730877187795934"/>
  </r>
  <r>
    <s v="CAN"/>
    <s v="TUR"/>
    <x v="1"/>
    <x v="7"/>
    <n v="6818"/>
    <n v="2314.6518607718899"/>
    <n v="761059"/>
    <n v="470952.99537847401"/>
    <n v="8.9585695721356683E-3"/>
    <n v="4.9148256481769612E-3"/>
    <n v="196268"/>
    <n v="171052.689770383"/>
    <n v="1.2689715671696699E-2"/>
    <n v="1.3983461252432714E-2"/>
    <n v="9657.6223193858186"/>
    <n v="6585.5529625920144"/>
    <n v="0.70597086679546128"/>
    <n v="0.35147418507144823"/>
    <n v="2314.6518607718899"/>
    <n v="154259.77782273083"/>
    <n v="470938.93774361059"/>
    <n v="18237335.999999966"/>
    <n v="4.9149723568452028E-3"/>
    <n v="8.4584600416821362E-3"/>
    <n v="0.58107177105819385"/>
    <n v="0.57900258037845076"/>
    <n v="1.5004895595219872E-2"/>
    <n v="2.5915075517301305E-2"/>
    <n v="0.57900258037845087"/>
  </r>
  <r>
    <s v="RUS"/>
    <s v="CHN"/>
    <x v="7"/>
    <x v="2"/>
    <n v="42480"/>
    <n v="24865.8503308492"/>
    <n v="307923"/>
    <n v="230122.67918958"/>
    <n v="0.13795656706384388"/>
    <n v="0.10805475765543378"/>
    <n v="2372875"/>
    <n v="2164170.6430614302"/>
    <n v="0.15341833143700095"/>
    <n v="0.1769197337471026"/>
    <n v="47241.032871075644"/>
    <n v="40713.243131390402"/>
    <n v="0.89921827314680303"/>
    <n v="0.61075582337181411"/>
    <n v="24865.8503308492"/>
    <n v="2883561.6717675827"/>
    <n v="230105.28373503475"/>
    <n v="18237335.999999966"/>
    <n v="0.10806292635801497"/>
    <n v="0.15811309676849666"/>
    <n v="0.68345335438111554"/>
    <n v="0.6451020425394457"/>
    <n v="8.6233114326307383E-3"/>
    <n v="1.3367360299597026E-2"/>
    <n v="0.6451020425394457"/>
  </r>
  <r>
    <s v="CHN"/>
    <s v="ESP"/>
    <x v="5"/>
    <x v="8"/>
    <n v="146094"/>
    <n v="76722.951092324802"/>
    <n v="4753344"/>
    <n v="4234628.8688230803"/>
    <n v="3.0734994143070647E-2"/>
    <n v="1.8117987070174632E-2"/>
    <n v="405846"/>
    <n v="295491.23018071702"/>
    <n v="2.6239989944847955E-2"/>
    <n v="2.415624199310994E-2"/>
    <n v="124727.69876440337"/>
    <n v="102292.71970629973"/>
    <n v="1.1713035792952067"/>
    <n v="0.7500333485375088"/>
    <n v="76722.951092324802"/>
    <n v="436281.78476138465"/>
    <n v="4234545.0838893354"/>
    <n v="18237335.999999966"/>
    <n v="1.8118345553628273E-2"/>
    <n v="2.3922451434868857E-2"/>
    <n v="0.75737829807940826"/>
    <n v="0.75290127804924456"/>
    <n v="0.17585641613318062"/>
    <n v="0.23357167966140507"/>
    <n v="0.75290127804924456"/>
  </r>
  <r>
    <s v="POL"/>
    <s v="JPN"/>
    <x v="18"/>
    <x v="10"/>
    <n v="13192"/>
    <n v="6144.6576302190197"/>
    <n v="278613"/>
    <n v="205613.18892001599"/>
    <n v="4.7348831533345535E-2"/>
    <n v="2.9884550025676151E-2"/>
    <n v="611176"/>
    <n v="515726.10549464897"/>
    <n v="3.9515609601997792E-2"/>
    <n v="4.2160319271992604E-2"/>
    <n v="11009.562538041411"/>
    <n v="8668.7176914004067"/>
    <n v="1.198231079065821"/>
    <n v="0.7088312076784643"/>
    <n v="6144.6576302190197"/>
    <n v="582041.68262295134"/>
    <n v="205605.0031214678"/>
    <n v="18237335.999999966"/>
    <n v="2.9885739826033632E-2"/>
    <n v="3.1914841214909478E-2"/>
    <n v="0.93642138542340847"/>
    <n v="0.9344627564126412"/>
    <n v="1.0557074885991542E-2"/>
    <n v="1.1297480625680213E-2"/>
    <n v="0.9344627564126412"/>
  </r>
  <r>
    <s v="ITA"/>
    <s v="IND"/>
    <x v="15"/>
    <x v="6"/>
    <n v="22067"/>
    <n v="10475.6572383978"/>
    <n v="853404"/>
    <n v="590210.80568988505"/>
    <n v="2.5857624290488445E-2"/>
    <n v="1.7749009569814678E-2"/>
    <n v="628927"/>
    <n v="572993.14923858095"/>
    <n v="4.0663301242450066E-2"/>
    <n v="4.6841867912412148E-2"/>
    <n v="34702.223933511857"/>
    <n v="27646.576600603948"/>
    <n v="0.63589584466631111"/>
    <n v="0.37891336022301425"/>
    <n v="10475.6572383978"/>
    <n v="535725.91001931019"/>
    <n v="590154.03594261827"/>
    <n v="18237335.999999966"/>
    <n v="1.775071693217458E-2"/>
    <n v="2.9375228378712284E-2"/>
    <n v="0.60427502735734362"/>
    <n v="0.59712368391178439"/>
    <n v="1.9554135878961324E-2"/>
    <n v="3.2747212019562343E-2"/>
    <n v="0.59712368391178416"/>
  </r>
  <r>
    <s v="CHE"/>
    <s v="POL"/>
    <x v="9"/>
    <x v="4"/>
    <n v="5808"/>
    <n v="968.00947947902"/>
    <n v="389403"/>
    <n v="194158.51615281499"/>
    <n v="1.4915139328664648E-2"/>
    <n v="4.985665829445954E-3"/>
    <n v="205103"/>
    <n v="166981.54839192901"/>
    <n v="1.3260942962744861E-2"/>
    <n v="1.3650647732837048E-2"/>
    <n v="5163.8509725217373"/>
    <n v="2650.3895083324292"/>
    <n v="1.1247419863404184"/>
    <n v="0.36523291253445678"/>
    <n v="968.00947947902"/>
    <n v="135327.88678592816"/>
    <n v="194145.84156533482"/>
    <n v="18237335.999999966"/>
    <n v="4.9859913128927937E-3"/>
    <n v="7.4203758041157114E-3"/>
    <n v="0.67193245254873935"/>
    <n v="0.67028851394350064"/>
    <n v="7.1530672832443637E-3"/>
    <n v="1.0671624434022906E-2"/>
    <n v="0.67028851394350053"/>
  </r>
  <r>
    <s v="OTH"/>
    <s v="IND"/>
    <x v="4"/>
    <x v="6"/>
    <n v="206189"/>
    <n v="131708.67573394999"/>
    <n v="4471681"/>
    <n v="3205353.8477964802"/>
    <n v="4.6109952834292069E-2"/>
    <n v="4.1090214056863986E-2"/>
    <n v="628927"/>
    <n v="572993.14923858095"/>
    <n v="4.0663301242450066E-2"/>
    <n v="4.6841867912412148E-2"/>
    <n v="181833.31156314036"/>
    <n v="150144.76155102477"/>
    <n v="1.1339451403457628"/>
    <n v="0.87721126180742903"/>
    <n v="131708.67573394999"/>
    <n v="535725.91001931019"/>
    <n v="3205186.9408204146"/>
    <n v="18237335.999999966"/>
    <n v="4.1092353789584958E-2"/>
    <n v="2.9375228378712284E-2"/>
    <n v="1.3988777639381307"/>
    <n v="1.415970991069357"/>
    <n v="0.24585086005864931"/>
    <n v="0.1736270457581762"/>
    <n v="1.4159709910693568"/>
  </r>
  <r>
    <s v="GBR"/>
    <s v="DEU"/>
    <x v="16"/>
    <x v="9"/>
    <n v="159934"/>
    <n v="45999.137797630698"/>
    <n v="1396369"/>
    <n v="798451.10116148798"/>
    <n v="0.11453562776028399"/>
    <n v="5.7610463221500777E-2"/>
    <n v="774665"/>
    <n v="542439.85830873298"/>
    <n v="5.0085997670608166E-2"/>
    <n v="4.4344153550683309E-2"/>
    <n v="69938.534481309456"/>
    <n v="35406.638232617195"/>
    <n v="2.2867794011717697"/>
    <n v="1.2991670515405078"/>
    <n v="45999.137797630698"/>
    <n v="903209.11534090736"/>
    <n v="798411.94772268995"/>
    <n v="18237335.999999966"/>
    <n v="5.7613288389325862E-2"/>
    <n v="4.9525276901237605E-2"/>
    <n v="1.1633107777310809"/>
    <n v="1.1732948647503307"/>
    <n v="5.0928557978811781E-2"/>
    <n v="4.3406444116372248E-2"/>
    <n v="1.1732948647503312"/>
  </r>
  <r>
    <s v="USA"/>
    <s v="OTH"/>
    <x v="12"/>
    <x v="14"/>
    <n v="917533"/>
    <n v="340012.19046525698"/>
    <n v="4608764"/>
    <n v="3401456.2562221601"/>
    <n v="0.19908439659743915"/>
    <n v="9.9960771167727072E-2"/>
    <n v="3030074"/>
    <n v="2388459.2817652901"/>
    <n v="0.19590956001080514"/>
    <n v="0.19525520390478582"/>
    <n v="902900.92743363837"/>
    <n v="664152.03488186724"/>
    <n v="1.0162056235870209"/>
    <n v="0.5119493317907774"/>
    <n v="340012.19046525698"/>
    <n v="2753034.477569554"/>
    <n v="3401355.9011452473"/>
    <n v="18237335.999999966"/>
    <n v="9.9963720453591406E-2"/>
    <n v="0.15095595527600955"/>
    <n v="0.66220455013395552"/>
    <n v="0.62468685147193914"/>
    <n v="0.12350451592071161"/>
    <n v="0.19770628376393709"/>
    <n v="0.62468685147193914"/>
  </r>
  <r>
    <s v="DEU"/>
    <s v="ESP"/>
    <x v="0"/>
    <x v="8"/>
    <n v="65444"/>
    <n v="18594.4015994334"/>
    <n v="1264416"/>
    <n v="799364.77129149099"/>
    <n v="5.1758282084377293E-2"/>
    <n v="2.3261472443164361E-2"/>
    <n v="405846"/>
    <n v="295491.23018071702"/>
    <n v="2.6239989944847955E-2"/>
    <n v="2.415624199310994E-2"/>
    <n v="33178.263126104874"/>
    <n v="19309.648856084237"/>
    <n v="1.9724962621237467"/>
    <n v="0.96295907491733224"/>
    <n v="18594.4015994334"/>
    <n v="436281.78476138465"/>
    <n v="799320.61200785544"/>
    <n v="18237335.999999966"/>
    <n v="2.3262757546968726E-2"/>
    <n v="2.3922451434868857E-2"/>
    <n v="0.97242365023934896"/>
    <n v="0.97176686977615978"/>
    <n v="4.2620164877163566E-2"/>
    <n v="4.3858425516174304E-2"/>
    <n v="0.97176686977616"/>
  </r>
  <r>
    <s v="ITA"/>
    <s v="POL"/>
    <x v="15"/>
    <x v="4"/>
    <n v="15185"/>
    <n v="5030.0267308825196"/>
    <n v="853404"/>
    <n v="590210.80568988505"/>
    <n v="1.7793448355058097E-2"/>
    <n v="8.5224239922260091E-3"/>
    <n v="205103"/>
    <n v="166981.54839192901"/>
    <n v="1.3260942962744861E-2"/>
    <n v="1.3650647732837048E-2"/>
    <n v="11316.941768178314"/>
    <n v="8056.7597965865571"/>
    <n v="1.3417935968088246"/>
    <n v="0.62432378001558553"/>
    <n v="5030.0267308825196"/>
    <n v="135327.88678592816"/>
    <n v="590154.03594261827"/>
    <n v="18237335.999999966"/>
    <n v="8.5232438050658315E-3"/>
    <n v="7.4203758041157114E-3"/>
    <n v="1.148626973897793"/>
    <n v="1.1499046477581483"/>
    <n v="3.7169181093024785E-2"/>
    <n v="3.2323707157362783E-2"/>
    <n v="1.1499046477581483"/>
  </r>
  <r>
    <s v="AUS"/>
    <s v="OTH"/>
    <x v="3"/>
    <x v="14"/>
    <n v="186660"/>
    <n v="65813.146208133097"/>
    <n v="766223"/>
    <n v="467586.44461568602"/>
    <n v="0.24361054157862658"/>
    <n v="0.14075075735402376"/>
    <n v="3030074"/>
    <n v="2388459.2817652901"/>
    <n v="0.19590956001080514"/>
    <n v="0.19525520390478582"/>
    <n v="150110.41080015915"/>
    <n v="91298.686586549622"/>
    <n v="1.2434847057243688"/>
    <n v="0.72085534489856373"/>
    <n v="65813.146208133097"/>
    <n v="2753034.477569554"/>
    <n v="467570.656331987"/>
    <n v="18237335.999999966"/>
    <n v="0.14075551003227221"/>
    <n v="0.15095595527600955"/>
    <n v="0.93242767252814418"/>
    <n v="0.92135843958173791"/>
    <n v="2.3905674536351812E-2"/>
    <n v="2.5946117720703887E-2"/>
    <n v="0.92135843958173791"/>
  </r>
  <r>
    <s v="ITA"/>
    <s v="CHE"/>
    <x v="15"/>
    <x v="1"/>
    <n v="39127"/>
    <n v="10046.312966764701"/>
    <n v="853404"/>
    <n v="590210.80568988505"/>
    <n v="4.5848156324554371E-2"/>
    <n v="1.702156732800203E-2"/>
    <n v="205623"/>
    <n v="113491.275762676"/>
    <n v="1.3294563584289291E-2"/>
    <n v="9.2778480083937145E-3"/>
    <n v="11345.633741086818"/>
    <n v="5475.8861481023496"/>
    <n v="3.44863944076622"/>
    <n v="1.8346460636779707"/>
    <n v="10046.312966764701"/>
    <n v="255446.00110883819"/>
    <n v="590154.03594261827"/>
    <n v="18237335.999999966"/>
    <n v="1.7023204714203669E-2"/>
    <n v="1.4006760697332036E-2"/>
    <n v="1.2153562898698052"/>
    <n v="1.2190858328524341"/>
    <n v="3.9328519229722671E-2"/>
    <n v="3.2260664647132557E-2"/>
    <n v="1.2190858328524341"/>
  </r>
  <r>
    <s v="SWE"/>
    <s v="BRA"/>
    <x v="19"/>
    <x v="17"/>
    <n v="5964"/>
    <n v="1359.1967113416399"/>
    <n v="314859"/>
    <n v="160351.01493838499"/>
    <n v="1.8941812049202977E-2"/>
    <n v="8.4763835879923324E-3"/>
    <n v="331243"/>
    <n v="277939.358609332"/>
    <n v="2.1416529888926519E-2"/>
    <n v="2.2721386356781711E-2"/>
    <n v="6743.1871842975152"/>
    <n v="3643.3973631171211"/>
    <n v="0.88444823449184906"/>
    <n v="0.3730574998766466"/>
    <n v="1359.1967113416399"/>
    <n v="250192.85372959627"/>
    <n v="160344.49182914122"/>
    <n v="18237335.999999966"/>
    <n v="8.4767284228881613E-3"/>
    <n v="1.3718717126755615E-2"/>
    <n v="0.61789512419904025"/>
    <n v="0.61462843409294299"/>
    <n v="5.4325960597205311E-3"/>
    <n v="8.838829703246405E-3"/>
    <n v="0.6146284340929431"/>
  </r>
  <r>
    <s v="AUS"/>
    <s v="KOR"/>
    <x v="3"/>
    <x v="5"/>
    <n v="21444"/>
    <n v="8184.2390082844604"/>
    <n v="766223"/>
    <n v="467586.44461568602"/>
    <n v="2.798663052401194E-2"/>
    <n v="1.7503157122125659E-2"/>
    <n v="385294"/>
    <n v="328237.62917358801"/>
    <n v="2.4911199533345772E-2"/>
    <n v="2.6833241706404116E-2"/>
    <n v="19087.534040038798"/>
    <n v="12546.860087010844"/>
    <n v="1.1234557567791723"/>
    <n v="0.65229379713552449"/>
    <n v="8184.2390082844604"/>
    <n v="467559.40479145834"/>
    <n v="467570.656331987"/>
    <n v="18237335.999999966"/>
    <n v="1.7503748144694187E-2"/>
    <n v="2.5637483719741699E-2"/>
    <n v="0.68274048795263509"/>
    <n v="0.67708832329053159"/>
    <n v="1.7504169362040335E-2"/>
    <n v="2.5852121148645886E-2"/>
    <n v="0.67708832329053159"/>
  </r>
  <r>
    <s v="JPN"/>
    <s v="USA"/>
    <x v="17"/>
    <x v="19"/>
    <n v="262961"/>
    <n v="140052.85629065899"/>
    <n v="707111"/>
    <n v="526988.61771348596"/>
    <n v="0.37188079382162065"/>
    <n v="0.26576068549321719"/>
    <n v="2823093"/>
    <n v="2249487.3035238399"/>
    <n v="0.18252719488025176"/>
    <n v="0.18389432278960494"/>
    <n v="129066.9872989697"/>
    <n v="96910.214972251502"/>
    <n v="2.0373993807640316"/>
    <n v="1.4451815665743866"/>
    <n v="140052.85629065899"/>
    <n v="4873588.5164673962"/>
    <n v="526944.24156406114"/>
    <n v="18237335.999999966"/>
    <n v="0.26578306629740944"/>
    <n v="0.26723138272318969"/>
    <n v="0.99458029064168529"/>
    <n v="0.99261838142170922"/>
    <n v="2.8737111435943676E-2"/>
    <n v="2.8950815312108198E-2"/>
    <n v="0.99261838142170922"/>
  </r>
  <r>
    <s v="NLD"/>
    <s v="POL"/>
    <x v="2"/>
    <x v="4"/>
    <n v="5675"/>
    <n v="1133.8850301539601"/>
    <n v="457343"/>
    <n v="252054.98301061499"/>
    <n v="1.2408629846745222E-2"/>
    <n v="4.4985622446758293E-3"/>
    <n v="205103"/>
    <n v="166981.54839192901"/>
    <n v="1.3260942962744861E-2"/>
    <n v="1.3650647732837048E-2"/>
    <n v="6064.7994374106229"/>
    <n v="3440.7137823841322"/>
    <n v="0.93572756338714991"/>
    <n v="0.32954936151889708"/>
    <n v="1133.8850301539601"/>
    <n v="135327.88678592816"/>
    <n v="252042.79126432154"/>
    <n v="18237335.999999966"/>
    <n v="4.4987798479220759E-3"/>
    <n v="7.4203758041157114E-3"/>
    <n v="0.60627385548678381"/>
    <n v="0.60449456359976284"/>
    <n v="8.378798022226009E-3"/>
    <n v="1.3860832713416475E-2"/>
    <n v="0.60449456359976284"/>
  </r>
  <r>
    <s v="SWE"/>
    <s v="IND"/>
    <x v="19"/>
    <x v="6"/>
    <n v="6396"/>
    <n v="1794.83129929712"/>
    <n v="314859"/>
    <n v="160351.01493838499"/>
    <n v="2.0313854773088908E-2"/>
    <n v="1.1193139625507113E-2"/>
    <n v="628927"/>
    <n v="572993.14923858095"/>
    <n v="4.0663301242450066E-2"/>
    <n v="4.6841867912412148E-2"/>
    <n v="12803.206365896585"/>
    <n v="7511.1410613650569"/>
    <n v="0.49956236095957823"/>
    <n v="0.23895587696111403"/>
    <n v="1794.83129929712"/>
    <n v="535725.91001931019"/>
    <n v="160344.49182914122"/>
    <n v="18237335.999999966"/>
    <n v="1.1193594983042161E-2"/>
    <n v="2.9375228378712284E-2"/>
    <n v="0.38105559006152151"/>
    <n v="0.37404894750063467"/>
    <n v="3.3502790619785879E-3"/>
    <n v="8.956793180050061E-3"/>
    <n v="0.37404894750063467"/>
  </r>
  <r>
    <s v="FRA"/>
    <s v="USA"/>
    <x v="13"/>
    <x v="19"/>
    <n v="317424"/>
    <n v="147905.29752244399"/>
    <n v="814706"/>
    <n v="537381.630780034"/>
    <n v="0.38961784987467873"/>
    <n v="0.27523325891834577"/>
    <n v="2823093"/>
    <n v="2249487.3035238399"/>
    <n v="0.18252719488025176"/>
    <n v="0.18389432278960494"/>
    <n v="148706.00083211038"/>
    <n v="98821.431071867875"/>
    <n v="2.1345742486772465"/>
    <n v="1.4966925283128099"/>
    <n v="147905.29752244399"/>
    <n v="4873588.5164673962"/>
    <n v="537340.39643089229"/>
    <n v="18237335.999999966"/>
    <n v="0.27525437972811373"/>
    <n v="0.26723138272318969"/>
    <n v="1.0300226602248832"/>
    <n v="1.041425100594082"/>
    <n v="3.0348335117477795E-2"/>
    <n v="2.9141159647645864E-2"/>
    <n v="1.041425100594082"/>
  </r>
  <r>
    <s v="USA"/>
    <s v="GBR"/>
    <x v="12"/>
    <x v="16"/>
    <n v="558120"/>
    <n v="210020.94569687499"/>
    <n v="4608764"/>
    <n v="3401456.2562221601"/>
    <n v="0.12109971350236202"/>
    <n v="6.1744420588296947E-2"/>
    <n v="822815"/>
    <n v="541059.55428477901"/>
    <n v="5.3199137915539568E-2"/>
    <n v="4.4231314472493732E-2"/>
    <n v="245182.27165617381"/>
    <n v="150450.88133339357"/>
    <n v="2.2763472914659499"/>
    <n v="1.3959436052187448"/>
    <n v="210020.94569687499"/>
    <n v="1073638.8229175881"/>
    <n v="3401355.9011452473"/>
    <n v="18237335.999999966"/>
    <n v="6.174624232241039E-2"/>
    <n v="5.8870375745535976E-2"/>
    <n v="1.0488508276098865"/>
    <n v="1.0520656882108359"/>
    <n v="0.19561601277247784"/>
    <n v="0.1859351701747316"/>
    <n v="1.0520656882108357"/>
  </r>
  <r>
    <s v="GBR"/>
    <s v="CHN"/>
    <x v="16"/>
    <x v="2"/>
    <n v="138861"/>
    <n v="49480.966873964899"/>
    <n v="1396369"/>
    <n v="798451.10116148798"/>
    <n v="9.9444344582270153E-2"/>
    <n v="6.1971192477518165E-2"/>
    <n v="2372875"/>
    <n v="2164170.6430614302"/>
    <n v="0.15341833143700095"/>
    <n v="0.1769197337471026"/>
    <n v="214228.6020503536"/>
    <n v="141261.75622757134"/>
    <n v="0.64819075824133543"/>
    <n v="0.35027857641987359"/>
    <n v="49480.966873964899"/>
    <n v="2883561.6717675827"/>
    <n v="798411.94772268995"/>
    <n v="18237335.999999966"/>
    <n v="6.1974231491774938E-2"/>
    <n v="0.15811309676849666"/>
    <n v="0.39196140457937717"/>
    <n v="0.35178902772830245"/>
    <n v="1.7159670056105913E-2"/>
    <n v="4.8778298080856736E-2"/>
    <n v="0.35178902772830245"/>
  </r>
  <r>
    <s v="JPN"/>
    <s v="IND"/>
    <x v="17"/>
    <x v="6"/>
    <n v="18656"/>
    <n v="8546.9865457168999"/>
    <n v="707111"/>
    <n v="526988.61771348596"/>
    <n v="2.6383410808204086E-2"/>
    <n v="1.6218541081211246E-2"/>
    <n v="628927"/>
    <n v="572993.14923858095"/>
    <n v="4.0663301242450066E-2"/>
    <n v="4.6841867912412148E-2"/>
    <n v="28753.46760485011"/>
    <n v="24685.131222279771"/>
    <n v="0.64882609139125613"/>
    <n v="0.34624027187681083"/>
    <n v="8546.9865457168999"/>
    <n v="535725.91001931019"/>
    <n v="526944.24156406114"/>
    <n v="18237335.999999966"/>
    <n v="1.6219906911494039E-2"/>
    <n v="2.9375228378712284E-2"/>
    <n v="0.55216275095407674"/>
    <n v="0.5447791105022558"/>
    <n v="1.5954028703612309E-2"/>
    <n v="2.9285316555004451E-2"/>
    <n v="0.54477911050225569"/>
  </r>
  <r>
    <s v="NLD"/>
    <s v="TUR"/>
    <x v="2"/>
    <x v="7"/>
    <n v="3835"/>
    <n v="1046.8198719828599"/>
    <n v="457343"/>
    <n v="252054.98301061499"/>
    <n v="8.3853912708842168E-3"/>
    <n v="4.1531409515469658E-3"/>
    <n v="196268"/>
    <n v="171052.689770383"/>
    <n v="1.2689715671696699E-2"/>
    <n v="1.3983461252432714E-2"/>
    <n v="5803.5526344407835"/>
    <n v="3524.6010884115208"/>
    <n v="0.6608021399239935"/>
    <n v="0.29700378730083304"/>
    <n v="1046.8198719828599"/>
    <n v="154259.77782273083"/>
    <n v="252042.79126432154"/>
    <n v="18237335.999999966"/>
    <n v="4.1533418461670753E-3"/>
    <n v="8.4584600416821362E-3"/>
    <n v="0.4910281334545501"/>
    <n v="0.48890538279355583"/>
    <n v="6.7860844009889829E-3"/>
    <n v="1.3880158901532203E-2"/>
    <n v="0.48890538279355583"/>
  </r>
  <r>
    <s v="ESP"/>
    <s v="CAN"/>
    <x v="11"/>
    <x v="13"/>
    <n v="43023"/>
    <n v="14347.469290179301"/>
    <n v="684655"/>
    <n v="454481.91714997898"/>
    <n v="6.2838948083341242E-2"/>
    <n v="3.1568845203239708E-2"/>
    <n v="456541"/>
    <n v="313358.46928815503"/>
    <n v="2.951767727022277E-2"/>
    <n v="2.5616878748265307E-2"/>
    <n v="20209.42533144437"/>
    <n v="11642.40816491017"/>
    <n v="2.1288581587255426"/>
    <n v="1.2323454981953041"/>
    <n v="14347.469290179301"/>
    <n v="568424.34993219655"/>
    <n v="454448.32633992715"/>
    <n v="18237335.999999966"/>
    <n v="3.1571178632633798E-2"/>
    <n v="3.1168167869046092E-2"/>
    <n v="1.0129302038310679"/>
    <n v="1.013351733804051"/>
    <n v="2.524077177884922E-2"/>
    <n v="2.4908204068588447E-2"/>
    <n v="1.013351733804051"/>
  </r>
  <r>
    <s v="IND"/>
    <s v="ITA"/>
    <x v="6"/>
    <x v="11"/>
    <n v="31806"/>
    <n v="16415.944546540501"/>
    <n v="814097"/>
    <n v="695738.46490440296"/>
    <n v="3.9069054424718433E-2"/>
    <n v="2.3594993484794768E-2"/>
    <n v="487659"/>
    <n v="360812.79794453498"/>
    <n v="3.1529612849491212E-2"/>
    <n v="2.9496243445292079E-2"/>
    <n v="25668.163231932249"/>
    <n v="20521.67113507407"/>
    <n v="1.2391225547620031"/>
    <n v="0.79993215165034126"/>
    <n v="16415.944546540501"/>
    <n v="552156.95266972948"/>
    <n v="695726.54785840726"/>
    <n v="18237335.999999966"/>
    <n v="2.359539764160536E-2"/>
    <n v="3.0276184672461508E-2"/>
    <n v="0.77933854271496661"/>
    <n v="0.77400612742704133"/>
    <n v="2.9730576545614257E-2"/>
    <n v="3.8411293518366488E-2"/>
    <n v="0.77400612742704133"/>
  </r>
  <r>
    <s v="ESP"/>
    <s v="DEU"/>
    <x v="11"/>
    <x v="9"/>
    <n v="75347"/>
    <n v="24857.7545536621"/>
    <n v="684655"/>
    <n v="454481.91714997898"/>
    <n v="0.11005104760791931"/>
    <n v="5.4694705368132486E-2"/>
    <n v="774665"/>
    <n v="542439.85830873298"/>
    <n v="5.0085997670608166E-2"/>
    <n v="4.4344153550683309E-2"/>
    <n v="34291.628735170234"/>
    <n v="20153.615920107597"/>
    <n v="2.1972417986294857"/>
    <n v="1.233414125395786"/>
    <n v="24857.7545536621"/>
    <n v="903209.11534090736"/>
    <n v="454448.32633992715"/>
    <n v="18237335.999999966"/>
    <n v="5.4698748158813794E-2"/>
    <n v="4.9525276901237605E-2"/>
    <n v="1.1044612283116162"/>
    <n v="1.1105057547614101"/>
    <n v="2.7521593982451988E-2"/>
    <n v="2.4782936841569944E-2"/>
    <n v="1.1105057547614101"/>
  </r>
  <r>
    <s v="BRA"/>
    <s v="FRA"/>
    <x v="8"/>
    <x v="15"/>
    <n v="28971"/>
    <n v="11873.1335956332"/>
    <n v="473379"/>
    <n v="364724.64994822402"/>
    <n v="6.1200433479305164E-2"/>
    <n v="3.2553691112785221E-2"/>
    <n v="542183"/>
    <n v="390578.15715175902"/>
    <n v="3.5054864328507608E-2"/>
    <n v="3.1929544831535615E-2"/>
    <n v="16594.236620964602"/>
    <n v="11645.492061687954"/>
    <n v="1.7458471071455621"/>
    <n v="1.0195476097308207"/>
    <n v="11873.1335956332"/>
    <n v="623492.97929485783"/>
    <n v="364708.38328155724"/>
    <n v="18237335.999999966"/>
    <n v="3.2555143067460185E-2"/>
    <n v="3.4187722334822312E-2"/>
    <n v="0.95224662083735123"/>
    <n v="0.95063968884587424"/>
    <n v="1.9042930698371575E-2"/>
    <n v="2.0031701728644085E-2"/>
    <n v="0.95063968884587435"/>
  </r>
  <r>
    <s v="POL"/>
    <s v="SWE"/>
    <x v="18"/>
    <x v="3"/>
    <n v="8152"/>
    <n v="2429.5652891466798"/>
    <n v="278613"/>
    <n v="205613.18892001599"/>
    <n v="2.9259223367179565E-2"/>
    <n v="1.1816193805017958E-2"/>
    <n v="179938"/>
    <n v="108129.511066987"/>
    <n v="1.1633898845118718E-2"/>
    <n v="8.8395267579797366E-3"/>
    <n v="3241.3554589350615"/>
    <n v="1817.5232852520242"/>
    <n v="2.5149972297942038"/>
    <n v="1.3367450688863047"/>
    <n v="2429.5652891466798"/>
    <n v="202311.93175718444"/>
    <n v="205605.0031214678"/>
    <n v="18237335.999999966"/>
    <n v="1.1816664245817675E-2"/>
    <n v="1.1093283128478021E-2"/>
    <n v="1.0652089294901914"/>
    <n v="1.0659886957519109"/>
    <n v="1.200900642905557E-2"/>
    <n v="1.1265603919547043E-2"/>
    <n v="1.0659886957519111"/>
  </r>
  <r>
    <s v="JPN"/>
    <s v="BRA"/>
    <x v="17"/>
    <x v="17"/>
    <n v="11764"/>
    <n v="4207.1183302850204"/>
    <n v="707111"/>
    <n v="526988.61771348596"/>
    <n v="1.6636709088106393E-2"/>
    <n v="7.9833191626395867E-3"/>
    <n v="331243"/>
    <n v="277939.358609332"/>
    <n v="2.1416529888926519E-2"/>
    <n v="2.2721386356781711E-2"/>
    <n v="15143.863866288721"/>
    <n v="11973.911988694454"/>
    <n v="0.77681628043338868"/>
    <n v="0.35135704473669954"/>
    <n v="4207.1183302850204"/>
    <n v="250192.85372959627"/>
    <n v="526944.24156406114"/>
    <n v="18237335.999999966"/>
    <n v="7.98399147089561E-3"/>
    <n v="1.3718717126755615E-2"/>
    <n v="0.58197799379684201"/>
    <n v="0.57861364876261079"/>
    <n v="1.6815501592351612E-2"/>
    <n v="2.906170918766305E-2"/>
    <n v="0.57861364876261101"/>
  </r>
  <r>
    <s v="ESP"/>
    <s v="JPN"/>
    <x v="11"/>
    <x v="10"/>
    <n v="29950"/>
    <n v="11911.0046579629"/>
    <n v="684655"/>
    <n v="454481.91714997898"/>
    <n v="4.3744659719128609E-2"/>
    <n v="2.6207873643589365E-2"/>
    <n v="611176"/>
    <n v="515726.10549464897"/>
    <n v="3.9515609601997792E-2"/>
    <n v="4.2160319271992604E-2"/>
    <n v="27054.559692055798"/>
    <n v="19161.102730390405"/>
    <n v="1.1070222668896146"/>
    <n v="0.62162417401329884"/>
    <n v="11911.0046579629"/>
    <n v="582041.68262295134"/>
    <n v="454448.32633992715"/>
    <n v="18237335.999999966"/>
    <n v="2.620981081367978E-2"/>
    <n v="3.1914841214909478E-2"/>
    <n v="0.82124208725298276"/>
    <n v="0.81643077252977481"/>
    <n v="2.0464178105400212E-2"/>
    <n v="2.5065417416825622E-2"/>
    <n v="0.8164307725297747"/>
  </r>
  <r>
    <s v="FRA"/>
    <s v="CHE"/>
    <x v="13"/>
    <x v="1"/>
    <n v="41478"/>
    <n v="11154.721369503701"/>
    <n v="814706"/>
    <n v="537381.630780034"/>
    <n v="5.0911617196878381E-2"/>
    <n v="2.0757541252967863E-2"/>
    <n v="205623"/>
    <n v="113491.275762676"/>
    <n v="1.3294563584289291E-2"/>
    <n v="9.2778480083937145E-3"/>
    <n v="10831.160719501991"/>
    <n v="4985.7450928799053"/>
    <n v="3.8295064651119985"/>
    <n v="2.2373228397564189"/>
    <n v="11154.721369503701"/>
    <n v="255446.00110883819"/>
    <n v="537340.39643089229"/>
    <n v="18237335.999999966"/>
    <n v="2.0759134142147671E-2"/>
    <n v="1.4006760697332036E-2"/>
    <n v="1.4820795893301586"/>
    <n v="1.49229929646353"/>
    <n v="4.3667629640250248E-2"/>
    <n v="2.9261978306720615E-2"/>
    <n v="1.49229929646353"/>
  </r>
  <r>
    <s v="KOR"/>
    <s v="AUS"/>
    <x v="10"/>
    <x v="18"/>
    <n v="24883"/>
    <n v="10558.5029026559"/>
    <n v="575418"/>
    <n v="460438.54033682798"/>
    <n v="4.3243346575880491E-2"/>
    <n v="2.2931405557258439E-2"/>
    <n v="411739"/>
    <n v="283168.587115045"/>
    <n v="2.6621002104004358E-2"/>
    <n v="2.3148872848154121E-2"/>
    <n v="15318.20378868198"/>
    <n v="10658.633224646914"/>
    <n v="1.6244071657007901"/>
    <n v="0.9906057071408112"/>
    <n v="10558.5029026559"/>
    <n v="532790.59508464299"/>
    <n v="460409.58926539822"/>
    <n v="18237335.999999966"/>
    <n v="2.2932847509762797E-2"/>
    <n v="2.9214277517541156E-2"/>
    <n v="0.78498766556842647"/>
    <n v="0.77994108809862794"/>
    <n v="1.9817359765854161E-2"/>
    <n v="2.5408790571818343E-2"/>
    <n v="0.77994108809862805"/>
  </r>
  <r>
    <s v="FRA"/>
    <s v="IND"/>
    <x v="13"/>
    <x v="6"/>
    <n v="19945"/>
    <n v="8073.3993084678896"/>
    <n v="814706"/>
    <n v="537381.630780034"/>
    <n v="2.4481223901628317E-2"/>
    <n v="1.5023586304483428E-2"/>
    <n v="628927"/>
    <n v="572993.14923858095"/>
    <n v="4.0663301242450066E-2"/>
    <n v="4.6841867912412148E-2"/>
    <n v="33128.635502031524"/>
    <n v="25171.959367554988"/>
    <n v="0.60204713226951123"/>
    <n v="0.32072987210022175"/>
    <n v="8073.3993084678896"/>
    <n v="535725.91001931019"/>
    <n v="537340.39643089229"/>
    <n v="18237335.999999966"/>
    <n v="1.5024739182262867E-2"/>
    <n v="2.9375228378712284E-2"/>
    <n v="0.51147650627802554"/>
    <n v="0.50402460533232385"/>
    <n v="1.5070018375958118E-2"/>
    <n v="2.9899370420660015E-2"/>
    <n v="0.50402460533232374"/>
  </r>
  <r>
    <s v="ESP"/>
    <s v="BRA"/>
    <x v="11"/>
    <x v="17"/>
    <n v="18422"/>
    <n v="6963.4021314556203"/>
    <n v="684655"/>
    <n v="454481.91714997898"/>
    <n v="2.69069823487742E-2"/>
    <n v="1.532162638091869E-2"/>
    <n v="331243"/>
    <n v="277939.358609332"/>
    <n v="2.1416529888926519E-2"/>
    <n v="2.2721386356781711E-2"/>
    <n v="14662.934271102986"/>
    <n v="10326.459231735529"/>
    <n v="1.2563651762597887"/>
    <n v="0.67432621145256844"/>
    <n v="6963.4021314556203"/>
    <n v="250192.85372959627"/>
    <n v="454448.32633992715"/>
    <n v="18237335.999999966"/>
    <n v="1.5322758887766259E-2"/>
    <n v="1.3718717126755615E-2"/>
    <n v="1.1169235976068259"/>
    <n v="1.1187430690230595"/>
    <n v="2.7832138399050896E-2"/>
    <n v="2.4878043198386254E-2"/>
    <n v="1.1187430690230598"/>
  </r>
  <r>
    <s v="DEU"/>
    <s v="KOR"/>
    <x v="0"/>
    <x v="5"/>
    <n v="34354"/>
    <n v="13072.492430460499"/>
    <n v="1264416"/>
    <n v="799364.77129149099"/>
    <n v="2.7169855490598031E-2"/>
    <n v="1.6353600884036923E-2"/>
    <n v="385294"/>
    <n v="328237.62917358801"/>
    <n v="2.4911199533345772E-2"/>
    <n v="2.6833241706404116E-2"/>
    <n v="31498.119269154929"/>
    <n v="21449.548119649025"/>
    <n v="1.0906682937619625"/>
    <n v="0.60945304570240999"/>
    <n v="13072.492430460499"/>
    <n v="467559.40479145834"/>
    <n v="799320.61200785544"/>
    <n v="18237335.999999966"/>
    <n v="1.6354504355421309E-2"/>
    <n v="2.5637483719741699E-2"/>
    <n v="0.63791378803793475"/>
    <n v="0.6318935901548639"/>
    <n v="2.7958997929452653E-2"/>
    <n v="4.4246370536217154E-2"/>
    <n v="0.63189359015486402"/>
  </r>
  <r>
    <s v="GBR"/>
    <s v="KOR"/>
    <x v="16"/>
    <x v="5"/>
    <n v="35129"/>
    <n v="11720.9635949563"/>
    <n v="1396369"/>
    <n v="798451.10116148798"/>
    <n v="2.5157390345961563E-2"/>
    <n v="1.4679626063394603E-2"/>
    <n v="385294"/>
    <n v="328237.62917358801"/>
    <n v="2.4911199533345772E-2"/>
    <n v="2.6833241706404116E-2"/>
    <n v="34785.226781178506"/>
    <n v="21425.031388210733"/>
    <n v="1.009882736167973"/>
    <n v="0.54706867787394886"/>
    <n v="11720.9635949563"/>
    <n v="467559.40479145834"/>
    <n v="798411.94772268995"/>
    <n v="18237335.999999966"/>
    <n v="1.4680345939696918E-2"/>
    <n v="2.5637483719741699E-2"/>
    <n v="0.57261258944818261"/>
    <n v="0.56624491474351468"/>
    <n v="2.5068394464622317E-2"/>
    <n v="4.427129288388798E-2"/>
    <n v="0.56624491474351468"/>
  </r>
  <r>
    <s v="NLD"/>
    <s v="GBR"/>
    <x v="2"/>
    <x v="16"/>
    <n v="78040"/>
    <n v="23977.488637779199"/>
    <n v="457343"/>
    <n v="252054.98301061499"/>
    <n v="0.17063779264140919"/>
    <n v="9.5128008783581228E-2"/>
    <n v="822815"/>
    <n v="541059.55428477901"/>
    <n v="5.3199137915539568E-2"/>
    <n v="4.4231314472493732E-2"/>
    <n v="24330.253331706612"/>
    <n v="11148.723217901577"/>
    <n v="3.2075292820029997"/>
    <n v="2.1506936865450554"/>
    <n v="23977.488637779199"/>
    <n v="1073638.8229175881"/>
    <n v="252042.79126432154"/>
    <n v="18237335.999999966"/>
    <n v="9.5132610290105862E-2"/>
    <n v="5.8870375745535976E-2"/>
    <n v="1.6159674383821065"/>
    <n v="1.6807267511094517"/>
    <n v="2.2332918786059676E-2"/>
    <n v="1.328765593295737E-2"/>
    <n v="1.6807267511094521"/>
  </r>
  <r>
    <s v="FRA"/>
    <s v="TUR"/>
    <x v="13"/>
    <x v="7"/>
    <n v="7666"/>
    <n v="2492.2948915526099"/>
    <n v="814706"/>
    <n v="537381.630780034"/>
    <n v="9.4095293271437789E-3"/>
    <n v="4.6378490607037123E-3"/>
    <n v="196268"/>
    <n v="171052.689770383"/>
    <n v="1.2689715671696699E-2"/>
    <n v="1.3983461252432714E-2"/>
    <n v="10338.387496025331"/>
    <n v="7514.4552117817084"/>
    <n v="0.74150828675625191"/>
    <n v="0.33166674380399647"/>
    <n v="2492.2948915526099"/>
    <n v="154259.77782273083"/>
    <n v="537340.39643089229"/>
    <n v="18237335.999999966"/>
    <n v="4.6382049592899825E-3"/>
    <n v="8.4584600416821362E-3"/>
    <n v="0.54835099254870767"/>
    <n v="0.54624639030592892"/>
    <n v="1.6156479198463875E-2"/>
    <n v="2.9577274074827901E-2"/>
    <n v="0.54624639030592892"/>
  </r>
  <r>
    <s v="SWE"/>
    <s v="SWE"/>
    <x v="19"/>
    <x v="3"/>
    <n v="25760"/>
    <n v="10449.967937949499"/>
    <n v="314859"/>
    <n v="160351.01493838499"/>
    <n v="8.1814399461346193E-2"/>
    <n v="6.5169328313668035E-2"/>
    <n v="179938"/>
    <n v="108129.511066987"/>
    <n v="1.1633898845118718E-2"/>
    <n v="8.8395267579797366E-3"/>
    <n v="3663.0377564752343"/>
    <n v="1417.4270872170625"/>
    <n v="7.0324145456768683"/>
    <n v="7.3724906432165618"/>
    <n v="10449.967937949499"/>
    <n v="202311.93175718444"/>
    <n v="160344.49182914122"/>
    <n v="18237335.999999966"/>
    <n v="6.5171979521970139E-2"/>
    <n v="1.1093283128478021E-2"/>
    <n v="5.874904549642701"/>
    <n v="6.214760836062541"/>
    <n v="5.1652751506972863E-2"/>
    <n v="8.3113015720969047E-3"/>
    <n v="6.2147608360625402"/>
  </r>
  <r>
    <s v="POL"/>
    <s v="CHE"/>
    <x v="18"/>
    <x v="1"/>
    <n v="10897"/>
    <n v="2827.79654711382"/>
    <n v="278613"/>
    <n v="205613.18892001599"/>
    <n v="3.9111599243394961E-2"/>
    <n v="1.3752992023356243E-2"/>
    <n v="205623"/>
    <n v="113491.275762676"/>
    <n v="1.3294563584289291E-2"/>
    <n v="9.2778480083937145E-3"/>
    <n v="3704.0382439095924"/>
    <n v="1907.647915321051"/>
    <n v="2.9419242681733966"/>
    <n v="1.4823472006562128"/>
    <n v="2827.79654711382"/>
    <n v="255446.00110883819"/>
    <n v="205605.0031214678"/>
    <n v="18237335.999999966"/>
    <n v="1.375353957434201E-2"/>
    <n v="1.4006760697332036E-2"/>
    <n v="0.9819215071591636"/>
    <n v="0.98166939647820495"/>
    <n v="1.1070036465002157E-2"/>
    <n v="1.1276746025409921E-2"/>
    <n v="0.98166939647820517"/>
  </r>
  <r>
    <s v="OTH"/>
    <s v="CHN"/>
    <x v="4"/>
    <x v="2"/>
    <n v="668938"/>
    <n v="381780.19525161502"/>
    <n v="4471681"/>
    <n v="3205353.8477964802"/>
    <n v="0.14959430245583261"/>
    <n v="0.11910703572214648"/>
    <n v="2372875"/>
    <n v="2164170.6430614302"/>
    <n v="0.15341833143700095"/>
    <n v="0.1769197337471026"/>
    <n v="686037.83773853991"/>
    <n v="567090.34931740409"/>
    <n v="0.97507449764737764"/>
    <n v="0.67322640159748193"/>
    <n v="381780.19525161502"/>
    <n v="2883561.6717675827"/>
    <n v="3205186.9408204146"/>
    <n v="18237335.999999966"/>
    <n v="0.11911323810457458"/>
    <n v="0.15811309676849666"/>
    <n v="0.75334200985877708"/>
    <n v="0.71998899198975019"/>
    <n v="0.13239883127507002"/>
    <n v="0.18389007713739447"/>
    <n v="0.71998899198974997"/>
  </r>
  <r>
    <s v="GBR"/>
    <s v="GBR"/>
    <x v="16"/>
    <x v="16"/>
    <n v="295493"/>
    <n v="125434.124936354"/>
    <n v="1396369"/>
    <n v="798451.10116148798"/>
    <n v="0.21161526788406215"/>
    <n v="0.15709681501332759"/>
    <n v="822815"/>
    <n v="541059.55428477901"/>
    <n v="5.3199137915539568E-2"/>
    <n v="4.4231314472493732E-2"/>
    <n v="74285.627011984077"/>
    <n v="35316.541746382682"/>
    <n v="3.9777950578828634"/>
    <n v="3.5517102959040905"/>
    <n v="125434.124936354"/>
    <n v="1073638.8229175881"/>
    <n v="798411.94772268995"/>
    <n v="18237335.999999966"/>
    <n v="0.15710451890672439"/>
    <n v="5.8870375745535976E-2"/>
    <n v="2.6686515402211834"/>
    <n v="2.979666017495862"/>
    <n v="0.11683083943955169"/>
    <n v="3.9209374055196075E-2"/>
    <n v="2.9796660174958625"/>
  </r>
  <r>
    <s v="OTH"/>
    <s v="TUR"/>
    <x v="4"/>
    <x v="7"/>
    <n v="69224"/>
    <n v="40361.713363203598"/>
    <n v="4471681"/>
    <n v="3205353.8477964802"/>
    <n v="1.5480531817900248E-2"/>
    <n v="1.2591968088312699E-2"/>
    <n v="196268"/>
    <n v="171052.689770383"/>
    <n v="1.2689715671696699E-2"/>
    <n v="1.3983461252432714E-2"/>
    <n v="56744.360464528363"/>
    <n v="44821.94133099819"/>
    <n v="1.2199273977767857"/>
    <n v="0.90049007616923626"/>
    <n v="40361.713363203598"/>
    <n v="154259.77782273083"/>
    <n v="3205186.9408204146"/>
    <n v="18237335.999999966"/>
    <n v="1.2592623802739077E-2"/>
    <n v="8.4584600416821362E-3"/>
    <n v="1.4887608076037893"/>
    <n v="1.4949940818612504"/>
    <n v="0.26164768245411107"/>
    <n v="0.17501586503162789"/>
    <n v="1.4949940818612506"/>
  </r>
  <r>
    <s v="KOR"/>
    <s v="IND"/>
    <x v="10"/>
    <x v="6"/>
    <n v="22391"/>
    <n v="13491.9557793452"/>
    <n v="575418"/>
    <n v="460438.54033682798"/>
    <n v="3.8912581810092835E-2"/>
    <n v="2.930240324685968E-2"/>
    <n v="628927"/>
    <n v="572993.14923858095"/>
    <n v="4.0663301242450066E-2"/>
    <n v="4.6841867912412148E-2"/>
    <n v="23398.395474328132"/>
    <n v="21567.80128824155"/>
    <n v="0.95694595916060099"/>
    <n v="0.62556009298457405"/>
    <n v="13491.9557793452"/>
    <n v="535725.91001931019"/>
    <n v="460409.58926539822"/>
    <n v="18237335.999999966"/>
    <n v="2.9304245814845323E-2"/>
    <n v="2.9375228378712284E-2"/>
    <n v="0.99758359108049011"/>
    <n v="0.99751064233144993"/>
    <n v="2.518443765181879E-2"/>
    <n v="2.5247287179769842E-2"/>
    <n v="0.9975106423314497"/>
  </r>
  <r>
    <s v="USA"/>
    <s v="RUS"/>
    <x v="12"/>
    <x v="12"/>
    <n v="44696"/>
    <n v="10062.87587588"/>
    <n v="4608764"/>
    <n v="3401456.2562221601"/>
    <n v="9.6980448554102577E-3"/>
    <n v="2.9584022600532777E-3"/>
    <n v="331407"/>
    <n v="284134.86566834903"/>
    <n v="2.1427133315721301E-2"/>
    <n v="2.3227865576811717E-2"/>
    <n v="98752.600648696971"/>
    <n v="79008.568684933562"/>
    <n v="0.45260580183606292"/>
    <n v="0.12736436114933603"/>
    <n v="10062.87587588"/>
    <n v="104676.98736522046"/>
    <n v="3401355.9011452473"/>
    <n v="18237335.999999966"/>
    <n v="2.9584895460342147E-3"/>
    <n v="5.7397082208289988E-3"/>
    <n v="0.5154424985050744"/>
    <n v="0.51400468645051656"/>
    <n v="9.6132647004545421E-2"/>
    <n v="0.18702679088082619"/>
    <n v="0.51400468645051667"/>
  </r>
  <r>
    <s v="KOR"/>
    <s v="POL"/>
    <x v="10"/>
    <x v="4"/>
    <n v="6255"/>
    <n v="2615.61596018196"/>
    <n v="575418"/>
    <n v="460438.54033682798"/>
    <n v="1.0870358591493488E-2"/>
    <n v="5.6807059597325177E-3"/>
    <n v="205103"/>
    <n v="166981.54839192901"/>
    <n v="1.3260942962744861E-2"/>
    <n v="1.3650647732837048E-2"/>
    <n v="7630.5852777367227"/>
    <n v="6285.2843167597202"/>
    <n v="0.81972742225289308"/>
    <n v="0.41614918727024264"/>
    <n v="2615.61596018196"/>
    <n v="135327.88678592816"/>
    <n v="460409.58926539822"/>
    <n v="18237335.999999966"/>
    <n v="5.6810631688955027E-3"/>
    <n v="7.4203758041157114E-3"/>
    <n v="0.76560316065724066"/>
    <n v="0.7642639291475406"/>
    <n v="1.9327989391569662E-2"/>
    <n v="2.5289678937390238E-2"/>
    <n v="0.7642639291475406"/>
  </r>
  <r>
    <s v="CAN"/>
    <s v="CAN"/>
    <x v="1"/>
    <x v="13"/>
    <n v="90783"/>
    <n v="42258.924618610101"/>
    <n v="761059"/>
    <n v="470952.99537847401"/>
    <n v="0.1192851014178927"/>
    <n v="8.973066321544336E-2"/>
    <n v="456541"/>
    <n v="313358.46928815503"/>
    <n v="2.951767727022277E-2"/>
    <n v="2.5616878748265307E-2"/>
    <n v="22464.693945598472"/>
    <n v="12064.34577874272"/>
    <n v="4.0411411889182309"/>
    <n v="3.5027945479704328"/>
    <n v="42258.924618610101"/>
    <n v="568424.34993219655"/>
    <n v="470938.93774361059"/>
    <n v="18237335.999999966"/>
    <n v="8.973334169623659E-2"/>
    <n v="3.1168167869046092E-2"/>
    <n v="2.8790059805008004"/>
    <n v="3.0642368512126263"/>
    <n v="7.4343973166615535E-2"/>
    <n v="2.4261823343451731E-2"/>
    <n v="3.0642368512126268"/>
  </r>
  <r>
    <s v="ITA"/>
    <s v="CAN"/>
    <x v="15"/>
    <x v="13"/>
    <n v="55134"/>
    <n v="18052.0098589646"/>
    <n v="853404"/>
    <n v="590210.80568988505"/>
    <n v="6.4604806164489506E-2"/>
    <n v="3.0585698677380167E-2"/>
    <n v="456541"/>
    <n v="313358.46928815503"/>
    <n v="2.951767727022277E-2"/>
    <n v="2.5616878748265307E-2"/>
    <n v="25190.503853117192"/>
    <n v="15119.35864527376"/>
    <n v="2.1886819065422327"/>
    <n v="1.1939666412111716"/>
    <n v="18052.0098589646"/>
    <n v="568424.34993219655"/>
    <n v="590154.03594261827"/>
    <n v="18237335.999999966"/>
    <n v="3.0588640862433802E-2"/>
    <n v="3.1168167869046092E-2"/>
    <n v="0.98140644618422268"/>
    <n v="0.98081974835500285"/>
    <n v="3.1757981270714213E-2"/>
    <n v="3.2379019003214007E-2"/>
    <n v="0.98081974835500263"/>
  </r>
  <r>
    <s v="NLD"/>
    <s v="JPN"/>
    <x v="2"/>
    <x v="10"/>
    <n v="20622"/>
    <n v="6477.3570624188797"/>
    <n v="457343"/>
    <n v="252054.98301061499"/>
    <n v="4.5090883647503077E-2"/>
    <n v="2.5698190867133517E-2"/>
    <n v="611176"/>
    <n v="515726.10549464897"/>
    <n v="3.9515609601997792E-2"/>
    <n v="4.2160319271992604E-2"/>
    <n v="18072.187442206476"/>
    <n v="10626.718557824199"/>
    <n v="1.1410904222827278"/>
    <n v="0.60953501564692858"/>
    <n v="6477.3570624188797"/>
    <n v="582041.68262295134"/>
    <n v="252042.79126432154"/>
    <n v="18237335.999999966"/>
    <n v="2.5699433933129099E-2"/>
    <n v="3.1914841214909478E-2"/>
    <n v="0.80525025207154211"/>
    <n v="0.80011327642491459"/>
    <n v="1.1128682456604975E-2"/>
    <n v="1.3908883634990314E-2"/>
    <n v="0.80011327642491448"/>
  </r>
  <r>
    <s v="AUS"/>
    <s v="BRA"/>
    <x v="3"/>
    <x v="17"/>
    <n v="15161"/>
    <n v="4810.32012799328"/>
    <n v="766223"/>
    <n v="467586.44461568602"/>
    <n v="1.9786667849960127E-2"/>
    <n v="1.0287552565701364E-2"/>
    <n v="331243"/>
    <n v="277939.358609332"/>
    <n v="2.1416529888926519E-2"/>
    <n v="2.2721386356781711E-2"/>
    <n v="16409.837781082944"/>
    <n v="10624.212263306916"/>
    <n v="0.92389700631150729"/>
    <n v="0.45276958034872783"/>
    <n v="4810.32012799328"/>
    <n v="250192.85372959627"/>
    <n v="467570.656331987"/>
    <n v="18237335.999999966"/>
    <n v="1.0287899941646104E-2"/>
    <n v="1.3718717126755615E-2"/>
    <n v="0.74991705467719083"/>
    <n v="0.74731748221723859"/>
    <n v="1.9226448942431359E-2"/>
    <n v="2.572728378491539E-2"/>
    <n v="0.74731748221723859"/>
  </r>
  <r>
    <s v="RUS"/>
    <s v="TUR"/>
    <x v="7"/>
    <x v="7"/>
    <n v="3446"/>
    <n v="1676.2712731213801"/>
    <n v="307923"/>
    <n v="230122.67918958"/>
    <n v="1.1191109465678108E-2"/>
    <n v="7.2842506398095247E-3"/>
    <n v="196268"/>
    <n v="171052.689770383"/>
    <n v="1.2689715671696699E-2"/>
    <n v="1.3983461252432714E-2"/>
    <n v="3907.4553187758625"/>
    <n v="3217.911567753496"/>
    <n v="0.88190387832241968"/>
    <n v="0.52091899911706607"/>
    <n v="1676.2712731213801"/>
    <n v="154259.77782273083"/>
    <n v="230105.28373503475"/>
    <n v="18237335.999999966"/>
    <n v="7.2848013131745345E-3"/>
    <n v="8.4584600416821362E-3"/>
    <n v="0.86124439641211614"/>
    <n v="0.86022617184522676"/>
    <n v="1.0866547954241733E-2"/>
    <n v="1.2632198728541889E-2"/>
    <n v="0.86022617184522698"/>
  </r>
  <r>
    <s v="OTH"/>
    <s v="FRA"/>
    <x v="4"/>
    <x v="15"/>
    <n v="270634"/>
    <n v="103944.36594208299"/>
    <n v="4471681"/>
    <n v="3205353.8477964802"/>
    <n v="6.0521759043187559E-2"/>
    <n v="3.2428359200822564E-2"/>
    <n v="542183"/>
    <n v="390578.15715175902"/>
    <n v="3.5054864328507608E-2"/>
    <n v="3.1929544831535615E-2"/>
    <n v="156754.17077536523"/>
    <n v="102345.4893841529"/>
    <n v="1.7264867573305527"/>
    <n v="1.0156223451326587"/>
    <n v="103944.36594208299"/>
    <n v="623492.97929485783"/>
    <n v="3205186.9408204146"/>
    <n v="18237335.999999966"/>
    <n v="3.2430047875921054E-2"/>
    <n v="3.4187722334822312E-2"/>
    <n v="0.94858755310788989"/>
    <n v="0.94686436181772093"/>
    <n v="0.16671296934191518"/>
    <n v="0.17606848041241283"/>
    <n v="0.94686436181772105"/>
  </r>
  <r>
    <s v="CHN"/>
    <s v="GBR"/>
    <x v="5"/>
    <x v="16"/>
    <n v="309534"/>
    <n v="135689.02773496899"/>
    <n v="4753344"/>
    <n v="4234628.8688230803"/>
    <n v="6.5119208708648055E-2"/>
    <n v="3.2042720138702664E-2"/>
    <n v="822815"/>
    <n v="541059.55428477901"/>
    <n v="5.3199137915539568E-2"/>
    <n v="4.4231314472493732E-2"/>
    <n v="252873.80301600252"/>
    <n v="187303.20117121408"/>
    <n v="1.2240651119578878"/>
    <n v="0.7244351772233486"/>
    <n v="135689.02773496899"/>
    <n v="1073638.8229175881"/>
    <n v="4234545.0838893354"/>
    <n v="18237335.999999966"/>
    <n v="3.2043354137663738E-2"/>
    <n v="5.8870375745535976E-2"/>
    <n v="0.54430354370709999"/>
    <n v="0.52921811297971122"/>
    <n v="0.12638237816907297"/>
    <n v="0.23880962323358368"/>
    <n v="0.52921811297971122"/>
  </r>
  <r>
    <s v="KOR"/>
    <s v="OTH"/>
    <x v="10"/>
    <x v="14"/>
    <n v="128078"/>
    <n v="65338.876849503802"/>
    <n v="575418"/>
    <n v="460438.54033682798"/>
    <n v="0.22258253999701086"/>
    <n v="0.14190575098623581"/>
    <n v="3030074"/>
    <n v="2388459.2817652901"/>
    <n v="0.19590956001080514"/>
    <n v="0.19525520390478582"/>
    <n v="112729.88720229747"/>
    <n v="89903.021079089303"/>
    <n v="1.1361494558240783"/>
    <n v="0.7267706475850686"/>
    <n v="65338.876849503802"/>
    <n v="2753034.477569554"/>
    <n v="460409.58926539822"/>
    <n v="18237335.999999966"/>
    <n v="0.14191467417903822"/>
    <n v="0.15095595527600955"/>
    <n v="0.94010649609390928"/>
    <n v="0.93020099271737522"/>
    <n v="2.3733403043752127E-2"/>
    <n v="2.5514274043527164E-2"/>
    <n v="0.93020099271737522"/>
  </r>
  <r>
    <s v="NLD"/>
    <s v="CAN"/>
    <x v="2"/>
    <x v="13"/>
    <n v="35179"/>
    <n v="9834.8554536522697"/>
    <n v="457343"/>
    <n v="252054.98301061499"/>
    <n v="7.6920385793594739E-2"/>
    <n v="3.9018690827620287E-2"/>
    <n v="456541"/>
    <n v="313358.46928815503"/>
    <n v="2.951767727022277E-2"/>
    <n v="2.5616878748265307E-2"/>
    <n v="13499.703075795493"/>
    <n v="6456.8619376789957"/>
    <n v="2.6059091672227033"/>
    <n v="1.5231633490970287"/>
    <n v="9834.8554536522697"/>
    <n v="568424.34993219655"/>
    <n v="252042.79126432154"/>
    <n v="18237335.999999966"/>
    <n v="3.9020578229266994E-2"/>
    <n v="3.1168167869046092E-2"/>
    <n v="1.2519368604921861"/>
    <n v="1.2621667590217058"/>
    <n v="1.7301960154988791E-2"/>
    <n v="1.3708141203464577E-2"/>
    <n v="1.2621667590217058"/>
  </r>
  <r>
    <s v="POL"/>
    <s v="IND"/>
    <x v="18"/>
    <x v="6"/>
    <n v="10947"/>
    <n v="6555.5397050818501"/>
    <n v="278613"/>
    <n v="205613.18892001599"/>
    <n v="3.9291059641868832E-2"/>
    <n v="3.1882875507718379E-2"/>
    <n v="628927"/>
    <n v="572993.14923858095"/>
    <n v="4.0663301242450066E-2"/>
    <n v="4.6841867912412148E-2"/>
    <n v="11329.324349062741"/>
    <n v="9631.3058364412336"/>
    <n v="0.96625356135254703"/>
    <n v="0.68064910578149818"/>
    <n v="6555.5397050818501"/>
    <n v="535725.91001931019"/>
    <n v="205605.0031214678"/>
    <n v="18237335.999999966"/>
    <n v="3.1884144867860793E-2"/>
    <n v="2.9375228378712284E-2"/>
    <n v="1.0854092590124909"/>
    <n v="1.0882221467190343"/>
    <n v="1.2236741928060856E-2"/>
    <n v="1.1244709515381915E-2"/>
    <n v="1.0882221467190341"/>
  </r>
  <r>
    <s v="RUS"/>
    <s v="RUS"/>
    <x v="7"/>
    <x v="12"/>
    <n v="42933"/>
    <n v="32276.4333806145"/>
    <n v="307923"/>
    <n v="230122.67918958"/>
    <n v="0.139427714071375"/>
    <n v="0.14025750740553686"/>
    <n v="331407"/>
    <n v="284134.86566834903"/>
    <n v="2.1427133315721301E-2"/>
    <n v="2.3227865576811717E-2"/>
    <n v="6597.9071719768499"/>
    <n v="5345.2586583913317"/>
    <n v="6.5070633582643316"/>
    <n v="6.0383295633308363"/>
    <n v="32276.4333806145"/>
    <n v="104676.98736522046"/>
    <n v="230105.28373503475"/>
    <n v="18237335.999999966"/>
    <n v="0.14026811056533875"/>
    <n v="5.7397082208289988E-3"/>
    <n v="24.438195317370944"/>
    <n v="28.262214657157049"/>
    <n v="0.3083431630297237"/>
    <n v="1.0910084958669001E-2"/>
    <n v="28.262214657157049"/>
  </r>
  <r>
    <s v="NLD"/>
    <s v="ESP"/>
    <x v="2"/>
    <x v="8"/>
    <n v="23154"/>
    <n v="5716.6105045172098"/>
    <n v="457343"/>
    <n v="252054.98301061499"/>
    <n v="5.0627209774720502E-2"/>
    <n v="2.268001384553648E-2"/>
    <n v="405846"/>
    <n v="295491.23018071702"/>
    <n v="2.6239989944847955E-2"/>
    <n v="2.415624199310994E-2"/>
    <n v="12000.675721346599"/>
    <n v="6088.7011651736302"/>
    <n v="1.9293913557562477"/>
    <n v="0.93888833585975318"/>
    <n v="5716.6105045172098"/>
    <n v="436281.78476138465"/>
    <n v="252042.79126432154"/>
    <n v="18237335.999999966"/>
    <n v="2.268111091708274E-2"/>
    <n v="2.3922451434868857E-2"/>
    <n v="0.94810981135583938"/>
    <n v="0.94690557071617376"/>
    <n v="1.3103023559976936E-2"/>
    <n v="1.3837729933373099E-2"/>
    <n v="0.94690557071617376"/>
  </r>
  <r>
    <s v="ESP"/>
    <s v="RUS"/>
    <x v="11"/>
    <x v="12"/>
    <n v="8324"/>
    <n v="1757.14323058838"/>
    <n v="684655"/>
    <n v="454481.91714997898"/>
    <n v="1.2157948163673675E-2"/>
    <n v="3.8662555412705738E-3"/>
    <n v="331407"/>
    <n v="284134.86566834903"/>
    <n v="2.1427133315721301E-2"/>
    <n v="2.3227865576811717E-2"/>
    <n v="14670.193960275166"/>
    <n v="10556.644878651392"/>
    <n v="0.56740899421917856"/>
    <n v="0.16644902341480056"/>
    <n v="1757.14323058838"/>
    <n v="104676.98736522046"/>
    <n v="454448.32633992715"/>
    <n v="18237335.999999966"/>
    <n v="3.8665413177779813E-3"/>
    <n v="5.7397082208289988E-3"/>
    <n v="0.67364771326642947"/>
    <n v="0.67238096071454145"/>
    <n v="1.6786337425413918E-2"/>
    <n v="2.4965515691543406E-2"/>
    <n v="0.67238096071454156"/>
  </r>
  <r>
    <s v="CHN"/>
    <s v="NLD"/>
    <x v="5"/>
    <x v="0"/>
    <n v="101197"/>
    <n v="41696.9665659436"/>
    <n v="4753344"/>
    <n v="4234628.8688230803"/>
    <n v="2.1289643669803827E-2"/>
    <n v="9.8466637473078791E-3"/>
    <n v="264229"/>
    <n v="164787.98419923001"/>
    <n v="1.708373694242947E-2"/>
    <n v="1.3471325092927054E-2"/>
    <n v="81204.878492875461"/>
    <n v="57046.06213980967"/>
    <n v="1.2461936016427702"/>
    <n v="0.73093505496929501"/>
    <n v="41696.9665659436"/>
    <n v="349614.29819089675"/>
    <n v="4234545.0838893354"/>
    <n v="18237335.999999966"/>
    <n v="9.8468585739193183E-3"/>
    <n v="1.9170250424233967E-2"/>
    <n v="0.51365310082081483"/>
    <n v="0.50881648622684994"/>
    <n v="0.11926562151979317"/>
    <n v="0.23439810766394856"/>
    <n v="0.50881648622684994"/>
  </r>
  <r>
    <s v="GBR"/>
    <s v="ITA"/>
    <x v="16"/>
    <x v="11"/>
    <n v="82816"/>
    <n v="23353.127993604299"/>
    <n v="1396369"/>
    <n v="798451.10116148798"/>
    <n v="5.9308105522250923E-2"/>
    <n v="2.9248037806739891E-2"/>
    <n v="487659"/>
    <n v="360812.79794453498"/>
    <n v="3.1529612849491212E-2"/>
    <n v="2.9496243445292079E-2"/>
    <n v="44026.973965031197"/>
    <n v="23551.308059020783"/>
    <n v="1.8810286636046647"/>
    <n v="0.99158517799012125"/>
    <n v="23353.127993604299"/>
    <n v="552156.95266972948"/>
    <n v="798411.94772268995"/>
    <n v="18237335.999999966"/>
    <n v="2.9249472105489425E-2"/>
    <n v="3.0276184672461508E-2"/>
    <n v="0.96608844284445272"/>
    <n v="0.96506666112343098"/>
    <n v="4.2294365543510383E-2"/>
    <n v="4.3825330671226022E-2"/>
    <n v="0.96506666112343087"/>
  </r>
  <r>
    <s v="CAN"/>
    <s v="SWE"/>
    <x v="1"/>
    <x v="3"/>
    <n v="23899"/>
    <n v="6422.5992643414502"/>
    <n v="761059"/>
    <n v="470952.99537847401"/>
    <n v="3.1402296011215948E-2"/>
    <n v="1.3637452840022875E-2"/>
    <n v="179938"/>
    <n v="108129.511066987"/>
    <n v="1.1633898845118718E-2"/>
    <n v="8.8395267579797366E-3"/>
    <n v="8854.0834211672063"/>
    <n v="4163.001604398728"/>
    <n v="2.6992065539912735"/>
    <n v="1.5427808765567557"/>
    <n v="6422.5992643414502"/>
    <n v="202311.93175718444"/>
    <n v="470938.93774361059"/>
    <n v="18237335.999999966"/>
    <n v="1.3637859921105213E-2"/>
    <n v="1.1093283128478021E-2"/>
    <n v="1.2293799557044485"/>
    <n v="1.2325514599395526"/>
    <n v="3.1746023126554286E-2"/>
    <n v="2.5756347023524025E-2"/>
    <n v="1.2325514599395526"/>
  </r>
  <r>
    <s v="FRA"/>
    <s v="AUS"/>
    <x v="13"/>
    <x v="18"/>
    <n v="47387"/>
    <n v="15135.211141187599"/>
    <n v="814706"/>
    <n v="537381.630780034"/>
    <n v="5.8164540337250492E-2"/>
    <n v="2.8164734844431039E-2"/>
    <n v="411739"/>
    <n v="283168.587115045"/>
    <n v="2.6621002104004358E-2"/>
    <n v="2.3148872848154121E-2"/>
    <n v="21688.290140144974"/>
    <n v="12439.779041860711"/>
    <n v="2.1849117516316685"/>
    <n v="1.2166784546780594"/>
    <n v="15135.211141187599"/>
    <n v="532790.59508464299"/>
    <n v="537340.39643089229"/>
    <n v="18237335.999999966"/>
    <n v="2.8166896145754693E-2"/>
    <n v="2.9214277517541156E-2"/>
    <n v="0.96414830484315139"/>
    <n v="0.96310920567053915"/>
    <n v="2.8407429261740457E-2"/>
    <n v="2.9495543282615125E-2"/>
    <n v="0.96310920567053904"/>
  </r>
  <r>
    <s v="SWE"/>
    <s v="JPN"/>
    <x v="19"/>
    <x v="10"/>
    <n v="14128"/>
    <n v="4083.3217983415698"/>
    <n v="314859"/>
    <n v="160351.01493838499"/>
    <n v="4.4870878710788001E-2"/>
    <n v="2.5464895248156611E-2"/>
    <n v="611176"/>
    <n v="515726.10549464897"/>
    <n v="3.9515609601997792E-2"/>
    <n v="4.2160319271992604E-2"/>
    <n v="12441.845323675423"/>
    <n v="6760.4499853903671"/>
    <n v="1.1355228772307606"/>
    <n v="0.60400148025143441"/>
    <n v="4083.3217983415698"/>
    <n v="582041.68262295134"/>
    <n v="160344.49182914122"/>
    <n v="18237335.999999966"/>
    <n v="2.5465931206995546E-2"/>
    <n v="3.1914841214909478E-2"/>
    <n v="0.79793382130626955"/>
    <n v="0.79265355089740819"/>
    <n v="7.0155143871143679E-3"/>
    <n v="8.8506692226026171E-3"/>
    <n v="0.79265355089740819"/>
  </r>
  <r>
    <s v="POL"/>
    <s v="BRA"/>
    <x v="18"/>
    <x v="17"/>
    <n v="7298"/>
    <n v="3698.7163834705102"/>
    <n v="278613"/>
    <n v="205613.18892001599"/>
    <n v="2.6194039761245885E-2"/>
    <n v="1.7988711730497597E-2"/>
    <n v="331243"/>
    <n v="277939.358609332"/>
    <n v="2.1416529888926519E-2"/>
    <n v="2.2721386356781711E-2"/>
    <n v="5966.9236419434847"/>
    <n v="4671.816705501632"/>
    <n v="1.2230758156011816"/>
    <n v="0.79170836884820894"/>
    <n v="3698.7163834705102"/>
    <n v="250192.85372959627"/>
    <n v="205605.0031214678"/>
    <n v="18237335.999999966"/>
    <n v="1.7989427919151237E-2"/>
    <n v="1.3718717126755615E-2"/>
    <n v="1.3113054050853235"/>
    <n v="1.3170082012718836"/>
    <n v="1.4783461351250317E-2"/>
    <n v="1.1225033630749889E-2"/>
    <n v="1.317008201271884"/>
  </r>
  <r>
    <s v="CHE"/>
    <s v="GBR"/>
    <x v="9"/>
    <x v="16"/>
    <n v="64438"/>
    <n v="15936.226934582"/>
    <n v="389403"/>
    <n v="194158.51615281499"/>
    <n v="0.16547895111234376"/>
    <n v="8.2078433902117304E-2"/>
    <n v="822815"/>
    <n v="541059.55428477901"/>
    <n v="5.3199137915539568E-2"/>
    <n v="4.4231314472493732E-2"/>
    <n v="20715.903901724854"/>
    <n v="8587.886385467913"/>
    <n v="3.110557005172955"/>
    <n v="1.8556634565576768"/>
    <n v="15936.226934582"/>
    <n v="1073638.8229175881"/>
    <n v="194145.84156533482"/>
    <n v="18237335.999999966"/>
    <n v="8.2083792298065117E-2"/>
    <n v="5.8870375745535976E-2"/>
    <n v="1.3943140545402306"/>
    <n v="1.4295752174672047"/>
    <n v="1.484319176469018E-2"/>
    <n v="1.0382938640324246E-2"/>
    <n v="1.429575217467205"/>
  </r>
  <r>
    <s v="POL"/>
    <s v="TUR"/>
    <x v="18"/>
    <x v="7"/>
    <n v="4566"/>
    <n v="2637.7896165216798"/>
    <n v="278613"/>
    <n v="205613.18892001599"/>
    <n v="1.6388323588633697E-2"/>
    <n v="1.2828893080140819E-2"/>
    <n v="196268"/>
    <n v="171052.689770383"/>
    <n v="1.2689715671696699E-2"/>
    <n v="1.3983461252432714E-2"/>
    <n v="3535.5197524384325"/>
    <n v="2875.1840602521711"/>
    <n v="1.2914649951682069"/>
    <n v="0.91743330557081959"/>
    <n v="2637.7896165216798"/>
    <n v="154259.77782273083"/>
    <n v="205605.0031214678"/>
    <n v="18237335.999999966"/>
    <n v="1.2829403839766098E-2"/>
    <n v="8.4584600416821362E-3"/>
    <n v="1.5167540872149952"/>
    <n v="1.5234698938815612"/>
    <n v="1.7099659118872335E-2"/>
    <n v="1.122415295999391E-2"/>
    <n v="1.5234698938815614"/>
  </r>
  <r>
    <s v="CHE"/>
    <s v="DEU"/>
    <x v="9"/>
    <x v="9"/>
    <n v="59186"/>
    <n v="16375.611067658599"/>
    <n v="389403"/>
    <n v="194158.51615281499"/>
    <n v="0.15199163848249755"/>
    <n v="8.4341451470354059E-2"/>
    <n v="774665"/>
    <n v="542439.85830873298"/>
    <n v="5.0085997670608166E-2"/>
    <n v="4.4344153550683309E-2"/>
    <n v="19503.637750927832"/>
    <n v="8609.7950534532538"/>
    <n v="3.0346133760192706"/>
    <n v="1.9019745494511624"/>
    <n v="16375.611067658599"/>
    <n v="903209.11534090736"/>
    <n v="194145.84156533482"/>
    <n v="18237335.999999966"/>
    <n v="8.4346957604795297E-2"/>
    <n v="4.9525276901237605E-2"/>
    <n v="1.7031092581874594"/>
    <n v="1.7678773789122526"/>
    <n v="1.8130475866021113E-2"/>
    <n v="1.0255505320836512E-2"/>
    <n v="1.7678773789122526"/>
  </r>
  <r>
    <s v="AUS"/>
    <s v="FRA"/>
    <x v="3"/>
    <x v="15"/>
    <n v="45646"/>
    <n v="14423.921906977101"/>
    <n v="766223"/>
    <n v="467586.44461568602"/>
    <n v="5.9572735352501814E-2"/>
    <n v="3.0847604914706769E-2"/>
    <n v="542183"/>
    <n v="390578.15715175902"/>
    <n v="3.5054864328507608E-2"/>
    <n v="3.1929544831535615E-2"/>
    <n v="26859.843310382086"/>
    <n v="14929.822345974892"/>
    <n v="1.6994142323368109"/>
    <n v="0.96611477167816517"/>
    <n v="14423.921906977101"/>
    <n v="623492.97929485783"/>
    <n v="467570.656331987"/>
    <n v="18237335.999999966"/>
    <n v="3.0848646534259307E-2"/>
    <n v="3.4187722334822312E-2"/>
    <n v="0.90233114192687969"/>
    <n v="0.89922228584436181"/>
    <n v="2.3134056654960093E-2"/>
    <n v="2.5726738559684846E-2"/>
    <n v="0.89922228584436181"/>
  </r>
  <r>
    <s v="BRA"/>
    <s v="SWE"/>
    <x v="8"/>
    <x v="3"/>
    <n v="11487"/>
    <n v="3607.8691320953499"/>
    <n v="473379"/>
    <n v="364724.64994822402"/>
    <n v="2.4265968705836128E-2"/>
    <n v="9.8920353549109431E-3"/>
    <n v="179938"/>
    <n v="108129.511066987"/>
    <n v="1.1633898845118718E-2"/>
    <n v="8.8395267579797366E-3"/>
    <n v="5507.2434014034534"/>
    <n v="3223.993302512119"/>
    <n v="2.0857984953184889"/>
    <n v="1.119068432705526"/>
    <n v="3607.8691320953499"/>
    <n v="202311.93175718444"/>
    <n v="364708.38328155724"/>
    <n v="18237335.999999966"/>
    <n v="9.8924765579354711E-3"/>
    <n v="1.1093283128478021E-2"/>
    <n v="0.89175372550801402"/>
    <n v="0.89067220283745274"/>
    <n v="1.7833199953947988E-2"/>
    <n v="2.0022180884433121E-2"/>
    <n v="0.89067220283745285"/>
  </r>
  <r>
    <s v="SWE"/>
    <s v="CAN"/>
    <x v="19"/>
    <x v="13"/>
    <n v="23566"/>
    <n v="6203.4150664897797"/>
    <n v="314859"/>
    <n v="160351.01493838499"/>
    <n v="7.4846200997906995E-2"/>
    <n v="3.8686472105421019E-2"/>
    <n v="456541"/>
    <n v="313358.46928815503"/>
    <n v="2.951767727022277E-2"/>
    <n v="2.5616878748265307E-2"/>
    <n v="9293.9063476250722"/>
    <n v="4107.6925068378869"/>
    <n v="2.5356399256187858"/>
    <n v="1.5101946058920526"/>
    <n v="6203.4150664897797"/>
    <n v="568424.34993219655"/>
    <n v="160344.49182914122"/>
    <n v="18237335.999999966"/>
    <n v="3.8688045942357488E-2"/>
    <n v="3.1168167869046092E-2"/>
    <n v="1.2412678892422029"/>
    <n v="1.2509777270779012"/>
    <n v="1.0913352088505256E-2"/>
    <n v="8.7238580290292089E-3"/>
    <n v="1.250977727077901"/>
  </r>
  <r>
    <s v="GBR"/>
    <s v="ESP"/>
    <x v="16"/>
    <x v="8"/>
    <n v="67308"/>
    <n v="17597.313779415199"/>
    <n v="1396369"/>
    <n v="798451.10116148798"/>
    <n v="4.8202158598479344E-2"/>
    <n v="2.2039313057263997E-2"/>
    <n v="405846"/>
    <n v="295491.23018071702"/>
    <n v="2.6239989944847955E-2"/>
    <n v="2.415624199310994E-2"/>
    <n v="36640.708519297397"/>
    <n v="19287.578019322009"/>
    <n v="1.8369732114910169"/>
    <n v="0.91236513790308305"/>
    <n v="17597.313779415199"/>
    <n v="436281.78476138465"/>
    <n v="798411.94772268995"/>
    <n v="18237335.999999966"/>
    <n v="2.2040393846319572E-2"/>
    <n v="2.3922451434868857E-2"/>
    <n v="0.92132672549578098"/>
    <n v="0.91955365639932585"/>
    <n v="4.0334743264699185E-2"/>
    <n v="4.3863392836299482E-2"/>
    <n v="0.91955365639932585"/>
  </r>
  <r>
    <s v="JPN"/>
    <s v="KOR"/>
    <x v="17"/>
    <x v="5"/>
    <n v="30719"/>
    <n v="15874.7780565215"/>
    <n v="707111"/>
    <n v="526988.61771348596"/>
    <n v="4.3442967228624646E-2"/>
    <n v="3.0123569130201453E-2"/>
    <n v="385294"/>
    <n v="328237.62917358801"/>
    <n v="2.4911199533345772E-2"/>
    <n v="2.6833241706404116E-2"/>
    <n v="17614.983213223662"/>
    <n v="14140.812955629766"/>
    <n v="1.7439131010320283"/>
    <n v="1.1226213164923735"/>
    <n v="15874.7780565215"/>
    <n v="467559.40479145834"/>
    <n v="526944.24156406114"/>
    <n v="18237335.999999966"/>
    <n v="3.0126105960286097E-2"/>
    <n v="2.5637483719741699E-2"/>
    <n v="1.1750804521072407"/>
    <n v="1.1805187800013839"/>
    <n v="3.3952430202108745E-2"/>
    <n v="2.8760601506118307E-2"/>
    <n v="1.1805187800013839"/>
  </r>
  <r>
    <s v="POL"/>
    <s v="CHN"/>
    <x v="18"/>
    <x v="2"/>
    <n v="36251"/>
    <n v="22005.974054623101"/>
    <n v="278613"/>
    <n v="205613.18892001599"/>
    <n v="0.13011237810152435"/>
    <n v="0.10702608217989107"/>
    <n v="2372875"/>
    <n v="2164170.6430614302"/>
    <n v="0.15341833143700095"/>
    <n v="0.1769197337471026"/>
    <n v="42744.341576657149"/>
    <n v="36377.030638621938"/>
    <n v="0.84808886189036103"/>
    <n v="0.60494146081453637"/>
    <n v="22005.974054623101"/>
    <n v="2883561.6717675827"/>
    <n v="205605.0031214678"/>
    <n v="18237335.999999966"/>
    <n v="0.10703034323353679"/>
    <n v="0.15811309676849666"/>
    <n v="0.67692269281302264"/>
    <n v="0.63819900851180744"/>
    <n v="7.6315253701973885E-3"/>
    <n v="1.1957908533880457E-2"/>
    <n v="0.63819900851180744"/>
  </r>
  <r>
    <s v="FRA"/>
    <s v="DEU"/>
    <x v="13"/>
    <x v="9"/>
    <n v="105551"/>
    <n v="36415.163071044401"/>
    <n v="814706"/>
    <n v="537381.630780034"/>
    <n v="0.12955716540690751"/>
    <n v="6.7764063721690915E-2"/>
    <n v="774665"/>
    <n v="542439.85830873298"/>
    <n v="5.0085997670608166E-2"/>
    <n v="4.4344153550683309E-2"/>
    <n v="40805.362818230496"/>
    <n v="23829.733550626432"/>
    <n v="2.5866943144258303"/>
    <n v="1.5281397500177725"/>
    <n v="36415.163071044401"/>
    <n v="903209.11534090736"/>
    <n v="537340.39643089229"/>
    <n v="18237335.999999966"/>
    <n v="6.7769263790551024E-2"/>
    <n v="4.9525276901237605E-2"/>
    <n v="1.3683772818816387"/>
    <n v="1.3951567649222771"/>
    <n v="4.0317532731387301E-2"/>
    <n v="2.8898209681571769E-2"/>
    <n v="1.3951567649222774"/>
  </r>
  <r>
    <s v="KOR"/>
    <s v="KOR"/>
    <x v="10"/>
    <x v="5"/>
    <n v="68354"/>
    <n v="51177.705745473999"/>
    <n v="575418"/>
    <n v="460438.54033682798"/>
    <n v="0.11879016645290902"/>
    <n v="0.11114991744182752"/>
    <n v="385294"/>
    <n v="328237.62917358801"/>
    <n v="2.4911199533345772E-2"/>
    <n v="2.6833241706404116E-2"/>
    <n v="14334.352613078758"/>
    <n v="12355.058643802007"/>
    <n v="4.7685446176085664"/>
    <n v="4.1422470925419379"/>
    <n v="51177.705745473999"/>
    <n v="467559.40479145834"/>
    <n v="460409.58926539822"/>
    <n v="18237335.999999966"/>
    <n v="0.11115690667331682"/>
    <n v="2.5637483719741699E-2"/>
    <n v="4.3357182744000093"/>
    <n v="4.7528764069205724"/>
    <n v="0.10945711971786851"/>
    <n v="2.3029658326164364E-2"/>
    <n v="4.7528764069205716"/>
  </r>
  <r>
    <s v="CAN"/>
    <s v="ESP"/>
    <x v="1"/>
    <x v="8"/>
    <n v="32557"/>
    <n v="9745.5858314607394"/>
    <n v="761059"/>
    <n v="470952.99537847401"/>
    <n v="4.2778549363452767E-2"/>
    <n v="2.0693330177524089E-2"/>
    <n v="405846"/>
    <n v="295491.23018071702"/>
    <n v="2.6239989944847955E-2"/>
    <n v="2.415624199310994E-2"/>
    <n v="19970.180507436038"/>
    <n v="11376.454523742404"/>
    <n v="1.6302807071712331"/>
    <n v="0.85664525895321086"/>
    <n v="9745.5858314607394"/>
    <n v="436281.78476138465"/>
    <n v="470938.93774361059"/>
    <n v="18237335.999999966"/>
    <n v="2.0693947878156656E-2"/>
    <n v="2.3922451434868857E-2"/>
    <n v="0.8650429465599665"/>
    <n v="0.86219113713468365"/>
    <n v="2.2337824249964704E-2"/>
    <n v="2.5908204443158517E-2"/>
    <n v="0.86219113713468365"/>
  </r>
  <r>
    <s v="TUR"/>
    <s v="ITA"/>
    <x v="14"/>
    <x v="11"/>
    <n v="13962"/>
    <n v="7330.2284454875098"/>
    <n v="233551"/>
    <n v="188043.705976909"/>
    <n v="5.9781375374115292E-2"/>
    <n v="3.8981514469767109E-2"/>
    <n v="487659"/>
    <n v="360812.79794453498"/>
    <n v="3.1529612849491212E-2"/>
    <n v="2.9496243445292079E-2"/>
    <n v="7363.7726106115224"/>
    <n v="5546.5829298498329"/>
    <n v="1.8960389922796013"/>
    <n v="1.3215755607003909"/>
    <n v="7330.2284454875098"/>
    <n v="552156.95266972948"/>
    <n v="188030.98814065231"/>
    <n v="18237335.999999966"/>
    <n v="3.8984151059208917E-2"/>
    <n v="3.0276184672461508E-2"/>
    <n v="1.2876176929475518"/>
    <n v="1.2992850672177334"/>
    <n v="1.32756246390545E-2"/>
    <n v="1.021763812577535E-2"/>
    <n v="1.2992850672177334"/>
  </r>
  <r>
    <s v="CAN"/>
    <s v="ITA"/>
    <x v="1"/>
    <x v="11"/>
    <n v="40020"/>
    <n v="12744.095889395499"/>
    <n v="761059"/>
    <n v="470952.99537847401"/>
    <n v="5.2584622217199978E-2"/>
    <n v="2.7060228970736042E-2"/>
    <n v="487659"/>
    <n v="360812.79794453498"/>
    <n v="3.1529612849491212E-2"/>
    <n v="2.9496243445292079E-2"/>
    <n v="23995.895625620931"/>
    <n v="13891.344202972985"/>
    <n v="1.6677852172881511"/>
    <n v="0.91741272141741659"/>
    <n v="12744.095889395499"/>
    <n v="552156.95266972948"/>
    <n v="470938.93774361059"/>
    <n v="18237335.999999966"/>
    <n v="2.7061036724751911E-2"/>
    <n v="3.0276184672461508E-2"/>
    <n v="0.89380603987945617"/>
    <n v="0.8908523924634919"/>
    <n v="2.3080567631679049E-2"/>
    <n v="2.5908408426511483E-2"/>
    <n v="0.8908523924634919"/>
  </r>
  <r>
    <s v="CAN"/>
    <s v="GBR"/>
    <x v="1"/>
    <x v="16"/>
    <n v="104512"/>
    <n v="35475.268240695397"/>
    <n v="761059"/>
    <n v="470952.99537847401"/>
    <n v="0.13732443870974523"/>
    <n v="7.5326558252774789E-2"/>
    <n v="822815"/>
    <n v="541059.55428477901"/>
    <n v="5.3199137915539568E-2"/>
    <n v="4.4231314472493732E-2"/>
    <n v="40487.682702862629"/>
    <n v="20830.870040348171"/>
    <n v="2.5813282712920147"/>
    <n v="1.7030142366584731"/>
    <n v="35475.268240695397"/>
    <n v="1073638.8229175881"/>
    <n v="470938.93774361059"/>
    <n v="18237335.999999966"/>
    <n v="7.5328806767744713E-2"/>
    <n v="5.8870375745535976E-2"/>
    <n v="1.2795706807333695"/>
    <n v="1.3023460477406135"/>
    <n v="3.3042087789161907E-2"/>
    <n v="2.5371204409523306E-2"/>
    <n v="1.3023460477406137"/>
  </r>
  <r>
    <s v="RUS"/>
    <s v="AUS"/>
    <x v="7"/>
    <x v="18"/>
    <n v="13419"/>
    <n v="4746.6166586970803"/>
    <n v="307923"/>
    <n v="230122.67918958"/>
    <n v="4.3579076587328652E-2"/>
    <n v="2.0626461830764258E-2"/>
    <n v="411739"/>
    <n v="283168.587115045"/>
    <n v="2.6621002104004358E-2"/>
    <n v="2.3148872848154121E-2"/>
    <n v="8197.2188308713339"/>
    <n v="5327.0806400361498"/>
    <n v="1.6370186372801285"/>
    <n v="0.89103525541240347"/>
    <n v="4746.6166586970803"/>
    <n v="532790.59508464299"/>
    <n v="230105.28373503475"/>
    <n v="18237335.999999966"/>
    <n v="2.0628021146019353E-2"/>
    <n v="2.9214277517541156E-2"/>
    <n v="0.70609383147105553"/>
    <n v="0.6999034331441043"/>
    <n v="8.9089723101118141E-3"/>
    <n v="1.272885928004518E-2"/>
    <n v="0.69990343314410441"/>
  </r>
  <r>
    <s v="AUS"/>
    <s v="TUR"/>
    <x v="3"/>
    <x v="7"/>
    <n v="6930"/>
    <n v="2393.3867445999699"/>
    <n v="766223"/>
    <n v="467586.44461568602"/>
    <n v="9.0443643691196941E-3"/>
    <n v="5.1185973677383197E-3"/>
    <n v="196268"/>
    <n v="171052.689770383"/>
    <n v="1.2689715671696699E-2"/>
    <n v="1.3983461252432714E-2"/>
    <n v="9723.15201111446"/>
    <n v="6538.4769304462206"/>
    <n v="0.71273183758501057"/>
    <n v="0.36604652276973504"/>
    <n v="2393.3867445999699"/>
    <n v="154259.77782273083"/>
    <n v="467570.656331987"/>
    <n v="18237335.999999966"/>
    <n v="5.1187702055036678E-3"/>
    <n v="8.4584600416821362E-3"/>
    <n v="0.60516573705840859"/>
    <n v="0.60313427259739461"/>
    <n v="1.551530008911561E-2"/>
    <n v="2.5724454394373989E-2"/>
    <n v="0.60313427259739472"/>
  </r>
  <r>
    <s v="KOR"/>
    <s v="TUR"/>
    <x v="10"/>
    <x v="7"/>
    <n v="6680"/>
    <n v="3708.1002191981102"/>
    <n v="575418"/>
    <n v="460438.54033682798"/>
    <n v="1.1608952100907514E-2"/>
    <n v="8.0534097264870503E-3"/>
    <n v="196268"/>
    <n v="171052.689770383"/>
    <n v="1.2689715671696699E-2"/>
    <n v="1.3983461252432714E-2"/>
    <n v="7301.8908123763713"/>
    <n v="6438.5244879267111"/>
    <n v="0.91483153769948256"/>
    <n v="0.57592391333626303"/>
    <n v="3708.1002191981102"/>
    <n v="154259.77782273083"/>
    <n v="460409.58926539822"/>
    <n v="18237335.999999966"/>
    <n v="8.0539161339244283E-3"/>
    <n v="8.4584600416821362E-3"/>
    <n v="0.95217286530122847"/>
    <n v="0.95178454204651231"/>
    <n v="2.4038023855183499E-2"/>
    <n v="2.5255740972108361E-2"/>
    <n v="0.95178454204651253"/>
  </r>
  <r>
    <s v="POL"/>
    <s v="ESP"/>
    <x v="18"/>
    <x v="8"/>
    <n v="16171"/>
    <n v="6744.0676117463199"/>
    <n v="278613"/>
    <n v="205613.18892001599"/>
    <n v="5.8041082074418639E-2"/>
    <n v="3.279978121622236E-2"/>
    <n v="405846"/>
    <n v="295491.23018071702"/>
    <n v="2.6239989944847955E-2"/>
    <n v="2.415624199310994E-2"/>
    <n v="7310.8023185039237"/>
    <n v="4966.8419485269378"/>
    <n v="2.211932329105736"/>
    <n v="1.3578180424578379"/>
    <n v="6744.0676117463199"/>
    <n v="436281.78476138465"/>
    <n v="205605.0031214678"/>
    <n v="18237335.999999966"/>
    <n v="3.2801087081339379E-2"/>
    <n v="2.3922451434868857E-2"/>
    <n v="1.3711423835740015"/>
    <n v="1.383729115714188"/>
    <n v="1.5458054512715558E-2"/>
    <n v="1.1171301042355497E-2"/>
    <n v="1.383729115714188"/>
  </r>
  <r>
    <s v="BRA"/>
    <s v="IND"/>
    <x v="8"/>
    <x v="6"/>
    <n v="20130"/>
    <n v="13397.3868573618"/>
    <n v="473379"/>
    <n v="364724.64994822402"/>
    <n v="4.2524066340078458E-2"/>
    <n v="3.6732880158398068E-2"/>
    <n v="628927"/>
    <n v="572993.14923858095"/>
    <n v="4.0663301242450066E-2"/>
    <n v="4.6841867912412148E-2"/>
    <n v="19249.152878849771"/>
    <n v="17084.383877275468"/>
    <n v="1.0457603057492504"/>
    <n v="0.78418905554926854"/>
    <n v="13397.3868573618"/>
    <n v="535725.91001931019"/>
    <n v="364708.38328155724"/>
    <n v="18237335.999999966"/>
    <n v="3.6734518512613765E-2"/>
    <n v="2.9375228378712284E-2"/>
    <n v="1.2505270780885105"/>
    <n v="1.2600810294807507"/>
    <n v="2.5007912827809453E-2"/>
    <n v="1.9846273567117045E-2"/>
    <n v="1.2600810294807505"/>
  </r>
  <r>
    <s v="FRA"/>
    <s v="GBR"/>
    <x v="13"/>
    <x v="16"/>
    <n v="115819"/>
    <n v="38540.421190686196"/>
    <n v="814706"/>
    <n v="537381.630780034"/>
    <n v="0.14216048488657257"/>
    <n v="7.1718903258272917E-2"/>
    <n v="822815"/>
    <n v="541059.55428477901"/>
    <n v="5.3199137915539568E-2"/>
    <n v="4.4231314472493732E-2"/>
    <n v="43341.656854617577"/>
    <n v="23769.095902773202"/>
    <n v="2.6722328679887735"/>
    <n v="1.6214508683180324"/>
    <n v="38540.421190686196"/>
    <n v="1073638.8229175881"/>
    <n v="537340.39643089229"/>
    <n v="18237335.999999966"/>
    <n v="7.1724406813033839E-2"/>
    <n v="5.8870375745535976E-2"/>
    <n v="1.2183446411665304"/>
    <n v="1.2352153205029415"/>
    <n v="3.5897007790714495E-2"/>
    <n v="2.9061336266537188E-2"/>
    <n v="1.2352153205029417"/>
  </r>
  <r>
    <s v="CHN"/>
    <s v="CHE"/>
    <x v="5"/>
    <x v="1"/>
    <n v="97684"/>
    <n v="38103.024999562302"/>
    <n v="4753344"/>
    <n v="4234628.8688230803"/>
    <n v="2.0550585019725062E-2"/>
    <n v="8.997960902805675E-3"/>
    <n v="205623"/>
    <n v="113491.275762676"/>
    <n v="1.3294563584289291E-2"/>
    <n v="9.2778480083937145E-3"/>
    <n v="63193.634045999999"/>
    <n v="39288.243016896748"/>
    <n v="1.5457886142280364"/>
    <n v="0.9698327559004174"/>
    <n v="38103.024999562302"/>
    <n v="255446.00110883819"/>
    <n v="4234545.0838893354"/>
    <n v="18237335.999999966"/>
    <n v="8.9981389369375945E-3"/>
    <n v="1.4006760697332036E-2"/>
    <n v="0.64241398360232793"/>
    <n v="0.63916715957113923"/>
    <n v="0.14916273824669388"/>
    <n v="0.23337046657212063"/>
    <n v="0.63916715957113934"/>
  </r>
  <r>
    <s v="OTH"/>
    <s v="BRA"/>
    <x v="4"/>
    <x v="17"/>
    <n v="111503"/>
    <n v="53769.073098061403"/>
    <n v="4471681"/>
    <n v="3205353.8477964802"/>
    <n v="2.4935365469942957E-2"/>
    <n v="1.6774769854200323E-2"/>
    <n v="331243"/>
    <n v="277939.358609332"/>
    <n v="2.1416529888926519E-2"/>
    <n v="2.2721386356781711E-2"/>
    <n v="95767.889790244823"/>
    <n v="72830.083185980708"/>
    <n v="1.164304656228919"/>
    <n v="0.73828108860943309"/>
    <n v="53769.073098061403"/>
    <n v="250192.85372959627"/>
    <n v="3205186.9408204146"/>
    <n v="18237335.999999966"/>
    <n v="1.6775643383938915E-2"/>
    <n v="1.3718717126755615E-2"/>
    <n v="1.2228288716020959"/>
    <n v="1.2266307482139687"/>
    <n v="0.21491050722085772"/>
    <n v="0.17520391326711593"/>
    <n v="1.2266307482139689"/>
  </r>
  <r>
    <s v="ESP"/>
    <s v="ESP"/>
    <x v="11"/>
    <x v="8"/>
    <n v="79174"/>
    <n v="41912.329882012498"/>
    <n v="684655"/>
    <n v="454481.91714997898"/>
    <n v="0.11564072416034353"/>
    <n v="9.2220016463672491E-2"/>
    <n v="405846"/>
    <n v="295491.23018071702"/>
    <n v="2.6239989944847955E-2"/>
    <n v="2.415624199310994E-2"/>
    <n v="17965.340315689878"/>
    <n v="10978.575172167435"/>
    <n v="4.4070414814716345"/>
    <n v="3.8176474838253527"/>
    <n v="41912.329882012498"/>
    <n v="436281.78476138465"/>
    <n v="454448.32633992715"/>
    <n v="18237335.999999966"/>
    <n v="9.222683295935849E-2"/>
    <n v="2.3922451434868857E-2"/>
    <n v="3.8552417259767373"/>
    <n v="4.1453250984327754"/>
    <n v="9.6067109253565527E-2"/>
    <n v="2.3174807035010514E-2"/>
    <n v="4.1453250984327754"/>
  </r>
  <r>
    <s v="FRA"/>
    <s v="SWE"/>
    <x v="13"/>
    <x v="3"/>
    <n v="26478"/>
    <n v="6943.1243386353499"/>
    <n v="814706"/>
    <n v="537381.630780034"/>
    <n v="3.2500067509015525E-2"/>
    <n v="1.2920285958708875E-2"/>
    <n v="179938"/>
    <n v="108129.511066987"/>
    <n v="1.1633898845118718E-2"/>
    <n v="8.8395267579797366E-3"/>
    <n v="9478.2071925112905"/>
    <n v="4750.1993045268973"/>
    <n v="2.7935662791714666"/>
    <n v="1.4616490579708128"/>
    <n v="6943.1243386353499"/>
    <n v="202311.93175718444"/>
    <n v="537340.39643089229"/>
    <n v="18237335.999999966"/>
    <n v="1.2921277433732474E-2"/>
    <n v="1.1093283128478021E-2"/>
    <n v="1.1647838862565163"/>
    <n v="1.166940976934546"/>
    <n v="3.4318906840198206E-2"/>
    <n v="2.9409291059733833E-2"/>
    <n v="1.1669409769345458"/>
  </r>
  <r>
    <s v="ITA"/>
    <s v="CHN"/>
    <x v="15"/>
    <x v="2"/>
    <n v="86391"/>
    <n v="45238.033890254803"/>
    <n v="853404"/>
    <n v="590210.80568988505"/>
    <n v="0.10123106992702167"/>
    <n v="7.6647247820847697E-2"/>
    <n v="2372875"/>
    <n v="2164170.6430614302"/>
    <n v="0.15341833143700095"/>
    <n v="0.1769197337471026"/>
    <n v="130927.81772166236"/>
    <n v="104419.93859731736"/>
    <n v="0.6598368589909398"/>
    <n v="0.43323176107878891"/>
    <n v="45238.033890254803"/>
    <n v="2883561.6717675827"/>
    <n v="590154.03594261827"/>
    <n v="18237335.999999966"/>
    <n v="7.6654620887237956E-2"/>
    <n v="0.15811309676849666"/>
    <n v="0.48480880112969271"/>
    <n v="0.44203847170887239"/>
    <n v="1.568824913064007E-2"/>
    <n v="3.5490687201932936E-2"/>
    <n v="0.44203847170887234"/>
  </r>
  <r>
    <s v="CAN"/>
    <s v="USA"/>
    <x v="1"/>
    <x v="19"/>
    <n v="330884"/>
    <n v="157544.70462783001"/>
    <n v="761059"/>
    <n v="470952.99537847401"/>
    <n v="0.43476786950814589"/>
    <n v="0.3345232033214306"/>
    <n v="2823093"/>
    <n v="2249487.3035238399"/>
    <n v="0.18252719488025176"/>
    <n v="0.18389432278960494"/>
    <n v="138913.96440836953"/>
    <n v="86605.582150860428"/>
    <n v="2.3819347565899887"/>
    <n v="1.8191056594181072"/>
    <n v="157544.70462783001"/>
    <n v="4873588.5164673962"/>
    <n v="470938.93774361059"/>
    <n v="18237335.999999966"/>
    <n v="0.33453318891546141"/>
    <n v="0.26723138272318969"/>
    <n v="1.25184843750925"/>
    <n v="1.3784537911046266"/>
    <n v="3.2326222063167889E-2"/>
    <n v="2.3451074146825918E-2"/>
    <n v="1.3784537911046268"/>
  </r>
  <r>
    <s v="CHE"/>
    <s v="AUS"/>
    <x v="9"/>
    <x v="18"/>
    <n v="24064"/>
    <n v="5655.9354145921998"/>
    <n v="389403"/>
    <n v="194158.51615281499"/>
    <n v="6.1797161295624327E-2"/>
    <n v="2.9130503913310825E-2"/>
    <n v="411739"/>
    <n v="283168.587115045"/>
    <n v="2.6621002104004358E-2"/>
    <n v="2.3148872848154121E-2"/>
    <n v="10366.29808230561"/>
    <n v="4494.550802807792"/>
    <n v="2.3213687093442936"/>
    <n v="1.2583983723265246"/>
    <n v="5655.9354145921998"/>
    <n v="532790.59508464299"/>
    <n v="194145.84156533482"/>
    <n v="18237335.999999966"/>
    <n v="2.9132405664680897E-2"/>
    <n v="2.9214277517541156E-2"/>
    <n v="0.99719753970259573"/>
    <n v="0.997113447483719"/>
    <n v="1.0615681783372428E-2"/>
    <n v="1.0646413214225315E-2"/>
    <n v="0.99711344748371922"/>
  </r>
  <r>
    <s v="ITA"/>
    <s v="FRA"/>
    <x v="15"/>
    <x v="15"/>
    <n v="72863"/>
    <n v="27080.625930960901"/>
    <n v="853404"/>
    <n v="590210.80568988505"/>
    <n v="8.537925765522543E-2"/>
    <n v="4.5882972100632628E-2"/>
    <n v="542183"/>
    <n v="390578.15715175902"/>
    <n v="3.5054864328507608E-2"/>
    <n v="3.1929544831535615E-2"/>
    <n v="29915.961437405706"/>
    <n v="18845.162380331942"/>
    <n v="2.4355894478756435"/>
    <n v="1.4370067704603084"/>
    <n v="27080.625930960901"/>
    <n v="623492.97929485783"/>
    <n v="590154.03594261827"/>
    <n v="18237335.999999966"/>
    <n v="4.5887385803786991E-2"/>
    <n v="3.4187722334822312E-2"/>
    <n v="1.3422182780818905"/>
    <n v="1.3586770293045443"/>
    <n v="4.343373033901337E-2"/>
    <n v="3.1967663692117815E-2"/>
    <n v="1.3586770293045443"/>
  </r>
  <r>
    <s v="CHE"/>
    <s v="KOR"/>
    <x v="9"/>
    <x v="5"/>
    <n v="9936"/>
    <n v="2891.9646052390299"/>
    <n v="389403"/>
    <n v="194158.51615281499"/>
    <n v="2.551598215730233E-2"/>
    <n v="1.4894863550372787E-2"/>
    <n v="385294"/>
    <n v="328237.62917358801"/>
    <n v="2.4911199533345772E-2"/>
    <n v="2.6833241706404116E-2"/>
    <n v="9700.4958318834433"/>
    <n v="5209.9023932852524"/>
    <n v="1.0242775392307788"/>
    <n v="0.55508997807066773"/>
    <n v="2891.9646052390299"/>
    <n v="467559.40479145834"/>
    <n v="194145.84156533482"/>
    <n v="18237335.999999966"/>
    <n v="1.4895835944370784E-2"/>
    <n v="2.5637483719741699E-2"/>
    <n v="0.58101786069201888"/>
    <n v="0.57468239949057709"/>
    <n v="6.1852345939419377E-3"/>
    <n v="1.0762874588511486E-2"/>
    <n v="0.57468239949057698"/>
  </r>
  <r>
    <s v="TUR"/>
    <s v="OTH"/>
    <x v="14"/>
    <x v="14"/>
    <n v="68089"/>
    <n v="41188.984763979097"/>
    <n v="233551"/>
    <n v="188043.705976909"/>
    <n v="0.2915380366600871"/>
    <n v="0.21903942251083339"/>
    <n v="3030074"/>
    <n v="2388459.2817652901"/>
    <n v="0.19590956001080514"/>
    <n v="0.19525520390478582"/>
    <n v="45754.873650083551"/>
    <n v="36716.51215353296"/>
    <n v="1.4881256261512081"/>
    <n v="1.1218109332320059"/>
    <n v="41188.984763979097"/>
    <n v="2753034.477569554"/>
    <n v="188030.98814065231"/>
    <n v="18237335.999999966"/>
    <n v="0.21905423766197843"/>
    <n v="0.15095595527600955"/>
    <n v="1.4511135864859204"/>
    <n v="1.5776503417284209"/>
    <n v="1.4961303644966241E-2"/>
    <n v="9.4832823530308606E-3"/>
    <n v="1.5776503417284209"/>
  </r>
  <r>
    <s v="KOR"/>
    <s v="ESP"/>
    <x v="10"/>
    <x v="8"/>
    <n v="21292"/>
    <n v="9323.3798051054091"/>
    <n v="575418"/>
    <n v="460438.54033682798"/>
    <n v="3.7002665888102214E-2"/>
    <n v="2.0248912695894242E-2"/>
    <n v="405846"/>
    <n v="295491.23018071702"/>
    <n v="2.6239989944847955E-2"/>
    <n v="2.415624199310994E-2"/>
    <n v="15098.962534084521"/>
    <n v="11122.464803330729"/>
    <n v="1.4101631123287619"/>
    <n v="0.8382476339519126"/>
    <n v="9323.3798051054091"/>
    <n v="436281.78476138465"/>
    <n v="460409.58926539822"/>
    <n v="18237335.999999966"/>
    <n v="2.0250185970238439E-2"/>
    <n v="2.3922451434868857E-2"/>
    <n v="0.84649292842631496"/>
    <n v="0.8433201319607273"/>
    <n v="2.1370087248095037E-2"/>
    <n v="2.53404210787775E-2"/>
    <n v="0.8433201319607273"/>
  </r>
  <r>
    <s v="GBR"/>
    <s v="RUS"/>
    <x v="16"/>
    <x v="12"/>
    <n v="15227"/>
    <n v="2653.45853166282"/>
    <n v="1396369"/>
    <n v="798451.10116148798"/>
    <n v="1.090471071758253E-2"/>
    <n v="3.3232574014900804E-3"/>
    <n v="331407"/>
    <n v="284134.86566834903"/>
    <n v="2.1427133315721301E-2"/>
    <n v="2.3227865576811717E-2"/>
    <n v="29920.184720940437"/>
    <n v="18546.314847436337"/>
    <n v="0.50892065480274185"/>
    <n v="0.14307200937169512"/>
    <n v="2653.45853166282"/>
    <n v="104676.98736522046"/>
    <n v="798411.94772268995"/>
    <n v="18237335.999999966"/>
    <n v="3.3234203711896828E-3"/>
    <n v="5.7397082208289988E-3"/>
    <n v="0.57902252925143882"/>
    <n v="0.57761877889681656"/>
    <n v="2.5349015083944298E-2"/>
    <n v="4.3885372169440044E-2"/>
    <n v="0.57761877889681668"/>
  </r>
  <r>
    <s v="TUR"/>
    <s v="RUS"/>
    <x v="14"/>
    <x v="12"/>
    <n v="2159"/>
    <n v="779.56300969180097"/>
    <n v="233551"/>
    <n v="188043.705976909"/>
    <n v="9.2442335935191879E-3"/>
    <n v="4.1456479792390828E-3"/>
    <n v="331407"/>
    <n v="284134.86566834903"/>
    <n v="2.1427133315721301E-2"/>
    <n v="2.3227865576811717E-2"/>
    <n v="5004.3284130200254"/>
    <n v="4367.8539249971482"/>
    <n v="0.43142652156537442"/>
    <n v="0.17847735365653511"/>
    <n v="779.56300969180097"/>
    <n v="104676.98736522046"/>
    <n v="188030.98814065231"/>
    <n v="18237335.999999966"/>
    <n v="4.1459283780855664E-3"/>
    <n v="5.7397082208289988E-3"/>
    <n v="0.72232389148986409"/>
    <n v="0.72116787346373545"/>
    <n v="7.4473198867663947E-3"/>
    <n v="1.0326749375283826E-2"/>
    <n v="0.72116787346373534"/>
  </r>
  <r>
    <s v="OTH"/>
    <s v="ITA"/>
    <x v="4"/>
    <x v="11"/>
    <n v="245727"/>
    <n v="104568.999336017"/>
    <n v="4471681"/>
    <n v="3205353.8477964802"/>
    <n v="5.4951817895775662E-2"/>
    <n v="3.2623231100648353E-2"/>
    <n v="487659"/>
    <n v="360812.79794453498"/>
    <n v="3.1529612849491212E-2"/>
    <n v="2.9496243445292079E-2"/>
    <n v="140990.37071642571"/>
    <n v="94545.897422908674"/>
    <n v="1.742863705878406"/>
    <n v="1.1060130813320697"/>
    <n v="104568.999336017"/>
    <n v="552156.95266972948"/>
    <n v="3205186.9408204146"/>
    <n v="18237335.999999966"/>
    <n v="3.2624929923510494E-2"/>
    <n v="3.0276184672461508E-2"/>
    <n v="1.0775773194825751"/>
    <n v="1.0801936310767666"/>
    <n v="0.18938274494311139"/>
    <n v="0.17532296015699475"/>
    <n v="1.0801936310767664"/>
  </r>
  <r>
    <s v="IND"/>
    <s v="USA"/>
    <x v="6"/>
    <x v="19"/>
    <n v="183713"/>
    <n v="103113.83363752101"/>
    <n v="814097"/>
    <n v="695738.46490440296"/>
    <n v="0.22566475493706523"/>
    <n v="0.1482077516753213"/>
    <n v="2823093"/>
    <n v="2249487.3035238399"/>
    <n v="0.18252719488025176"/>
    <n v="0.18389432278960494"/>
    <n v="148594.84177042832"/>
    <n v="127942.3538422745"/>
    <n v="1.2363349750984458"/>
    <n v="0.80593978882581963"/>
    <n v="103113.83363752101"/>
    <n v="4873588.5164673962"/>
    <n v="695726.54785840726"/>
    <n v="18237335.999999966"/>
    <n v="0.14821029031438729"/>
    <n v="0.26723138272318969"/>
    <n v="0.55461409062089906"/>
    <n v="0.47711752758378762"/>
    <n v="2.1157681509037761E-2"/>
    <n v="4.4344800360163278E-2"/>
    <n v="0.47711752758378767"/>
  </r>
  <r>
    <s v="ITA"/>
    <s v="OTH"/>
    <x v="15"/>
    <x v="14"/>
    <n v="212286"/>
    <n v="86675.009384165896"/>
    <n v="853404"/>
    <n v="590210.80568988505"/>
    <n v="0.24875205647032356"/>
    <n v="0.14685432484221175"/>
    <n v="3030074"/>
    <n v="2388459.2817652901"/>
    <n v="0.19590956001080514"/>
    <n v="0.19525520390478582"/>
    <n v="167190.00215146114"/>
    <n v="115241.73121178642"/>
    <n v="1.2697290344412184"/>
    <n v="0.75211478058133474"/>
    <n v="86675.009384165896"/>
    <n v="2753034.477569554"/>
    <n v="590154.03594261827"/>
    <n v="18237335.999999966"/>
    <n v="0.14686845146407415"/>
    <n v="0.15095595527600955"/>
    <n v="0.97292254019086721"/>
    <n v="0.96826109659688364"/>
    <n v="3.1483444936979035E-2"/>
    <n v="3.2515449652612195E-2"/>
    <n v="0.96826109659688342"/>
  </r>
  <r>
    <s v="ESP"/>
    <s v="POL"/>
    <x v="11"/>
    <x v="4"/>
    <n v="11678"/>
    <n v="3890.65422194753"/>
    <n v="684655"/>
    <n v="454481.91714997898"/>
    <n v="1.7056765816360064E-2"/>
    <n v="8.5606359134055808E-3"/>
    <n v="205103"/>
    <n v="166981.54839192901"/>
    <n v="1.3260942962744861E-2"/>
    <n v="1.3650647732837048E-2"/>
    <n v="9079.1709041580834"/>
    <n v="6203.9725519587955"/>
    <n v="1.2862407948121897"/>
    <n v="0.62712305532672352"/>
    <n v="3890.65422194753"/>
    <n v="135327.88678592816"/>
    <n v="454448.32633992715"/>
    <n v="18237335.999999966"/>
    <n v="8.5612686777447218E-3"/>
    <n v="7.4203758041157114E-3"/>
    <n v="1.153751360274262"/>
    <n v="1.1550790335467407"/>
    <n v="2.874983356610053E-2"/>
    <n v="2.4889927642286445E-2"/>
    <n v="1.1550790335467405"/>
  </r>
  <r>
    <s v="BRA"/>
    <s v="KOR"/>
    <x v="8"/>
    <x v="5"/>
    <n v="12493"/>
    <n v="7026.6636105359103"/>
    <n v="473379"/>
    <n v="364724.64994822402"/>
    <n v="2.6391115786716351E-2"/>
    <n v="1.9265666884685225E-2"/>
    <n v="385294"/>
    <n v="328237.62917358801"/>
    <n v="2.4911199533345772E-2"/>
    <n v="2.6833241706404116E-2"/>
    <n v="11792.438723895688"/>
    <n v="9786.7446883443263"/>
    <n v="1.059407667277908"/>
    <n v="0.71797761505972701"/>
    <n v="7026.6636105359103"/>
    <n v="467559.40479145834"/>
    <n v="364708.38328155724"/>
    <n v="18237335.999999966"/>
    <n v="1.9266526168967388E-2"/>
    <n v="2.5637483719741699E-2"/>
    <n v="0.75149832875882172"/>
    <n v="0.7466165091006246"/>
    <n v="1.5028386849944671E-2"/>
    <n v="2.0128655965628045E-2"/>
    <n v="0.74661650910062449"/>
  </r>
  <r>
    <s v="POL"/>
    <s v="RUS"/>
    <x v="18"/>
    <x v="12"/>
    <n v="5294"/>
    <n v="1677.6305073653"/>
    <n v="278613"/>
    <n v="205613.18892001599"/>
    <n v="1.9001266990413226E-2"/>
    <n v="8.1591580587658807E-3"/>
    <n v="331407"/>
    <n v="284134.86566834903"/>
    <n v="2.1427133315721301E-2"/>
    <n v="2.3227865576811717E-2"/>
    <n v="5969.8778944930591"/>
    <n v="4775.9555130537237"/>
    <n v="0.88678530676204859"/>
    <n v="0.35126594097871544"/>
    <n v="1677.6305073653"/>
    <n v="104676.98736522046"/>
    <n v="205605.0031214678"/>
    <n v="18237335.999999966"/>
    <n v="8.1594829011733018E-3"/>
    <n v="5.7397082208289988E-3"/>
    <n v="1.4215849634242923"/>
    <n v="1.4250531775586714"/>
    <n v="1.6026736626571111E-2"/>
    <n v="1.1246413031426164E-2"/>
    <n v="1.4250531775586719"/>
  </r>
  <r>
    <s v="TUR"/>
    <s v="BRA"/>
    <x v="14"/>
    <x v="17"/>
    <n v="6084"/>
    <n v="3817.66564724933"/>
    <n v="233551"/>
    <n v="188043.705976909"/>
    <n v="2.6049984799893813E-2"/>
    <n v="2.0302012382792136E-2"/>
    <n v="331243"/>
    <n v="277939.358609332"/>
    <n v="2.1416529888926519E-2"/>
    <n v="2.2721386356781711E-2"/>
    <n v="5001.8519720886779"/>
    <n v="4272.6136954624117"/>
    <n v="1.2163494709459459"/>
    <n v="0.89351996678374079"/>
    <n v="3817.66564724933"/>
    <n v="250192.85372959627"/>
    <n v="188030.98814065231"/>
    <n v="18237335.999999966"/>
    <n v="2.0303385548309794E-2"/>
    <n v="1.3718717126755615E-2"/>
    <n v="1.4799769804067247"/>
    <n v="1.4899240982631698"/>
    <n v="1.5258891652338685E-2"/>
    <n v="1.0241388584912638E-2"/>
    <n v="1.4899240982631701"/>
  </r>
  <r>
    <s v="SWE"/>
    <s v="OTH"/>
    <x v="19"/>
    <x v="14"/>
    <n v="80118"/>
    <n v="23794.665124527299"/>
    <n v="314859"/>
    <n v="160351.01493838499"/>
    <n v="0.25445675683401142"/>
    <n v="0.14839111017582532"/>
    <n v="3030074"/>
    <n v="2388459.2817652901"/>
    <n v="0.19590956001080514"/>
    <n v="0.19525520390478582"/>
    <n v="61683.888155442095"/>
    <n v="31309.37011813372"/>
    <n v="1.2988480849019168"/>
    <n v="0.75998543039184097"/>
    <n v="23794.665124527299"/>
    <n v="2753034.477569554"/>
    <n v="160344.49182914122"/>
    <n v="18237335.999999966"/>
    <n v="0.14839714699948817"/>
    <n v="0.15095595527600955"/>
    <n v="0.98304930552860381"/>
    <n v="0.98009554053080883"/>
    <n v="8.6430683372820706E-3"/>
    <n v="8.8185977589501953E-3"/>
    <n v="0.98009554053080883"/>
  </r>
  <r>
    <s v="IND"/>
    <s v="CAN"/>
    <x v="6"/>
    <x v="13"/>
    <n v="30908"/>
    <n v="14525.75918485"/>
    <n v="814097"/>
    <n v="695738.46490440296"/>
    <n v="3.7965991767565779E-2"/>
    <n v="2.087818902875507E-2"/>
    <n v="456541"/>
    <n v="313358.46928815503"/>
    <n v="2.951767727022277E-2"/>
    <n v="2.5616878748265307E-2"/>
    <n v="24030.252512656545"/>
    <n v="17822.647895960326"/>
    <n v="1.2862120355880988"/>
    <n v="0.81501689702024593"/>
    <n v="14525.75918485"/>
    <n v="568424.34993219655"/>
    <n v="695726.54785840726"/>
    <n v="18237335.999999966"/>
    <n v="2.0878546649633168E-2"/>
    <n v="3.1168167869046092E-2"/>
    <n v="0.66986762704034941"/>
    <n v="0.66282796497819485"/>
    <n v="2.5554428107421291E-2"/>
    <n v="3.8553636022677404E-2"/>
    <n v="0.66282796497819485"/>
  </r>
  <r>
    <s v="CHN"/>
    <s v="CAN"/>
    <x v="5"/>
    <x v="13"/>
    <n v="187275"/>
    <n v="90852.677871589898"/>
    <n v="4753344"/>
    <n v="4234628.8688230803"/>
    <n v="3.9398579189724121E-2"/>
    <n v="2.1454696665505035E-2"/>
    <n v="456541"/>
    <n v="313358.46928815503"/>
    <n v="2.951767727022277E-2"/>
    <n v="2.5616878748265307E-2"/>
    <n v="140307.67414634977"/>
    <n v="108477.97427654472"/>
    <n v="1.3347452385580874"/>
    <n v="0.83752188845246733"/>
    <n v="90852.677871589898"/>
    <n v="568424.34993219655"/>
    <n v="4234545.0838893354"/>
    <n v="18237335.999999966"/>
    <n v="2.1455121169271799E-2"/>
    <n v="3.1168167869046092E-2"/>
    <n v="0.68836645321650203"/>
    <n v="0.68153372060372786"/>
    <n v="0.15983248761673755"/>
    <n v="0.23451882538570804"/>
    <n v="0.68153372060372774"/>
  </r>
  <r>
    <s v="FRA"/>
    <s v="BRA"/>
    <x v="13"/>
    <x v="17"/>
    <n v="17882"/>
    <n v="5730.3847854130299"/>
    <n v="814706"/>
    <n v="537381.630780034"/>
    <n v="2.1949022101224246E-2"/>
    <n v="1.066352933779131E-2"/>
    <n v="331243"/>
    <n v="277939.358609332"/>
    <n v="2.1416529888926519E-2"/>
    <n v="2.2721386356781711E-2"/>
    <n v="17448.175399687771"/>
    <n v="12210.055653990572"/>
    <n v="1.0248636083931155"/>
    <n v="0.4693168440669791"/>
    <n v="5730.3847854130299"/>
    <n v="250192.85372959627"/>
    <n v="537340.39643089229"/>
    <n v="18237335.999999966"/>
    <n v="1.066434763415376E-2"/>
    <n v="1.3718717126755615E-2"/>
    <n v="0.77735749892787587"/>
    <n v="0.77495756820275474"/>
    <n v="2.2903870754063672E-2"/>
    <n v="2.9554999775253825E-2"/>
    <n v="0.77495756820275497"/>
  </r>
  <r>
    <s v="NLD"/>
    <s v="RUS"/>
    <x v="2"/>
    <x v="12"/>
    <n v="4709"/>
    <n v="747.53704397208605"/>
    <n v="457343"/>
    <n v="252054.98301061499"/>
    <n v="1.0296429594418195E-2"/>
    <n v="2.9657697500890291E-3"/>
    <n v="331407"/>
    <n v="284134.86566834903"/>
    <n v="2.1427133315721301E-2"/>
    <n v="2.3227865576811717E-2"/>
    <n v="9799.5494320119269"/>
    <n v="5854.699263336126"/>
    <n v="0.480532297190852"/>
    <n v="0.12768154440542934"/>
    <n v="747.53704397208605"/>
    <n v="104676.98736522046"/>
    <n v="252042.79126432154"/>
    <n v="18237335.999999966"/>
    <n v="2.96591320950787E-3"/>
    <n v="5.7397082208289988E-3"/>
    <n v="0.51673588541396209"/>
    <n v="0.51529830224592243"/>
    <n v="7.1413694909265189E-3"/>
    <n v="1.3858709527667629E-2"/>
    <n v="0.51529830224592243"/>
  </r>
  <r>
    <s v="AUS"/>
    <s v="USA"/>
    <x v="3"/>
    <x v="19"/>
    <n v="290545"/>
    <n v="131014.955191392"/>
    <n v="766223"/>
    <n v="467586.44461568602"/>
    <n v="0.37919117541499014"/>
    <n v="0.28019408325464717"/>
    <n v="2823093"/>
    <n v="2249487.3035238399"/>
    <n v="0.18252719488025176"/>
    <n v="0.18389432278960494"/>
    <n v="139856.53484273114"/>
    <n v="85986.49257820069"/>
    <n v="2.0774502980981064"/>
    <n v="1.523669023622984"/>
    <n v="131014.955191392"/>
    <n v="4873588.5164673962"/>
    <n v="467570.656331987"/>
    <n v="18237335.999999966"/>
    <n v="0.28020354446359452"/>
    <n v="0.26723138272318969"/>
    <n v="1.0485428081395738"/>
    <n v="1.0674396320879334"/>
    <n v="2.6882646072540761E-2"/>
    <n v="2.518423081215165E-2"/>
    <n v="1.0674396320879338"/>
  </r>
  <r>
    <s v="SWE"/>
    <s v="AUS"/>
    <x v="19"/>
    <x v="18"/>
    <n v="20929"/>
    <n v="5759.5406960398896"/>
    <n v="314859"/>
    <n v="160351.01493838499"/>
    <n v="6.6471023537519963E-2"/>
    <n v="3.5918330159949392E-2"/>
    <n v="411739"/>
    <n v="283168.587115045"/>
    <n v="2.6621002104004358E-2"/>
    <n v="2.3148872848154121E-2"/>
    <n v="8381.8621014647088"/>
    <n v="3711.9452558811363"/>
    <n v="2.4969391940178438"/>
    <n v="1.5516232861771282"/>
    <n v="5759.5406960398896"/>
    <n v="532790.59508464299"/>
    <n v="160344.49182914122"/>
    <n v="18237335.999999966"/>
    <n v="3.5919791383773263E-2"/>
    <n v="2.9214277517541156E-2"/>
    <n v="1.2295286563977463"/>
    <n v="1.2380804567362664"/>
    <n v="1.0810139572987182E-2"/>
    <n v="8.7313708201840531E-3"/>
    <n v="1.2380804567362664"/>
  </r>
  <r>
    <s v="CHN"/>
    <s v="TUR"/>
    <x v="5"/>
    <x v="7"/>
    <n v="47884"/>
    <n v="31795.103730774601"/>
    <n v="4753344"/>
    <n v="4234628.8688230803"/>
    <n v="1.0073750185132825E-2"/>
    <n v="7.508356627156168E-3"/>
    <n v="196268"/>
    <n v="171052.689770383"/>
    <n v="1.2689715671696699E-2"/>
    <n v="1.3983461252432714E-2"/>
    <n v="60318.583849765477"/>
    <n v="59214.768705620518"/>
    <n v="0.79385152873058007"/>
    <n v="0.53694550237695493"/>
    <n v="31795.103730774601"/>
    <n v="154259.77782273083"/>
    <n v="4234545.0838893354"/>
    <n v="18237335.999999966"/>
    <n v="7.5085051878988392E-3"/>
    <n v="8.4584600416821362E-3"/>
    <n v="0.88769174895878811"/>
    <n v="0.88684210229683214"/>
    <n v="0.20611402518232758"/>
    <n v="0.23241344163579164"/>
    <n v="0.88684210229683225"/>
  </r>
  <r>
    <s v="USA"/>
    <s v="NLD"/>
    <x v="12"/>
    <x v="0"/>
    <n v="210400"/>
    <n v="70794.760720614504"/>
    <n v="4608764"/>
    <n v="3401456.2562221601"/>
    <n v="4.5652153158634287E-2"/>
    <n v="2.0813073985917717E-2"/>
    <n v="264229"/>
    <n v="164787.98419923001"/>
    <n v="1.708373694242947E-2"/>
    <n v="1.3471325092927054E-2"/>
    <n v="78734.911805739015"/>
    <n v="45822.123016939302"/>
    <n v="2.6722580260090401"/>
    <n v="1.5449908485131394"/>
    <n v="70794.760720614504"/>
    <n v="349614.29819089675"/>
    <n v="3401355.9011452473"/>
    <n v="18237335.999999966"/>
    <n v="2.0813688063862322E-2"/>
    <n v="1.9170250424233967E-2"/>
    <n v="1.0857285430946073"/>
    <n v="1.087550798095918"/>
    <n v="0.20249389423415137"/>
    <n v="0.18619258483252216"/>
    <n v="1.0875507980959178"/>
  </r>
  <r>
    <s v="BRA"/>
    <s v="CHE"/>
    <x v="8"/>
    <x v="1"/>
    <n v="15022"/>
    <n v="4083.0059560507798"/>
    <n v="473379"/>
    <n v="364724.64994822402"/>
    <n v="3.1733558100380456E-2"/>
    <n v="1.119476283445717E-2"/>
    <n v="205623"/>
    <n v="113491.275762676"/>
    <n v="1.3294563584289291E-2"/>
    <n v="9.2778480083937145E-3"/>
    <n v="6293.3672149672802"/>
    <n v="3383.8598671342247"/>
    <n v="2.3869574882383691"/>
    <n v="1.2066120100619471"/>
    <n v="4083.0059560507798"/>
    <n v="255446.00110883819"/>
    <n v="364708.38328155724"/>
    <n v="18237335.999999966"/>
    <n v="1.119526214153041E-2"/>
    <n v="1.4006760697332036E-2"/>
    <n v="0.7992756057910555"/>
    <n v="0.79700300117526868"/>
    <n v="1.5983831957937476E-2"/>
    <n v="2.0054920664498824E-2"/>
    <n v="0.79700300117526868"/>
  </r>
  <r>
    <s v="ESP"/>
    <s v="FRA"/>
    <x v="11"/>
    <x v="15"/>
    <n v="54647"/>
    <n v="19651.141395718802"/>
    <n v="684655"/>
    <n v="454481.91714997898"/>
    <n v="7.9816842059139276E-2"/>
    <n v="4.3238555053960327E-2"/>
    <n v="542183"/>
    <n v="390578.15715175902"/>
    <n v="3.5054864328507608E-2"/>
    <n v="3.1929544831535615E-2"/>
    <n v="24000.488136834378"/>
    <n v="14511.400748762509"/>
    <n v="2.276912023140536"/>
    <n v="1.3541863901315381"/>
    <n v="19651.141395718802"/>
    <n v="623492.97929485783"/>
    <n v="454448.32633992715"/>
    <n v="18237335.999999966"/>
    <n v="4.3241751056686158E-2"/>
    <n v="3.4187722334822312E-2"/>
    <n v="1.2648327558411738"/>
    <n v="1.276802166204124"/>
    <n v="3.1517823052223212E-2"/>
    <n v="2.4684969908787276E-2"/>
    <n v="1.276802166204124"/>
  </r>
  <r>
    <s v="CAN"/>
    <s v="AUS"/>
    <x v="1"/>
    <x v="18"/>
    <n v="51564"/>
    <n v="17976.174226005001"/>
    <n v="761059"/>
    <n v="470952.99537847401"/>
    <n v="6.7752960020182398E-2"/>
    <n v="3.8169784251098626E-2"/>
    <n v="411739"/>
    <n v="283168.587115045"/>
    <n v="2.6621002104004358E-2"/>
    <n v="2.3148872848154121E-2"/>
    <n v="20260.153240271455"/>
    <n v="10902.03100747361"/>
    <n v="2.5450942738925266"/>
    <n v="1.6488830579991831"/>
    <n v="17976.174226005001"/>
    <n v="532790.59508464299"/>
    <n v="470938.93774361059"/>
    <n v="18237335.999999966"/>
    <n v="3.8170923627877253E-2"/>
    <n v="2.9214277517541156E-2"/>
    <n v="1.3065845494538844"/>
    <n v="1.3187515921334754"/>
    <n v="3.3739661307552127E-2"/>
    <n v="2.5584546406475325E-2"/>
    <n v="1.3187515921334756"/>
  </r>
  <r>
    <s v="CAN"/>
    <s v="BRA"/>
    <x v="1"/>
    <x v="17"/>
    <n v="15091"/>
    <n v="4624.3339807734701"/>
    <n v="761059"/>
    <n v="470952.99537847401"/>
    <n v="1.9828948872557844E-2"/>
    <n v="9.8190987766352284E-3"/>
    <n v="331243"/>
    <n v="277939.358609332"/>
    <n v="2.1416529888926519E-2"/>
    <n v="2.2721386356781711E-2"/>
    <n v="16299.242820736528"/>
    <n v="10700.704963877939"/>
    <n v="0.92587123009178351"/>
    <n v="0.43215227374118814"/>
    <n v="4624.3339807734701"/>
    <n v="250192.85372959627"/>
    <n v="470938.93774361059"/>
    <n v="18237335.999999966"/>
    <n v="9.8193918789765862E-3"/>
    <n v="1.3718717126755615E-2"/>
    <n v="0.71576604344628014"/>
    <n v="0.71294736109497736"/>
    <n v="1.8483077801140408E-2"/>
    <n v="2.5924884233743773E-2"/>
    <n v="0.71294736109497736"/>
  </r>
  <r>
    <s v="IND"/>
    <s v="CHN"/>
    <x v="6"/>
    <x v="2"/>
    <n v="169160"/>
    <n v="122399.71338238999"/>
    <n v="814097"/>
    <n v="695738.46490440296"/>
    <n v="0.20778850677499119"/>
    <n v="0.17592776532659893"/>
    <n v="2372875"/>
    <n v="2164170.6430614302"/>
    <n v="0.15341833143700095"/>
    <n v="0.1769197337471026"/>
    <n v="124897.40336786816"/>
    <n v="123089.86396850485"/>
    <n v="1.3543916481735208"/>
    <n v="0.99439311602219782"/>
    <n v="122399.71338238999"/>
    <n v="2883561.6717675827"/>
    <n v="695726.54785840726"/>
    <n v="18237335.999999966"/>
    <n v="0.17593077877962551"/>
    <n v="0.15811309676849666"/>
    <n v="1.1126894759212569"/>
    <n v="1.1367475850564757"/>
    <n v="4.2447406129989478E-2"/>
    <n v="3.7341100775578617E-2"/>
    <n v="1.1367475850564754"/>
  </r>
  <r>
    <s v="KOR"/>
    <s v="CAN"/>
    <x v="10"/>
    <x v="13"/>
    <n v="26790"/>
    <n v="11535.364323087"/>
    <n v="575418"/>
    <n v="460438.54033682798"/>
    <n v="4.6557459099298253E-2"/>
    <n v="2.5052994726828145E-2"/>
    <n v="456541"/>
    <n v="313358.46928815503"/>
    <n v="2.951767727022277E-2"/>
    <n v="2.5616878748265307E-2"/>
    <n v="16985.002819477046"/>
    <n v="11794.998258836787"/>
    <n v="1.5772738035273899"/>
    <n v="0.97798779363487653"/>
    <n v="11535.364323087"/>
    <n v="568424.34993219655"/>
    <n v="460409.58926539822"/>
    <n v="18237335.999999966"/>
    <n v="2.5054570087239346E-2"/>
    <n v="3.1168167869046092E-2"/>
    <n v="0.80385123028426975"/>
    <n v="0.79881051421177296"/>
    <n v="2.0293578775193173E-2"/>
    <n v="2.5404746700433561E-2"/>
    <n v="0.79881051421177285"/>
  </r>
  <r>
    <s v="CHN"/>
    <s v="POL"/>
    <x v="5"/>
    <x v="4"/>
    <n v="44374"/>
    <n v="25149.8934168171"/>
    <n v="4753344"/>
    <n v="4234628.8688230803"/>
    <n v="9.3353226696826479E-3"/>
    <n v="5.9391021494185738E-3"/>
    <n v="205103"/>
    <n v="166981.54839192901"/>
    <n v="1.3260942962744861E-2"/>
    <n v="1.3650647732837048E-2"/>
    <n v="63033.823666305507"/>
    <n v="57805.426967606094"/>
    <n v="0.70397125573265762"/>
    <n v="0.43507841280907739"/>
    <n v="25149.8934168171"/>
    <n v="135327.88678592816"/>
    <n v="4234545.0838893354"/>
    <n v="18237335.999999966"/>
    <n v="5.9392196608088728E-3"/>
    <n v="7.4203758041157114E-3"/>
    <n v="0.80039337866347482"/>
    <n v="0.79920078803590278"/>
    <n v="0.18584413023903265"/>
    <n v="0.23253747121015592"/>
    <n v="0.79920078803590278"/>
  </r>
  <r>
    <s v="RUS"/>
    <s v="CAN"/>
    <x v="7"/>
    <x v="13"/>
    <n v="15567"/>
    <n v="5668.4570566840102"/>
    <n v="307923"/>
    <n v="230122.67918958"/>
    <n v="5.0554846503833753E-2"/>
    <n v="2.4632326881672596E-2"/>
    <n v="456541"/>
    <n v="313358.46928815503"/>
    <n v="2.951767727022277E-2"/>
    <n v="2.5616878748265307E-2"/>
    <n v="9089.1717380788068"/>
    <n v="5895.0247700254267"/>
    <n v="1.71269731154738"/>
    <n v="0.96156628306407621"/>
    <n v="5668.4570566840102"/>
    <n v="568424.34993219655"/>
    <n v="230105.28373503475"/>
    <n v="18237335.999999966"/>
    <n v="2.463418903153573E-2"/>
    <n v="3.1168167869046092E-2"/>
    <n v="0.79036371772113612"/>
    <n v="0.78506906852649372"/>
    <n v="9.9722277157200633E-3"/>
    <n v="1.2702357175320977E-2"/>
    <n v="0.78506906852649372"/>
  </r>
  <r>
    <s v="GBR"/>
    <s v="USA"/>
    <x v="16"/>
    <x v="19"/>
    <n v="562327"/>
    <n v="230052.99084715001"/>
    <n v="1396369"/>
    <n v="798451.10116148798"/>
    <n v="0.40270659116608865"/>
    <n v="0.28812408237961895"/>
    <n v="2823093"/>
    <n v="2249487.3035238399"/>
    <n v="0.18252719488025176"/>
    <n v="0.18389432278960494"/>
    <n v="254875.31658774227"/>
    <n v="146830.62452870619"/>
    <n v="2.2062826935475948"/>
    <n v="1.566791611665272"/>
    <n v="230052.99084715001"/>
    <n v="4873588.5164673962"/>
    <n v="798411.94772268995"/>
    <n v="18237335.999999966"/>
    <n v="0.28813821173810095"/>
    <n v="0.26723138272318969"/>
    <n v="1.0782349318476845"/>
    <n v="1.1099018561435992"/>
    <n v="4.7204024317978967E-2"/>
    <n v="4.2529908438923902E-2"/>
    <n v="1.1099018561435994"/>
  </r>
  <r>
    <s v="SWE"/>
    <s v="NLD"/>
    <x v="19"/>
    <x v="0"/>
    <n v="20420"/>
    <n v="5321.1753019293801"/>
    <n v="314859"/>
    <n v="160351.01493838499"/>
    <n v="6.4854426902200668E-2"/>
    <n v="3.3184543945506337E-2"/>
    <n v="264229"/>
    <n v="164787.98419923001"/>
    <n v="1.708373694242947E-2"/>
    <n v="1.3471325092927054E-2"/>
    <n v="5378.9683299564003"/>
    <n v="2160.1406512157869"/>
    <n v="3.7962670064959307"/>
    <n v="2.4633466801962527"/>
    <n v="5321.1753019293801"/>
    <n v="349614.29819089675"/>
    <n v="160344.49182914122"/>
    <n v="18237335.999999966"/>
    <n v="3.3185893953872024E-2"/>
    <n v="1.9170250424233967E-2"/>
    <n v="1.7311142640014894"/>
    <n v="1.7562097609347531"/>
    <n v="1.5220130668179671E-2"/>
    <n v="8.6664651380132761E-3"/>
    <n v="1.7562097609347536"/>
  </r>
  <r>
    <s v="JPN"/>
    <s v="POL"/>
    <x v="17"/>
    <x v="4"/>
    <n v="9511"/>
    <n v="2960.56878865111"/>
    <n v="707111"/>
    <n v="526988.61771348596"/>
    <n v="1.3450504941939809E-2"/>
    <n v="5.6178989244521351E-3"/>
    <n v="205103"/>
    <n v="166981.54839192901"/>
    <n v="1.3260942962744861E-2"/>
    <n v="1.3650647732837048E-2"/>
    <n v="9376.9586393294812"/>
    <n v="7193.7359796215269"/>
    <n v="1.0142947586553612"/>
    <n v="0.41154815759680824"/>
    <n v="2960.56878865111"/>
    <n v="135327.88678592816"/>
    <n v="526944.24156406114"/>
    <n v="18237335.999999966"/>
    <n v="5.6183720309071648E-3"/>
    <n v="7.4203758041157114E-3"/>
    <n v="0.75715464812320354"/>
    <n v="0.75578254359668795"/>
    <n v="2.1877004503398186E-2"/>
    <n v="2.8946162740525697E-2"/>
    <n v="0.75578254359668795"/>
  </r>
  <r>
    <s v="NLD"/>
    <s v="KOR"/>
    <x v="2"/>
    <x v="5"/>
    <n v="10804"/>
    <n v="3498.3221691077001"/>
    <n v="457343"/>
    <n v="252054.98301061499"/>
    <n v="2.3623407376957777E-2"/>
    <n v="1.3879202574465161E-2"/>
    <n v="385294"/>
    <n v="328237.62917358801"/>
    <n v="2.4911199533345772E-2"/>
    <n v="2.6833241706404116E-2"/>
    <n v="11392.962728178956"/>
    <n v="6763.4522824274154"/>
    <n v="0.94830469104210824"/>
    <n v="0.51723912922353699"/>
    <n v="3498.3221691077001"/>
    <n v="467559.40479145834"/>
    <n v="252042.79126432154"/>
    <n v="18237335.999999966"/>
    <n v="1.3879873935529266E-2"/>
    <n v="2.5637483719741699E-2"/>
    <n v="0.54138986833724678"/>
    <n v="0.53493482229895162"/>
    <n v="7.4820913305508807E-3"/>
    <n v="1.3986921431653343E-2"/>
    <n v="0.53493482229895173"/>
  </r>
  <r>
    <s v="ESP"/>
    <s v="CHN"/>
    <x v="11"/>
    <x v="2"/>
    <n v="75752"/>
    <n v="38548.305157159302"/>
    <n v="684655"/>
    <n v="454481.91714997898"/>
    <n v="0.11064258641213458"/>
    <n v="8.4818127416141767E-2"/>
    <n v="2372875"/>
    <n v="2164170.6430614302"/>
    <n v="0.15341833143700095"/>
    <n v="0.1769197337471026"/>
    <n v="105038.62770999988"/>
    <n v="80406.819775047028"/>
    <n v="0.72118230837081143"/>
    <n v="0.47941586627857347"/>
    <n v="38548.305157159302"/>
    <n v="2883561.6717675827"/>
    <n v="454448.32633992715"/>
    <n v="18237335.999999966"/>
    <n v="8.4824396796931295E-2"/>
    <n v="0.15811309676849666"/>
    <n v="0.53647925776273953"/>
    <n v="0.49351715603545249"/>
    <n v="1.3368295720732663E-2"/>
    <n v="2.7087803447652256E-2"/>
    <n v="0.49351715603545238"/>
  </r>
  <r>
    <s v="BRA"/>
    <s v="CAN"/>
    <x v="8"/>
    <x v="13"/>
    <n v="26012"/>
    <n v="10207.4560083011"/>
    <n v="473379"/>
    <n v="364724.64994822402"/>
    <n v="5.4949628099260843E-2"/>
    <n v="2.7986745644282999E-2"/>
    <n v="456541"/>
    <n v="313358.46928815503"/>
    <n v="2.951767727022277E-2"/>
    <n v="2.5616878748265307E-2"/>
    <n v="13973.048548500785"/>
    <n v="9343.1071342271625"/>
    <n v="1.8615837417090284"/>
    <n v="1.0925119300952375"/>
    <n v="10207.4560083011"/>
    <n v="568424.34993219655"/>
    <n v="364708.38328155724"/>
    <n v="18237335.999999966"/>
    <n v="2.7987993904765491E-2"/>
    <n v="3.1168167869046092E-2"/>
    <n v="0.89796724730044486"/>
    <n v="0.89502932879456809"/>
    <n v="1.7957457328347522E-2"/>
    <n v="2.0063540657972355E-2"/>
    <n v="0.89502932879456798"/>
  </r>
  <r>
    <s v="CAN"/>
    <s v="RUS"/>
    <x v="1"/>
    <x v="12"/>
    <n v="7258"/>
    <n v="1467.0762896916401"/>
    <n v="761059"/>
    <n v="470952.99537847401"/>
    <n v="9.5367113456381169E-3"/>
    <n v="3.1151225368311912E-3"/>
    <n v="331407"/>
    <n v="284134.86566834903"/>
    <n v="2.1427133315721301E-2"/>
    <n v="2.3227865576811717E-2"/>
    <n v="16307.312654129537"/>
    <n v="10939.232869648024"/>
    <n v="0.44507639940061128"/>
    <n v="0.13411144155841015"/>
    <n v="1467.0762896916401"/>
    <n v="104676.98736522046"/>
    <n v="470938.93774361059"/>
    <n v="18237335.999999966"/>
    <n v="3.1152155239504709E-3"/>
    <n v="5.7397082208289988E-3"/>
    <n v="0.54274806385550611"/>
    <n v="0.5413191742265181"/>
    <n v="1.4015270467929849E-2"/>
    <n v="2.5890955161446169E-2"/>
    <n v="0.54131917422651821"/>
  </r>
  <r>
    <s v="USA"/>
    <s v="USA"/>
    <x v="12"/>
    <x v="19"/>
    <n v="2487552"/>
    <n v="1605257.8077677099"/>
    <n v="4608764"/>
    <n v="3401456.2562221601"/>
    <n v="0.53974384455355062"/>
    <n v="0.47193251561923522"/>
    <n v="2823093"/>
    <n v="2249487.3035238399"/>
    <n v="0.18252719488025176"/>
    <n v="0.18389432278960494"/>
    <n v="841224.7647850886"/>
    <n v="625508.49473643908"/>
    <n v="2.9570598776125023"/>
    <n v="2.5663245523853244"/>
    <n v="1605257.8077677099"/>
    <n v="4873588.5164673962"/>
    <n v="3401355.9011452473"/>
    <n v="18237335.999999966"/>
    <n v="0.4719464397204699"/>
    <n v="0.26723138272318969"/>
    <n v="1.7660591915184352"/>
    <n v="2.4507225197249203"/>
    <n v="0.32937901965742394"/>
    <n v="0.13440078058873625"/>
    <n v="2.4507225197249207"/>
  </r>
  <r>
    <s v="JPN"/>
    <s v="CHN"/>
    <x v="17"/>
    <x v="2"/>
    <n v="103219"/>
    <n v="54517.471349937703"/>
    <n v="707111"/>
    <n v="526988.61771348596"/>
    <n v="0.14597283877637315"/>
    <n v="0.10345094660009878"/>
    <n v="2372875"/>
    <n v="2164170.6430614302"/>
    <n v="0.15341833143700095"/>
    <n v="0.1769197337471026"/>
    <n v="108483.78976074918"/>
    <n v="93234.685933623565"/>
    <n v="0.95146934143469564"/>
    <n v="0.58473379090642563"/>
    <n v="54517.471349937703"/>
    <n v="2883561.6717675827"/>
    <n v="526944.24156406114"/>
    <n v="18237335.999999966"/>
    <n v="0.10345965863128226"/>
    <n v="0.15811309676849666"/>
    <n v="0.65433958821743943"/>
    <n v="0.61445079955370152"/>
    <n v="1.8906296294512494E-2"/>
    <n v="3.0769422561163301E-2"/>
    <n v="0.61445079955370152"/>
  </r>
  <r>
    <s v="RUS"/>
    <s v="FRA"/>
    <x v="7"/>
    <x v="15"/>
    <n v="23517"/>
    <n v="9499.4418011436992"/>
    <n v="307923"/>
    <n v="230122.67918958"/>
    <n v="7.6372989351233919E-2"/>
    <n v="4.1279902678857026E-2"/>
    <n v="542183"/>
    <n v="390578.15715175902"/>
    <n v="3.5054864328507608E-2"/>
    <n v="3.1929544831535615E-2"/>
    <n v="10794.198988627048"/>
    <n v="7347.712401936783"/>
    <n v="2.1786702306283137"/>
    <n v="1.2928434431701139"/>
    <n v="9499.4418011436992"/>
    <n v="623492.97929485783"/>
    <n v="230105.28373503475"/>
    <n v="18237335.999999966"/>
    <n v="4.1283023348921727E-2"/>
    <n v="3.4187722334822312E-2"/>
    <n v="1.2075394477763268"/>
    <n v="1.2164762415090309"/>
    <n v="1.5235844053748825E-2"/>
    <n v="1.2524571819708423E-2"/>
    <n v="1.2164762415090309"/>
  </r>
  <r>
    <s v="TUR"/>
    <s v="KOR"/>
    <x v="14"/>
    <x v="5"/>
    <n v="8686"/>
    <n v="5662.0272476537803"/>
    <n v="233551"/>
    <n v="188043.705976909"/>
    <n v="3.7191020376705727E-2"/>
    <n v="3.0110166241613289E-2"/>
    <n v="385294"/>
    <n v="328237.62917358801"/>
    <n v="2.4911199533345772E-2"/>
    <n v="2.6833241706404116E-2"/>
    <n v="5818.0355622124389"/>
    <n v="5045.822213846388"/>
    <n v="1.4929437792396294"/>
    <n v="1.122121828255551"/>
    <n v="5662.0272476537803"/>
    <n v="467559.40479145834"/>
    <n v="188030.98814065231"/>
    <n v="18237335.999999966"/>
    <n v="3.0112202800415162E-2"/>
    <n v="2.5637483719741699E-2"/>
    <n v="1.1745381539619577"/>
    <n v="1.1799570573688134"/>
    <n v="1.2109749455642258E-2"/>
    <n v="1.0262873025774168E-2"/>
    <n v="1.1799570573688134"/>
  </r>
  <r>
    <s v="IND"/>
    <s v="FRA"/>
    <x v="6"/>
    <x v="15"/>
    <n v="34178"/>
    <n v="16438.614906141"/>
    <n v="814097"/>
    <n v="695738.46490440296"/>
    <n v="4.1982712133812064E-2"/>
    <n v="2.3627578084819165E-2"/>
    <n v="542183"/>
    <n v="390578.15715175902"/>
    <n v="3.5054864328507608E-2"/>
    <n v="3.1929544831535615E-2"/>
    <n v="28538.059885245057"/>
    <n v="22214.612506188903"/>
    <n v="1.1976287153868839"/>
    <n v="0.73999107126272257"/>
    <n v="16438.614906141"/>
    <n v="623492.97929485783"/>
    <n v="695726.54785840726"/>
    <n v="18237335.999999966"/>
    <n v="2.362798279976884E-2"/>
    <n v="3.4187722334822312E-2"/>
    <n v="0.691124801130793"/>
    <n v="0.68365009092035056"/>
    <n v="2.6365356871752309E-2"/>
    <n v="3.8565572098818071E-2"/>
    <n v="0.68365009092035056"/>
  </r>
  <r>
    <s v="GBR"/>
    <s v="FRA"/>
    <x v="16"/>
    <x v="15"/>
    <n v="104041"/>
    <n v="30937.709195396099"/>
    <n v="1396369"/>
    <n v="798451.10116148798"/>
    <n v="7.4508242448808298E-2"/>
    <n v="3.874715577496448E-2"/>
    <n v="542183"/>
    <n v="390578.15715175902"/>
    <n v="3.5054864328507608E-2"/>
    <n v="3.1929544831535615E-2"/>
    <n v="48949.525847533841"/>
    <n v="25494.18023032471"/>
    <n v="2.1254751337952289"/>
    <n v="1.2135204550957259"/>
    <n v="30937.709195396099"/>
    <n v="623492.97929485783"/>
    <n v="798411.94772268995"/>
    <n v="18237335.999999966"/>
    <n v="3.8749055902331762E-2"/>
    <n v="3.4187722334822312E-2"/>
    <n v="1.1334202238697677"/>
    <n v="1.1387985361044404"/>
    <n v="4.9619980052357994E-2"/>
    <n v="4.3572219737914454E-2"/>
    <n v="1.1387985361044406"/>
  </r>
  <r>
    <s v="JPN"/>
    <s v="TUR"/>
    <x v="17"/>
    <x v="7"/>
    <n v="6346"/>
    <n v="2618.2710721254998"/>
    <n v="707111"/>
    <n v="526988.61771348596"/>
    <n v="8.9745457219587866E-3"/>
    <n v="4.968363611885458E-3"/>
    <n v="196268"/>
    <n v="171052.689770383"/>
    <n v="1.2689715671696699E-2"/>
    <n v="1.3983461252432714E-2"/>
    <n v="8973.0375383291248"/>
    <n v="7369.1249162696076"/>
    <n v="0.70722985086070334"/>
    <n v="0.35530284828594261"/>
    <n v="2618.2710721254998"/>
    <n v="154259.77782273083"/>
    <n v="526944.24156406114"/>
    <n v="18237335.999999966"/>
    <n v="4.9687820182910073E-3"/>
    <n v="8.4584600416821362E-3"/>
    <n v="0.58743340913186659"/>
    <n v="0.58537321903832229"/>
    <n v="1.6973128764222079E-2"/>
    <n v="2.8995396803608992E-2"/>
    <n v="0.5853732190383224"/>
  </r>
  <r>
    <s v="IND"/>
    <s v="POL"/>
    <x v="6"/>
    <x v="4"/>
    <n v="10321"/>
    <n v="5492.70740944308"/>
    <n v="814097"/>
    <n v="695738.46490440296"/>
    <n v="1.2677850428143084E-2"/>
    <n v="7.8947876055664081E-3"/>
    <n v="205103"/>
    <n v="166981.54839192901"/>
    <n v="1.3260942962744861E-2"/>
    <n v="1.3650647732837048E-2"/>
    <n v="10795.693883141703"/>
    <n v="9497.2806985948173"/>
    <n v="0.95602933092767906"/>
    <n v="0.57834527416418902"/>
    <n v="5492.70740944308"/>
    <n v="135327.88678592816"/>
    <n v="695726.54785840726"/>
    <n v="18237335.999999966"/>
    <n v="7.8949228347700538E-3"/>
    <n v="7.4203758041157114E-3"/>
    <n v="1.063951886424827"/>
    <n v="1.0644607994624504"/>
    <n v="4.058814143851857E-2"/>
    <n v="3.8130235945762821E-2"/>
    <n v="1.0644607994624509"/>
  </r>
  <r>
    <s v="CAN"/>
    <s v="DEU"/>
    <x v="1"/>
    <x v="9"/>
    <n v="73884"/>
    <n v="22860.086453661501"/>
    <n v="761059"/>
    <n v="470952.99537847401"/>
    <n v="9.7080515439670251E-2"/>
    <n v="4.8540059577050466E-2"/>
    <n v="774665"/>
    <n v="542439.85830873298"/>
    <n v="5.0085997670608166E-2"/>
    <n v="4.4344153550683309E-2"/>
    <n v="38118.399301195379"/>
    <n v="20884.011942217297"/>
    <n v="1.9382765634044614"/>
    <n v="1.0946214030575965"/>
    <n v="22860.086453661501"/>
    <n v="903209.11534090736"/>
    <n v="470938.93774361059"/>
    <n v="18237335.999999966"/>
    <n v="4.8541508508916351E-2"/>
    <n v="4.9525276901237605E-2"/>
    <n v="0.98013603448834685"/>
    <n v="0.9791226147127835"/>
    <n v="2.5309849142779284E-2"/>
    <n v="2.5849519521315204E-2"/>
    <n v="0.9791226147127835"/>
  </r>
  <r>
    <s v="USA"/>
    <s v="CHE"/>
    <x v="12"/>
    <x v="1"/>
    <n v="180860"/>
    <n v="51925.470015680999"/>
    <n v="4608764"/>
    <n v="3401456.2562221601"/>
    <n v="3.9242625571628317E-2"/>
    <n v="1.5265658619215116E-2"/>
    <n v="205623"/>
    <n v="113491.275762676"/>
    <n v="1.3294563584289291E-2"/>
    <n v="9.2778480083937145E-3"/>
    <n v="61271.506042983448"/>
    <n v="31558.194152429107"/>
    <n v="2.9517799003197722"/>
    <n v="1.6453878750119857"/>
    <n v="51925.470015680999"/>
    <n v="255446.00110883819"/>
    <n v="3401355.9011452473"/>
    <n v="18237335.999999966"/>
    <n v="1.5266109023815335E-2"/>
    <n v="1.4006760697332036E-2"/>
    <n v="1.0899100337113046"/>
    <n v="1.0913038888325199"/>
    <n v="0.20327376349711207"/>
    <n v="0.18626687357870125"/>
    <n v="1.0913038888325202"/>
  </r>
  <r>
    <s v="RUS"/>
    <s v="OTH"/>
    <x v="7"/>
    <x v="14"/>
    <n v="74789"/>
    <n v="34204.716525370597"/>
    <n v="307923"/>
    <n v="230122.67918958"/>
    <n v="0.24288214910870576"/>
    <n v="0.14863687771161407"/>
    <n v="3030074"/>
    <n v="2388459.2817652901"/>
    <n v="0.19590956001080514"/>
    <n v="0.19525520390478582"/>
    <n v="60325.059447207153"/>
    <n v="44932.650648277056"/>
    <n v="1.2397667020195946"/>
    <n v="0.76124412942200148"/>
    <n v="34204.716525370597"/>
    <n v="2753034.477569554"/>
    <n v="230105.28373503475"/>
    <n v="18237335.999999966"/>
    <n v="0.14864811433342479"/>
    <n v="0.15095595527600955"/>
    <n v="0.98471182578809113"/>
    <n v="0.98204247330709926"/>
    <n v="1.2424369111267854E-2"/>
    <n v="1.2651559834706425E-2"/>
    <n v="0.98204247330709926"/>
  </r>
  <r>
    <s v="JPN"/>
    <s v="JPN"/>
    <x v="17"/>
    <x v="10"/>
    <n v="114858"/>
    <n v="81957.829066513004"/>
    <n v="707111"/>
    <n v="526988.61771348596"/>
    <n v="0.16243277222387997"/>
    <n v="0.15552106119884351"/>
    <n v="611176"/>
    <n v="515726.10549464897"/>
    <n v="3.9515609601997792E-2"/>
    <n v="4.2160319271992604E-2"/>
    <n v="27941.922221278262"/>
    <n v="22218.008375506626"/>
    <n v="4.1105976564680873"/>
    <n v="3.6888017900319188"/>
    <n v="81957.829066513004"/>
    <n v="582041.68262295134"/>
    <n v="526944.24156406114"/>
    <n v="18237335.999999966"/>
    <n v="0.15553415826928493"/>
    <n v="3.1914841214909478E-2"/>
    <n v="4.8734116275855044"/>
    <n v="5.5868185972413382"/>
    <n v="0.14081092731567402"/>
    <n v="2.5204134493502922E-2"/>
    <n v="5.5868185972413382"/>
  </r>
  <r>
    <s v="TUR"/>
    <s v="TUR"/>
    <x v="14"/>
    <x v="7"/>
    <n v="23700"/>
    <n v="19527.3410744742"/>
    <n v="233551"/>
    <n v="188043.705976909"/>
    <n v="0.10147676524613468"/>
    <n v="0.10384469383342231"/>
    <n v="196268"/>
    <n v="171052.689770383"/>
    <n v="1.2689715671696699E-2"/>
    <n v="1.3983461252432714E-2"/>
    <n v="2963.6957848404359"/>
    <n v="2629.5018762919572"/>
    <n v="7.9967721792592821"/>
    <n v="7.4262510517813576"/>
    <n v="19527.3410744742"/>
    <n v="154259.77782273083"/>
    <n v="188030.98814065231"/>
    <n v="18237335.999999966"/>
    <n v="0.10385171756831495"/>
    <n v="8.4584600416821362E-3"/>
    <n v="12.277851648710033"/>
    <n v="13.584805293726335"/>
    <n v="0.12658737974402012"/>
    <n v="9.3183065201884064E-3"/>
    <n v="13.584805293726339"/>
  </r>
  <r>
    <s v="TUR"/>
    <s v="GBR"/>
    <x v="14"/>
    <x v="16"/>
    <n v="18221"/>
    <n v="7433.5681992548198"/>
    <n v="233551"/>
    <n v="188043.705976909"/>
    <n v="7.801722107805148E-2"/>
    <n v="3.9531066252053298E-2"/>
    <n v="822815"/>
    <n v="541059.55428477901"/>
    <n v="5.3199137915539568E-2"/>
    <n v="4.4231314472493732E-2"/>
    <n v="12424.711859312181"/>
    <n v="8317.4202936378115"/>
    <n v="1.466512882255983"/>
    <n v="0.89373482844685981"/>
    <n v="7433.5681992548198"/>
    <n v="1073638.8229175881"/>
    <n v="188030.98814065231"/>
    <n v="18237335.999999966"/>
    <n v="3.9533740011483152E-2"/>
    <n v="5.8870375745535976E-2"/>
    <n v="0.67153877499212189"/>
    <n v="0.6580189865161894"/>
    <n v="6.9237140466421234E-3"/>
    <n v="1.0522058160204437E-2"/>
    <n v="0.65801898651618929"/>
  </r>
  <r>
    <s v="AUS"/>
    <s v="SWE"/>
    <x v="3"/>
    <x v="3"/>
    <n v="23065"/>
    <n v="6243.1487513194597"/>
    <n v="766223"/>
    <n v="467586.44461568602"/>
    <n v="3.0102202622474136E-2"/>
    <n v="1.335186001050729E-2"/>
    <n v="179938"/>
    <n v="108129.511066987"/>
    <n v="1.1633898845118718E-2"/>
    <n v="8.8395267579797366E-3"/>
    <n v="8914.1608748033996"/>
    <n v="4133.2428888489667"/>
    <n v="2.5874561076404956"/>
    <n v="1.5104722657753278"/>
    <n v="6243.1487513194597"/>
    <n v="202311.93175718444"/>
    <n v="467570.656331987"/>
    <n v="18237335.999999966"/>
    <n v="1.3352310857776896E-2"/>
    <n v="1.1093283128478021E-2"/>
    <n v="1.2036392385496439"/>
    <n v="1.2063950899501774"/>
    <n v="3.0859023969048504E-2"/>
    <n v="2.5579533791307903E-2"/>
    <n v="1.2063950899501776"/>
  </r>
  <r>
    <s v="ITA"/>
    <s v="TUR"/>
    <x v="15"/>
    <x v="7"/>
    <n v="11002"/>
    <n v="4796.6440691222497"/>
    <n v="853404"/>
    <n v="590210.80568988505"/>
    <n v="1.289190113943689E-2"/>
    <n v="8.1270014423330539E-3"/>
    <n v="196268"/>
    <n v="171052.689770383"/>
    <n v="1.2689715671696699E-2"/>
    <n v="1.3983461252432714E-2"/>
    <n v="10829.45411308865"/>
    <n v="8253.1899321316014"/>
    <n v="1.0159330179628177"/>
    <n v="0.58118668158208631"/>
    <n v="4796.6440691222497"/>
    <n v="154259.77782273083"/>
    <n v="590154.03594261827"/>
    <n v="18237335.999999966"/>
    <n v="8.1277832175812425E-3"/>
    <n v="8.4584600416821362E-3"/>
    <n v="0.96090578870487497"/>
    <n v="0.96058543567038845"/>
    <n v="3.1094586915808742E-2"/>
    <n v="3.2370454267930851E-2"/>
    <n v="0.96058543567038845"/>
  </r>
  <r>
    <s v="USA"/>
    <s v="ESP"/>
    <x v="12"/>
    <x v="8"/>
    <n v="178474"/>
    <n v="57613.924655399802"/>
    <n v="4608764"/>
    <n v="3401456.2562221601"/>
    <n v="3.8724916268222893E-2"/>
    <n v="1.6938017224242926E-2"/>
    <n v="405846"/>
    <n v="295491.23018071702"/>
    <n v="2.6239989944847955E-2"/>
    <n v="2.415624199310994E-2"/>
    <n v="120933.92101817724"/>
    <n v="82166.400454280272"/>
    <n v="1.475797679405219"/>
    <n v="0.70118593898314718"/>
    <n v="57613.924655399802"/>
    <n v="436281.78476138465"/>
    <n v="3401355.9011452473"/>
    <n v="18237335.999999966"/>
    <n v="1.6938516970835368E-2"/>
    <n v="2.3922451434868857E-2"/>
    <n v="0.70805941510434611"/>
    <n v="0.70302916965469919"/>
    <n v="0.1320566814104113"/>
    <n v="0.18783954793123653"/>
    <n v="0.7030291696546993"/>
  </r>
  <r>
    <s v="BRA"/>
    <s v="TUR"/>
    <x v="8"/>
    <x v="7"/>
    <n v="6856"/>
    <n v="4203.5806295642096"/>
    <n v="473379"/>
    <n v="364724.64994822402"/>
    <n v="1.4483109728145947E-2"/>
    <n v="1.1525353798162384E-2"/>
    <n v="196268"/>
    <n v="171052.689770383"/>
    <n v="1.2689715671696699E-2"/>
    <n v="1.3983461252432714E-2"/>
    <n v="6007.0449149521119"/>
    <n v="5100.1130103580763"/>
    <n v="1.1413265752241601"/>
    <n v="0.82421323233954735"/>
    <n v="4203.5806295642096"/>
    <n v="154259.77782273083"/>
    <n v="364708.38328155724"/>
    <n v="18237335.999999966"/>
    <n v="1.152586785020244E-2"/>
    <n v="8.4584600416821362E-3"/>
    <n v="1.3626437665254121"/>
    <n v="1.3668722880352075"/>
    <n v="2.7250010915967973E-2"/>
    <n v="1.9936032908486386E-2"/>
    <n v="1.3668722880352071"/>
  </r>
  <r>
    <s v="FRA"/>
    <s v="POL"/>
    <x v="13"/>
    <x v="4"/>
    <n v="11973"/>
    <n v="3340.1048414043298"/>
    <n v="814706"/>
    <n v="537381.630780034"/>
    <n v="1.4696098960852135E-2"/>
    <n v="6.2155173345914616E-3"/>
    <n v="205103"/>
    <n v="166981.54839192901"/>
    <n v="1.3260942962744861E-2"/>
    <n v="1.3650647732837048E-2"/>
    <n v="10803.769797406014"/>
    <n v="7335.6073398757471"/>
    <n v="1.1082242795357153"/>
    <n v="0.4553276486389613"/>
    <n v="3340.1048414043298"/>
    <n v="135327.88678592816"/>
    <n v="537340.39643089229"/>
    <n v="18237335.999999966"/>
    <n v="6.2159943000561343E-3"/>
    <n v="7.4203758041157114E-3"/>
    <n v="0.83769265386915215"/>
    <n v="0.83667744177817471"/>
    <n v="2.4681570966137666E-2"/>
    <n v="2.9499505703993158E-2"/>
    <n v="0.8366774417781746"/>
  </r>
  <r>
    <s v="FRA"/>
    <s v="RUS"/>
    <x v="13"/>
    <x v="12"/>
    <n v="12014"/>
    <n v="2929.7274876143701"/>
    <n v="814706"/>
    <n v="537381.630780034"/>
    <n v="1.4746423863332294E-2"/>
    <n v="5.4518564085671052E-3"/>
    <n v="331407"/>
    <n v="284134.86566834903"/>
    <n v="2.1427133315721301E-2"/>
    <n v="2.3227865576811717E-2"/>
    <n v="17456.814075118036"/>
    <n v="12482.228283206496"/>
    <n v="0.68821263423570977"/>
    <n v="0.23471189767903905"/>
    <n v="2929.7274876143701"/>
    <n v="104676.98736522046"/>
    <n v="537340.39643089229"/>
    <n v="18237335.999999966"/>
    <n v="5.4522747723307723E-3"/>
    <n v="5.7397082208289988E-3"/>
    <n v="0.9499219407259849"/>
    <n v="0.94964740454003715"/>
    <n v="2.7988267157445814E-2"/>
    <n v="2.9472272575737691E-2"/>
    <n v="0.94964740454003715"/>
  </r>
  <r>
    <s v="RUS"/>
    <s v="USA"/>
    <x v="7"/>
    <x v="19"/>
    <n v="93968"/>
    <n v="45856.3156948463"/>
    <n v="307923"/>
    <n v="230122.67918958"/>
    <n v="0.30516720089113186"/>
    <n v="0.19926899798115458"/>
    <n v="2823093"/>
    <n v="2249487.3035238399"/>
    <n v="0.18252719488025176"/>
    <n v="0.18389432278960494"/>
    <n v="56204.321429111762"/>
    <n v="42318.254248097328"/>
    <n v="1.6718999110863395"/>
    <n v="1.0836060350222989"/>
    <n v="45856.3156948463"/>
    <n v="4873588.5164673962"/>
    <n v="230105.28373503475"/>
    <n v="18237335.999999966"/>
    <n v="0.19928406228015891"/>
    <n v="0.26723138272318969"/>
    <n v="0.74573599945252811"/>
    <n v="0.68245417810525066"/>
    <n v="9.4091480107321608E-3"/>
    <n v="1.3787223102444025E-2"/>
    <n v="0.68245417810525066"/>
  </r>
  <r>
    <s v="IND"/>
    <s v="SWE"/>
    <x v="6"/>
    <x v="3"/>
    <n v="12071"/>
    <n v="4437.5229415700296"/>
    <n v="814097"/>
    <n v="695738.46490440296"/>
    <n v="1.4827471419253479E-2"/>
    <n v="6.3781480619729165E-3"/>
    <n v="179938"/>
    <n v="108129.511066987"/>
    <n v="1.1633898845118718E-2"/>
    <n v="8.8395267579797366E-3"/>
    <n v="9471.1221481146131"/>
    <n v="6149.9987770782163"/>
    <n v="1.2745057883561282"/>
    <n v="0.72154858926301091"/>
    <n v="4437.5229415700296"/>
    <n v="202311.93175718444"/>
    <n v="695726.54785840726"/>
    <n v="18237335.999999966"/>
    <n v="6.3782573127756292E-3"/>
    <n v="1.1093283128478021E-2"/>
    <n v="0.57496570121804103"/>
    <n v="0.57223732078118106"/>
    <n v="2.1934064407510882E-2"/>
    <n v="3.833036331424159E-2"/>
    <n v="0.57223732078118117"/>
  </r>
  <r>
    <s v="CHN"/>
    <s v="DEU"/>
    <x v="5"/>
    <x v="9"/>
    <n v="293244"/>
    <n v="143167.509869234"/>
    <n v="4753344"/>
    <n v="4234628.8688230803"/>
    <n v="6.1692147675404936E-2"/>
    <n v="3.3808750259860243E-2"/>
    <n v="774665"/>
    <n v="542439.85830873298"/>
    <n v="5.0085997670608166E-2"/>
    <n v="4.4344153550683309E-2"/>
    <n v="238075.97651159929"/>
    <n v="187781.03278924705"/>
    <n v="1.2317244448463402"/>
    <n v="0.7624173098990018"/>
    <n v="143167.509869234"/>
    <n v="903209.11534090736"/>
    <n v="4234545.0838893354"/>
    <n v="18237335.999999966"/>
    <n v="3.3809419201587018E-2"/>
    <n v="4.9525276901237605E-2"/>
    <n v="0.68266996808537062"/>
    <n v="0.67156579848625386"/>
    <n v="0.15850981509990278"/>
    <n v="0.2360302079962866"/>
    <n v="0.67156579848625375"/>
  </r>
  <r>
    <s v="USA"/>
    <s v="KOR"/>
    <x v="12"/>
    <x v="5"/>
    <n v="130506"/>
    <n v="54631.0871864445"/>
    <n v="4608764"/>
    <n v="3401456.2562221601"/>
    <n v="2.8316919677379877E-2"/>
    <n v="1.6061087684579169E-2"/>
    <n v="385294"/>
    <n v="328237.62917358801"/>
    <n v="2.4911199533345772E-2"/>
    <n v="2.6833241706404116E-2"/>
    <n v="114809.8396061008"/>
    <n v="91272.097876969667"/>
    <n v="1.1367144179257711"/>
    <n v="0.59855189545532894"/>
    <n v="54631.0871864445"/>
    <n v="467559.40479145834"/>
    <n v="3401355.9011452473"/>
    <n v="18237335.999999966"/>
    <n v="1.6061561557862862E-2"/>
    <n v="2.5637483719741699E-2"/>
    <n v="0.62648744055544481"/>
    <n v="0.62039031625196484"/>
    <n v="0.11684309336224592"/>
    <n v="0.18833803542928182"/>
    <n v="0.62039031625196495"/>
  </r>
  <r>
    <s v="JPN"/>
    <s v="CHE"/>
    <x v="17"/>
    <x v="1"/>
    <n v="28090"/>
    <n v="8417.7282823717505"/>
    <n v="707111"/>
    <n v="526988.61771348596"/>
    <n v="3.972502195553456E-2"/>
    <n v="1.5973263936695337E-2"/>
    <n v="205623"/>
    <n v="113491.275762676"/>
    <n v="1.3294563584289291E-2"/>
    <n v="9.2778480083937145E-3"/>
    <n v="9400.7321506503849"/>
    <n v="4889.3202972992221"/>
    <n v="2.9880651368262425"/>
    <n v="1.7216561342936689"/>
    <n v="8417.7282823717505"/>
    <n v="255446.00110883819"/>
    <n v="526944.24156406114"/>
    <n v="18237335.999999966"/>
    <n v="1.5974609111177467E-2"/>
    <n v="1.4006760697332036E-2"/>
    <n v="1.1404927560603118"/>
    <n v="1.1427735070264917"/>
    <n v="3.2953063449152213E-2"/>
    <n v="2.8836040778453476E-2"/>
    <n v="1.1427735070264919"/>
  </r>
  <r>
    <s v="CHE"/>
    <s v="OTH"/>
    <x v="9"/>
    <x v="14"/>
    <n v="93372"/>
    <n v="24019.8025665399"/>
    <n v="389403"/>
    <n v="194158.51615281499"/>
    <n v="0.23978243619078435"/>
    <n v="0.12371233074131449"/>
    <n v="3030074"/>
    <n v="2388459.2817652901"/>
    <n v="0.19590956001080514"/>
    <n v="0.19525520390478582"/>
    <n v="76287.770396887558"/>
    <n v="37910.460661268538"/>
    <n v="1.2239445393964412"/>
    <n v="0.63359300170888933"/>
    <n v="24019.8025665399"/>
    <n v="2753034.477569554"/>
    <n v="194145.84156533482"/>
    <n v="18237335.999999966"/>
    <n v="0.12372040715822723"/>
    <n v="0.15095595527600955"/>
    <n v="0.8195795053730438"/>
    <n v="0.7941062463387365"/>
    <n v="8.7248462604599016E-3"/>
    <n v="1.098700117356614E-2"/>
    <n v="0.79410624633873661"/>
  </r>
  <r>
    <s v="OTH"/>
    <s v="ESP"/>
    <x v="4"/>
    <x v="8"/>
    <n v="216468"/>
    <n v="89940.948007127998"/>
    <n v="4471681"/>
    <n v="3205353.8477964802"/>
    <n v="4.8408640956275728E-2"/>
    <n v="2.8059600367977434E-2"/>
    <n v="405846"/>
    <n v="295491.23018071702"/>
    <n v="2.6239989944847955E-2"/>
    <n v="2.415624199310994E-2"/>
    <n v="117336.86447656764"/>
    <n v="77429.303220917864"/>
    <n v="1.8448422068004808"/>
    <n v="1.1615879811098451"/>
    <n v="89940.948007127998"/>
    <n v="436281.78476138465"/>
    <n v="3205186.9408204146"/>
    <n v="18237335.999999966"/>
    <n v="2.8061061544231269E-2"/>
    <n v="2.3922451434868857E-2"/>
    <n v="1.1730010873103942"/>
    <n v="1.1779958395177181"/>
    <n v="0.20615334205694458"/>
    <n v="0.17500345514067822"/>
    <n v="1.1779958395177181"/>
  </r>
  <r>
    <s v="SWE"/>
    <s v="GBR"/>
    <x v="19"/>
    <x v="16"/>
    <n v="51030"/>
    <n v="14580.408020995699"/>
    <n v="314859"/>
    <n v="160351.01493838499"/>
    <n v="0.16207254675902547"/>
    <n v="9.0928068192136058E-2"/>
    <n v="822815"/>
    <n v="541059.55428477901"/>
    <n v="5.3199137915539568E-2"/>
    <n v="4.4231314472493732E-2"/>
    <n v="16750.227364948874"/>
    <n v="7092.5361677232468"/>
    <n v="3.0465258105561097"/>
    <n v="2.0557396784733086"/>
    <n v="14580.408020995699"/>
    <n v="1073638.8229175881"/>
    <n v="160344.49182914122"/>
    <n v="18237335.999999966"/>
    <n v="9.0931767313417858E-2"/>
    <n v="5.8870375745535976E-2"/>
    <n v="1.544609936013752"/>
    <n v="1.5990858732399642"/>
    <n v="1.358036586398188E-2"/>
    <n v="8.4925807245524731E-3"/>
    <n v="1.5990858732399642"/>
  </r>
  <r>
    <s v="RUS"/>
    <s v="ITA"/>
    <x v="7"/>
    <x v="11"/>
    <n v="18609"/>
    <n v="7491.6744669166901"/>
    <n v="307923"/>
    <n v="230122.67918958"/>
    <n v="6.0433939653744606E-2"/>
    <n v="3.2555133172010781E-2"/>
    <n v="487659"/>
    <n v="360812.79794453498"/>
    <n v="3.1529612849491212E-2"/>
    <n v="2.9496243445292079E-2"/>
    <n v="9708.6929774538821"/>
    <n v="6787.7545676587006"/>
    <n v="1.9167358616875569"/>
    <n v="1.103704382979892"/>
    <n v="7491.6744669166901"/>
    <n v="552156.95266972948"/>
    <n v="230105.28373503475"/>
    <n v="18237335.999999966"/>
    <n v="3.2557594268644963E-2"/>
    <n v="3.0276184672461508E-2"/>
    <n v="1.0753532725759389"/>
    <n v="1.0778891561187811"/>
    <n v="1.3568016178540825E-2"/>
    <n v="1.258758018068943E-2"/>
    <n v="1.0778891561187811"/>
  </r>
  <r>
    <s v="NLD"/>
    <s v="AUS"/>
    <x v="2"/>
    <x v="18"/>
    <n v="31753"/>
    <n v="9138.9717000452802"/>
    <n v="457343"/>
    <n v="252054.98301061499"/>
    <n v="6.9429290488757886E-2"/>
    <n v="3.6257849739318199E-2"/>
    <n v="411739"/>
    <n v="283168.587115045"/>
    <n v="2.6621002104004358E-2"/>
    <n v="2.3148872848154121E-2"/>
    <n v="12174.928965251665"/>
    <n v="5834.7887524563739"/>
    <n v="2.6080644980045387"/>
    <n v="1.5662900728321802"/>
    <n v="9138.9717000452802"/>
    <n v="532790.59508464299"/>
    <n v="252042.79126432154"/>
    <n v="18237335.999999966"/>
    <n v="3.6259603594300326E-2"/>
    <n v="2.9214277517541156E-2"/>
    <n v="1.2411603734690662"/>
    <n v="1.2502337500518621"/>
    <n v="1.7153027445226201E-2"/>
    <n v="1.3719856342475684E-2"/>
    <n v="1.2502337500518623"/>
  </r>
  <r>
    <s v="IND"/>
    <s v="NLD"/>
    <x v="6"/>
    <x v="0"/>
    <n v="16096"/>
    <n v="5868.0801039398502"/>
    <n v="814097"/>
    <n v="695738.46490440296"/>
    <n v="1.9771599698807391E-2"/>
    <n v="8.4343189286597026E-3"/>
    <n v="264229"/>
    <n v="164787.98419923001"/>
    <n v="1.708373694242947E-2"/>
    <n v="1.3471325092927054E-2"/>
    <n v="13907.818993621004"/>
    <n v="9372.5190403812321"/>
    <n v="1.1573345905193786"/>
    <n v="0.62609423130082675"/>
    <n v="5868.0801039398502"/>
    <n v="349614.29819089675"/>
    <n v="695726.54785840726"/>
    <n v="18237335.999999966"/>
    <n v="8.4344633994534717E-3"/>
    <n v="1.9170250424233967E-2"/>
    <n v="0.43997669372076076"/>
    <n v="0.43521301859763467"/>
    <n v="1.6784439693412527E-2"/>
    <n v="3.856603312900931E-2"/>
    <n v="0.43521301859763478"/>
  </r>
  <r>
    <s v="DEU"/>
    <s v="BRA"/>
    <x v="0"/>
    <x v="17"/>
    <n v="23961"/>
    <n v="6673.9826250918904"/>
    <n v="1264416"/>
    <n v="799364.77129149099"/>
    <n v="1.8950250550451748E-2"/>
    <n v="8.3491077725493124E-3"/>
    <n v="331243"/>
    <n v="277939.358609332"/>
    <n v="2.1416529888926519E-2"/>
    <n v="2.2721386356781711E-2"/>
    <n v="27079.403056036914"/>
    <n v="18162.675808514417"/>
    <n v="0.88484225263076044"/>
    <n v="0.36745591318451093"/>
    <n v="6673.9826250918904"/>
    <n v="250192.85372959627"/>
    <n v="799320.61200785544"/>
    <n v="18237335.999999966"/>
    <n v="8.3495690275359764E-3"/>
    <n v="1.3718717126755615E-2"/>
    <n v="0.60862608000363327"/>
    <n v="0.60533076195755287"/>
    <n v="2.6675352735314354E-2"/>
    <n v="4.4067399860945593E-2"/>
    <n v="0.60533076195755287"/>
  </r>
  <r>
    <s v="CHE"/>
    <s v="BRA"/>
    <x v="9"/>
    <x v="17"/>
    <n v="8215"/>
    <n v="1484.0720136043501"/>
    <n v="389403"/>
    <n v="194158.51615281499"/>
    <n v="2.1096396278405663E-2"/>
    <n v="7.6436101954770394E-3"/>
    <n v="331243"/>
    <n v="277939.358609332"/>
    <n v="2.1416529888926519E-2"/>
    <n v="2.2721386356781711E-2"/>
    <n v="8339.6609883376532"/>
    <n v="4411.5506599675518"/>
    <n v="0.98505203166987465"/>
    <n v="0.33640597785071469"/>
    <n v="1484.0720136043501"/>
    <n v="250192.85372959627"/>
    <n v="194145.84156533482"/>
    <n v="18237335.999999966"/>
    <n v="7.6441091997580778E-3"/>
    <n v="1.3718717126755615E-2"/>
    <n v="0.55720291694401736"/>
    <n v="0.55379205468422388"/>
    <n v="5.9317122431015046E-3"/>
    <n v="1.0711082242745081E-2"/>
    <n v="0.55379205468422399"/>
  </r>
  <r>
    <s v="IND"/>
    <s v="GBR"/>
    <x v="6"/>
    <x v="16"/>
    <n v="56948"/>
    <n v="24453.261917512002"/>
    <n v="814097"/>
    <n v="695738.46490440296"/>
    <n v="6.9952352115288469E-2"/>
    <n v="3.5147204231222098E-2"/>
    <n v="822815"/>
    <n v="541059.55428477901"/>
    <n v="5.3199137915539568E-2"/>
    <n v="4.4231314472493732E-2"/>
    <n v="43309.258579627014"/>
    <n v="30773.426831796693"/>
    <n v="1.3149151444210765"/>
    <n v="0.79462264801285076"/>
    <n v="24453.261917512002"/>
    <n v="1073638.8229175881"/>
    <n v="695726.54785840726"/>
    <n v="18237335.999999966"/>
    <n v="3.5147806264953216E-2"/>
    <n v="5.8870375745535976E-2"/>
    <n v="0.59703723341053083"/>
    <n v="0.58235803451971546"/>
    <n v="2.2776059691154649E-2"/>
    <n v="3.9110063467980828E-2"/>
    <n v="0.58235803451971568"/>
  </r>
  <r>
    <s v="JPN"/>
    <s v="OTH"/>
    <x v="17"/>
    <x v="14"/>
    <n v="146767"/>
    <n v="58515.982936792199"/>
    <n v="707111"/>
    <n v="526988.61771348596"/>
    <n v="0.2075586435510125"/>
    <n v="0.11103841899030591"/>
    <n v="3030074"/>
    <n v="2388459.2817652901"/>
    <n v="0.19590956001080514"/>
    <n v="0.19525520390478582"/>
    <n v="138529.80488880043"/>
    <n v="102897.27000714792"/>
    <n v="1.0594615369437044"/>
    <n v="0.56868353196083132"/>
    <n v="58515.982936792199"/>
    <n v="2753034.477569554"/>
    <n v="526944.24156406114"/>
    <n v="18237335.999999966"/>
    <n v="0.11104776999385495"/>
    <n v="0.15095595527600955"/>
    <n v="0.73563026904645112"/>
    <n v="0.70260524465783569"/>
    <n v="2.1255085402508849E-2"/>
    <n v="3.0251817167775259E-2"/>
    <n v="0.70260524465783569"/>
  </r>
  <r>
    <s v="DEU"/>
    <s v="JPN"/>
    <x v="0"/>
    <x v="10"/>
    <n v="68957"/>
    <n v="26681.680310777301"/>
    <n v="1264416"/>
    <n v="799364.77129149099"/>
    <n v="5.4536639840052643E-2"/>
    <n v="3.3378604198017303E-2"/>
    <n v="611176"/>
    <n v="515726.10549464897"/>
    <n v="3.9515609601997792E-2"/>
    <n v="4.2160319271992604E-2"/>
    <n v="49964.169030519639"/>
    <n v="33701.473972432606"/>
    <n v="1.3801290272210665"/>
    <n v="0.79170662780513956"/>
    <n v="26681.680310777301"/>
    <n v="582041.68262295134"/>
    <n v="799320.61200785544"/>
    <n v="18237335.999999966"/>
    <n v="3.3380448233099089E-2"/>
    <n v="3.1914841214909478E-2"/>
    <n v="1.0459224286381512"/>
    <n v="1.0475082761922296"/>
    <n v="4.5841528377378753E-2"/>
    <n v="4.3762449824278342E-2"/>
    <n v="1.0475082761922296"/>
  </r>
  <r>
    <s v="CHE"/>
    <s v="USA"/>
    <x v="9"/>
    <x v="19"/>
    <n v="172825"/>
    <n v="61666.395781062798"/>
    <n v="389403"/>
    <n v="194158.51615281499"/>
    <n v="0.4438204122721191"/>
    <n v="0.31760850362354159"/>
    <n v="2823093"/>
    <n v="2249487.3035238399"/>
    <n v="0.18252719488025176"/>
    <n v="0.18389432278960494"/>
    <n v="71076.637267954677"/>
    <n v="35704.648841756483"/>
    <n v="2.4315303402503425"/>
    <n v="1.7271251162382004"/>
    <n v="61666.395781062798"/>
    <n v="4873588.5164673962"/>
    <n v="194145.84156533482"/>
    <n v="18237335.999999966"/>
    <n v="0.31762923832860229"/>
    <n v="0.26723138272318969"/>
    <n v="1.1885925788050762"/>
    <n v="1.2763784578681798"/>
    <n v="1.2653180623004559E-2"/>
    <n v="9.9133454854275962E-3"/>
    <n v="1.27637845786818"/>
  </r>
  <r>
    <s v="USA"/>
    <s v="TUR"/>
    <x v="12"/>
    <x v="7"/>
    <n v="35565"/>
    <n v="12933.0741391831"/>
    <n v="4608764"/>
    <n v="3401456.2562221601"/>
    <n v="7.7168195203746598E-3"/>
    <n v="3.8022168050890256E-3"/>
    <n v="196268"/>
    <n v="171052.689770383"/>
    <n v="1.2689715671696699E-2"/>
    <n v="1.3983461252432714E-2"/>
    <n v="58483.904757951568"/>
    <n v="47564.131760727418"/>
    <n v="0.60811603033678296"/>
    <n v="0.27190813035846551"/>
    <n v="12933.0741391831"/>
    <n v="154259.77782273083"/>
    <n v="3401355.9011452473"/>
    <n v="18237335.999999966"/>
    <n v="3.8023289873395762E-3"/>
    <n v="8.4584600416821362E-3"/>
    <n v="0.44952969791217529"/>
    <n v="0.4474286398117579"/>
    <n v="8.3839574526324498E-2"/>
    <n v="0.18738088505375397"/>
    <n v="0.4474286398117579"/>
  </r>
  <r>
    <s v="JPN"/>
    <s v="ITA"/>
    <x v="17"/>
    <x v="11"/>
    <n v="39223"/>
    <n v="15159.1204566127"/>
    <n v="707111"/>
    <n v="526988.61771348596"/>
    <n v="5.5469367609894342E-2"/>
    <n v="2.8765555738918133E-2"/>
    <n v="487659"/>
    <n v="360812.79794453498"/>
    <n v="3.1529612849491212E-2"/>
    <n v="2.9496243445292079E-2"/>
    <n v="22294.936071616579"/>
    <n v="15544.184560974943"/>
    <n v="1.759278424212857"/>
    <n v="0.97522777069123445"/>
    <n v="15159.1204566127"/>
    <n v="552156.95266972948"/>
    <n v="526944.24156406114"/>
    <n v="18237335.999999966"/>
    <n v="2.8767978205090205E-2"/>
    <n v="3.0276184672461508E-2"/>
    <n v="0.95018505522780972"/>
    <n v="0.948709532167063"/>
    <n v="2.7454368514816238E-2"/>
    <n v="2.8938645163714513E-2"/>
    <n v="0.94870953216706311"/>
  </r>
  <r>
    <s v="TUR"/>
    <s v="USA"/>
    <x v="14"/>
    <x v="19"/>
    <n v="56176"/>
    <n v="30307.829536086101"/>
    <n v="233551"/>
    <n v="188043.705976909"/>
    <n v="0.24052990567370724"/>
    <n v="0.1611743896379482"/>
    <n v="2823093"/>
    <n v="2249487.3035238399"/>
    <n v="0.18252719488025176"/>
    <n v="0.18389432278960494"/>
    <n v="42629.40889147768"/>
    <n v="34580.169965471265"/>
    <n v="1.3177757201139728"/>
    <n v="0.87645114429306881"/>
    <n v="30307.829536086101"/>
    <n v="4873588.5164673962"/>
    <n v="188030.98814065231"/>
    <n v="18237335.999999966"/>
    <n v="0.16118529097669274"/>
    <n v="0.26723138272318969"/>
    <n v="0.60316752222045611"/>
    <n v="0.52691282888731805"/>
    <n v="6.2187912323083501E-3"/>
    <n v="1.180231509155048E-2"/>
    <n v="0.52691282888731805"/>
  </r>
  <r>
    <s v="BRA"/>
    <s v="NLD"/>
    <x v="8"/>
    <x v="0"/>
    <n v="17556"/>
    <n v="5975.55185847546"/>
    <n v="473379"/>
    <n v="364724.64994822402"/>
    <n v="3.7086562775281537E-2"/>
    <n v="1.638373457709465E-2"/>
    <n v="264229"/>
    <n v="164787.98419923001"/>
    <n v="1.708373694242947E-2"/>
    <n v="1.3471325092927054E-2"/>
    <n v="8087.0823100703201"/>
    <n v="4913.3243288565463"/>
    <n v="2.1708694590802731"/>
    <n v="1.2161932448424631"/>
    <n v="5975.55185847546"/>
    <n v="349614.29819089675"/>
    <n v="364708.38328155724"/>
    <n v="18237335.999999966"/>
    <n v="1.6384465321879631E-2"/>
    <n v="1.9170250424233967E-2"/>
    <n v="0.85468186170209337"/>
    <n v="0.8522612411307019"/>
    <n v="1.7091840606623828E-2"/>
    <n v="2.005469659038811E-2"/>
    <n v="0.85226124113070201"/>
  </r>
  <r>
    <s v="JPN"/>
    <s v="SWE"/>
    <x v="17"/>
    <x v="3"/>
    <n v="18709"/>
    <n v="5541.8592033592604"/>
    <n v="707111"/>
    <n v="526988.61771348596"/>
    <n v="2.6458363679818304E-2"/>
    <n v="1.0516088995250876E-2"/>
    <n v="179938"/>
    <n v="108129.511066987"/>
    <n v="1.1633898845118718E-2"/>
    <n v="8.8395267579797366E-3"/>
    <n v="8226.4578462707414"/>
    <n v="4658.3299874291133"/>
    <n v="2.274247355255246"/>
    <n v="1.1896665153208175"/>
    <n v="5541.8592033592604"/>
    <n v="202311.93175718444"/>
    <n v="526944.24156406114"/>
    <n v="18237335.999999966"/>
    <n v="1.0516974598507936E-2"/>
    <n v="1.1093283128478021E-2"/>
    <n v="0.94804887576603725"/>
    <n v="0.94749669989246854"/>
    <n v="2.7392646371498349E-2"/>
    <n v="2.8910545413622174E-2"/>
    <n v="0.94749669989246843"/>
  </r>
  <r>
    <s v="FRA"/>
    <s v="KOR"/>
    <x v="13"/>
    <x v="5"/>
    <n v="21434"/>
    <n v="8578.94833241378"/>
    <n v="814706"/>
    <n v="537381.630780034"/>
    <n v="2.6308877067310169E-2"/>
    <n v="1.5964349804739406E-2"/>
    <n v="385294"/>
    <n v="328237.62917358801"/>
    <n v="2.4911199533345772E-2"/>
    <n v="2.6833241706404116E-2"/>
    <n v="20295.303727014001"/>
    <n v="14419.691187302267"/>
    <n v="1.0561063923113572"/>
    <n v="0.594946744765814"/>
    <n v="8578.94833241378"/>
    <n v="467559.40479145834"/>
    <n v="537340.39643089229"/>
    <n v="18237335.999999966"/>
    <n v="1.596557487469142E-2"/>
    <n v="2.5637483719741699E-2"/>
    <n v="0.62274344273488147"/>
    <n v="0.61662260218479847"/>
    <n v="1.8348360111032688E-2"/>
    <n v="2.9756223735590195E-2"/>
    <n v="0.61662260218479836"/>
  </r>
  <r>
    <s v="SWE"/>
    <s v="FRA"/>
    <x v="19"/>
    <x v="15"/>
    <n v="24154"/>
    <n v="6311.9093724264703"/>
    <n v="314859"/>
    <n v="160351.01493838499"/>
    <n v="7.6713703594307292E-2"/>
    <n v="3.936307715203316E-2"/>
    <n v="542183"/>
    <n v="390578.15715175902"/>
    <n v="3.5054864328507608E-2"/>
    <n v="3.1929544831535615E-2"/>
    <n v="11037.339527609576"/>
    <n v="5119.9349202574012"/>
    <n v="2.1883896875310835"/>
    <n v="1.2328104694168931"/>
    <n v="6311.9093724264703"/>
    <n v="623492.97929485783"/>
    <n v="160344.49182914122"/>
    <n v="18237335.999999966"/>
    <n v="3.9364678514509067E-2"/>
    <n v="3.4187722334822312E-2"/>
    <n v="1.151427349531668"/>
    <n v="1.1576325023084788"/>
    <n v="1.0123465030135467E-2"/>
    <n v="8.7449730462369358E-3"/>
    <n v="1.157632502308479"/>
  </r>
  <r>
    <s v="OTH"/>
    <s v="CAN"/>
    <x v="4"/>
    <x v="13"/>
    <n v="249498"/>
    <n v="93712.9834526778"/>
    <n v="4471681"/>
    <n v="3205353.8477964802"/>
    <n v="5.5795124920583555E-2"/>
    <n v="2.9236392580214123E-2"/>
    <n v="456541"/>
    <n v="313358.46928815503"/>
    <n v="2.951767727022277E-2"/>
    <n v="2.5616878748265307E-2"/>
    <n v="131993.63661338703"/>
    <n v="82111.160864288075"/>
    <n v="1.8902274867294282"/>
    <n v="1.1412941001719001"/>
    <n v="93712.9834526778"/>
    <n v="568424.34993219655"/>
    <n v="3205186.9408204146"/>
    <n v="18237335.999999966"/>
    <n v="2.9237915036771797E-2"/>
    <n v="3.1168167869046092E-2"/>
    <n v="0.93806973703477514"/>
    <n v="0.93620448931359856"/>
    <n v="0.16486447750497701"/>
    <n v="0.17609878972685919"/>
    <n v="0.93620448931359868"/>
  </r>
  <r>
    <s v="POL"/>
    <s v="ITA"/>
    <x v="18"/>
    <x v="11"/>
    <n v="19628"/>
    <n v="8545.6967246807199"/>
    <n v="278613"/>
    <n v="205613.18892001599"/>
    <n v="7.0448974024901925E-2"/>
    <n v="4.156200664737035E-2"/>
    <n v="487659"/>
    <n v="360812.79794453498"/>
    <n v="3.1529612849491212E-2"/>
    <n v="2.9496243445292079E-2"/>
    <n v="8784.5600248352948"/>
    <n v="6064.8166759476235"/>
    <n v="2.2343748513879627"/>
    <n v="1.4090610122762632"/>
    <n v="8545.6967246807199"/>
    <n v="552156.95266972948"/>
    <n v="205605.0031214678"/>
    <n v="18237335.999999966"/>
    <n v="4.1563661364952646E-2"/>
    <n v="3.0276184672461508E-2"/>
    <n v="1.3728170116083998"/>
    <n v="1.3889846373514438"/>
    <n v="1.5476934019143457E-2"/>
    <n v="1.1142624333596172E-2"/>
    <n v="1.3889846373514443"/>
  </r>
  <r>
    <s v="OTH"/>
    <s v="USA"/>
    <x v="4"/>
    <x v="19"/>
    <n v="1395415"/>
    <n v="662800.44282613101"/>
    <n v="4471681"/>
    <n v="3205353.8477964802"/>
    <n v="0.31205602546335481"/>
    <n v="0.20677918080144975"/>
    <n v="2823093"/>
    <n v="2249487.3035238399"/>
    <n v="0.18252719488025176"/>
    <n v="0.18389432278960494"/>
    <n v="816203.38932931912"/>
    <n v="589446.37514158816"/>
    <n v="1.7096412710888442"/>
    <n v="1.12444570155669"/>
    <n v="662800.44282613101"/>
    <n v="4873588.5164673962"/>
    <n v="3205186.9408204146"/>
    <n v="18237335.999999966"/>
    <n v="0.20678994862511124"/>
    <n v="0.26723138272318969"/>
    <n v="0.77382359256552435"/>
    <n v="0.71485937798892107"/>
    <n v="0.13599844151523888"/>
    <n v="0.19024502678811689"/>
    <n v="0.71485937798892119"/>
  </r>
  <r>
    <s v="KOR"/>
    <s v="GBR"/>
    <x v="10"/>
    <x v="16"/>
    <n v="46366"/>
    <n v="18862.182263520201"/>
    <n v="575418"/>
    <n v="460438.54033682798"/>
    <n v="8.0577945076448776E-2"/>
    <n v="4.0965689470133862E-2"/>
    <n v="822815"/>
    <n v="541059.55428477901"/>
    <n v="5.3199137915539568E-2"/>
    <n v="4.4231314472493732E-2"/>
    <n v="30611.741541083946"/>
    <n v="20365.80187289423"/>
    <n v="1.5146475720034518"/>
    <n v="0.9261693883325427"/>
    <n v="18862.182263520201"/>
    <n v="1073638.8229175881"/>
    <n v="460409.58926539822"/>
    <n v="18237335.999999966"/>
    <n v="4.0968265438640322E-2"/>
    <n v="5.8870375745535976E-2"/>
    <n v="0.69590630125622843"/>
    <n v="0.68291591635092508"/>
    <n v="1.7568461442426856E-2"/>
    <n v="2.5725658198598896E-2"/>
    <n v="0.68291591635092519"/>
  </r>
  <r>
    <s v="ESP"/>
    <s v="ITA"/>
    <x v="11"/>
    <x v="11"/>
    <n v="52615"/>
    <n v="20426.4491080507"/>
    <n v="684655"/>
    <n v="454481.91714997898"/>
    <n v="7.6848923910582706E-2"/>
    <n v="4.4944470477820957E-2"/>
    <n v="487659"/>
    <n v="360812.79794453498"/>
    <n v="3.1529612849491212E-2"/>
    <n v="2.9496243445292079E-2"/>
    <n v="21586.907085468407"/>
    <n v="13405.509269738845"/>
    <n v="2.4373570420108344"/>
    <n v="1.5237354058723225"/>
    <n v="20426.4491080507"/>
    <n v="552156.95266972948"/>
    <n v="454448.32633992715"/>
    <n v="18237335.999999966"/>
    <n v="4.4947792574268883E-2"/>
    <n v="3.0276184672461508E-2"/>
    <n v="1.4845923639497522"/>
    <n v="1.5073988209041818"/>
    <n v="3.6993918141004917E-2"/>
    <n v="2.4541559690762452E-2"/>
    <n v="1.5073988209041818"/>
  </r>
  <r>
    <s v="ITA"/>
    <s v="ITA"/>
    <x v="15"/>
    <x v="11"/>
    <n v="116194"/>
    <n v="62645.400573973602"/>
    <n v="853404"/>
    <n v="590210.80568988505"/>
    <n v="0.13615356853260591"/>
    <n v="0.10614072119663873"/>
    <n v="487659"/>
    <n v="360812.79794453498"/>
    <n v="3.1529612849491212E-2"/>
    <n v="2.9496243445292079E-2"/>
    <n v="26907.497724207198"/>
    <n v="17409.001608670827"/>
    <n v="4.318275938957588"/>
    <n v="3.5984487785199626"/>
    <n v="62645.400573973602"/>
    <n v="552156.95266972948"/>
    <n v="590154.03594261827"/>
    <n v="18237335.999999966"/>
    <n v="0.10615093138169224"/>
    <n v="3.0276184672461508E-2"/>
    <n v="3.5060867982564718"/>
    <n v="3.8037024216295547"/>
    <n v="0.11345578511884591"/>
    <n v="2.9827723765583118E-2"/>
    <n v="3.8037024216295543"/>
  </r>
  <r>
    <s v="DEU"/>
    <s v="POL"/>
    <x v="0"/>
    <x v="4"/>
    <n v="19255"/>
    <n v="4943.2720392353203"/>
    <n v="1264416"/>
    <n v="799364.77129149099"/>
    <n v="1.5228374205957533E-2"/>
    <n v="6.1840003672525368E-3"/>
    <n v="205103"/>
    <n v="166981.54839192901"/>
    <n v="1.3260942962744861E-2"/>
    <n v="1.3650647732837048E-2"/>
    <n v="16767.348457182004"/>
    <n v="10911.846902939997"/>
    <n v="1.148362846348103"/>
    <n v="0.45301882286338224"/>
    <n v="4943.2720392353203"/>
    <n v="135327.88678592816"/>
    <n v="799320.61200785544"/>
    <n v="18237335.999999966"/>
    <n v="6.1843420086691563E-3"/>
    <n v="7.4203758041157114E-3"/>
    <n v="0.83342706244594933"/>
    <n v="0.83239050802366832"/>
    <n v="3.6528110773317253E-2"/>
    <n v="4.3883382164034243E-2"/>
    <n v="0.83239050802366843"/>
  </r>
  <r>
    <s v="ESP"/>
    <s v="KOR"/>
    <x v="11"/>
    <x v="5"/>
    <n v="19942"/>
    <n v="8844.3658136471495"/>
    <n v="684655"/>
    <n v="454481.91714997898"/>
    <n v="2.9127078601631478E-2"/>
    <n v="1.9460324998427848E-2"/>
    <n v="385294"/>
    <n v="328237.62917358801"/>
    <n v="2.4911199533345772E-2"/>
    <n v="2.6833241706404116E-2"/>
    <n v="17055.577316502851"/>
    <n v="12195.223134075317"/>
    <n v="1.1692362932038816"/>
    <n v="0.72523197947355633"/>
    <n v="8844.3658136471495"/>
    <n v="467559.40479145834"/>
    <n v="454448.32633992715"/>
    <n v="18237335.999999966"/>
    <n v="1.9461763419569879E-2"/>
    <n v="2.5637483719741699E-2"/>
    <n v="0.75911363347190297"/>
    <n v="0.75433251091953923"/>
    <n v="1.8916025906038463E-2"/>
    <n v="2.5076508876675126E-2"/>
    <n v="0.75433251091953923"/>
  </r>
  <r>
    <s v="KOR"/>
    <s v="NLD"/>
    <x v="10"/>
    <x v="0"/>
    <n v="17267"/>
    <n v="6532.6922066749003"/>
    <n v="575418"/>
    <n v="460438.54033682798"/>
    <n v="3.0007750887181144E-2"/>
    <n v="1.4187978708072509E-2"/>
    <n v="264229"/>
    <n v="164787.98419923001"/>
    <n v="1.708373694242947E-2"/>
    <n v="1.3471325092927054E-2"/>
    <n v="9830.2897439388798"/>
    <n v="6202.7172621902164"/>
    <n v="1.7565097723234879"/>
    <n v="1.0531984500560916"/>
    <n v="6532.6922066749003"/>
    <n v="349614.29819089675"/>
    <n v="460409.58926539822"/>
    <n v="18237335.999999966"/>
    <n v="1.41888708640888E-2"/>
    <n v="1.9170250424233967E-2"/>
    <n v="0.74015052229844724"/>
    <n v="0.73641048470479586"/>
    <n v="1.868542631259295E-2"/>
    <n v="2.537365599850654E-2"/>
    <n v="0.73641048470479575"/>
  </r>
  <r>
    <s v="OTH"/>
    <s v="SWE"/>
    <x v="4"/>
    <x v="3"/>
    <n v="121988"/>
    <n v="39019.663985010098"/>
    <n v="4471681"/>
    <n v="3205353.8477964802"/>
    <n v="2.7280121278776371E-2"/>
    <n v="1.2173278158301978E-2"/>
    <n v="179938"/>
    <n v="108129.511066987"/>
    <n v="1.1633898845118718E-2"/>
    <n v="8.8395267579797366E-3"/>
    <n v="52023.084421639316"/>
    <n v="28333.811106390294"/>
    <n v="2.3448821106281494"/>
    <n v="1.3771413890808977"/>
    <n v="39019.663985010098"/>
    <n v="202311.93175718444"/>
    <n v="3205186.9408204146"/>
    <n v="18237335.999999966"/>
    <n v="1.2173912069859627E-2"/>
    <n v="1.1093283128478021E-2"/>
    <n v="1.0974129055272628"/>
    <n v="1.0986134165897345"/>
    <n v="0.19286882215054746"/>
    <n v="0.17555658727456835"/>
    <n v="1.0986134165897345"/>
  </r>
  <r>
    <s v="AUS"/>
    <s v="CHN"/>
    <x v="3"/>
    <x v="2"/>
    <n v="105191"/>
    <n v="39700.346520186802"/>
    <n v="766223"/>
    <n v="467586.44461568602"/>
    <n v="0.13728509846350215"/>
    <n v="8.4904827711198755E-2"/>
    <n v="2372875"/>
    <n v="2164170.6430614302"/>
    <n v="0.15341833143700095"/>
    <n v="0.1769197337471026"/>
    <n v="117552.65416865319"/>
    <n v="82725.269285161499"/>
    <n v="0.89484155627045325"/>
    <n v="0.47990592068471982"/>
    <n v="39700.346520186802"/>
    <n v="2883561.6717675827"/>
    <n v="467570.656331987"/>
    <n v="18237335.999999966"/>
    <n v="8.4907694660801281E-2"/>
    <n v="0.15811309676849666"/>
    <n v="0.53700608233054836"/>
    <n v="0.49404675903396106"/>
    <n v="1.3767815999527781E-2"/>
    <n v="2.7867435111706449E-2"/>
    <n v="0.49404675903396106"/>
  </r>
  <r>
    <s v="POL"/>
    <s v="AUS"/>
    <x v="18"/>
    <x v="18"/>
    <n v="12844"/>
    <n v="4864.7009750158504"/>
    <n v="278613"/>
    <n v="205613.18892001599"/>
    <n v="4.6099787159967411E-2"/>
    <n v="2.365947924142274E-2"/>
    <n v="411739"/>
    <n v="283168.587115045"/>
    <n v="2.6621002104004358E-2"/>
    <n v="2.3148872848154121E-2"/>
    <n v="7416.9572592029663"/>
    <n v="4759.7135662129422"/>
    <n v="1.7317074308420957"/>
    <n v="1.0220575056339873"/>
    <n v="4864.7009750158504"/>
    <n v="532790.59508464299"/>
    <n v="205605.0031214678"/>
    <n v="18237335.999999966"/>
    <n v="2.3660421201627427E-2"/>
    <n v="2.9214277517541156E-2"/>
    <n v="0.80989239550493686"/>
    <n v="0.80528536523220995"/>
    <n v="9.1306059451800349E-3"/>
    <n v="1.1338348291660756E-2"/>
    <n v="0.80528536523220984"/>
  </r>
  <r>
    <s v="USA"/>
    <s v="CAN"/>
    <x v="12"/>
    <x v="13"/>
    <n v="323350"/>
    <n v="126883.535027921"/>
    <n v="4608764"/>
    <n v="3401456.2562221601"/>
    <n v="7.0159808573404925E-2"/>
    <n v="3.7302709624978295E-2"/>
    <n v="456541"/>
    <n v="313358.46928815503"/>
    <n v="2.951767727022277E-2"/>
    <n v="2.5616878748265307E-2"/>
    <n v="136040.00836662098"/>
    <n v="87134.69248317153"/>
    <n v="2.3768743025109789"/>
    <n v="1.4561769992179203"/>
    <n v="126883.535027921"/>
    <n v="568424.34993219655"/>
    <n v="3401355.9011452473"/>
    <n v="18237335.999999966"/>
    <n v="3.7303810220270954E-2"/>
    <n v="3.1168167869046092E-2"/>
    <n v="1.1968560480360582"/>
    <n v="1.2044840834792334"/>
    <n v="0.223219738990872"/>
    <n v="0.18532394246845232"/>
    <n v="1.2044840834792334"/>
  </r>
  <r>
    <s v="CHE"/>
    <s v="FRA"/>
    <x v="9"/>
    <x v="15"/>
    <n v="35902"/>
    <n v="9609.0927007261707"/>
    <n v="389403"/>
    <n v="194158.51615281499"/>
    <n v="9.219754341902861E-2"/>
    <n v="4.9490966922940478E-2"/>
    <n v="542183"/>
    <n v="390578.15715175902"/>
    <n v="3.5054864328507608E-2"/>
    <n v="3.1929544831535615E-2"/>
    <n v="13650.469334113848"/>
    <n v="6199.3930459257381"/>
    <n v="2.6300927185175542"/>
    <n v="1.5500054004546944"/>
    <n v="9609.0927007261707"/>
    <n v="623492.97929485783"/>
    <n v="194145.84156533482"/>
    <n v="18237335.999999966"/>
    <n v="4.9494197883669204E-2"/>
    <n v="3.4187722334822312E-2"/>
    <n v="1.4477184937604428"/>
    <n v="1.4710318366953505"/>
    <n v="1.541170954578128E-2"/>
    <n v="1.047680217472617E-2"/>
    <n v="1.4710318366953505"/>
  </r>
  <r>
    <s v="ESP"/>
    <s v="NLD"/>
    <x v="11"/>
    <x v="0"/>
    <n v="35567"/>
    <n v="10799.7323105701"/>
    <n v="684655"/>
    <n v="454481.91714997898"/>
    <n v="5.1948791727220278E-2"/>
    <n v="2.3762732691972405E-2"/>
    <n v="264229"/>
    <n v="164787.98419923001"/>
    <n v="1.708373694242947E-2"/>
    <n v="1.3471325092927054E-2"/>
    <n v="11696.465916319048"/>
    <n v="6122.4736547841067"/>
    <n v="3.0408330391812197"/>
    <n v="1.763949168181586"/>
    <n v="10799.7323105701"/>
    <n v="349614.29819089675"/>
    <n v="454448.32633992715"/>
    <n v="18237335.999999966"/>
    <n v="2.3764489128059643E-2"/>
    <n v="1.9170250424233967E-2"/>
    <n v="1.2396546003393829"/>
    <n v="1.2454885093509163"/>
    <n v="3.0890419432082893E-2"/>
    <n v="2.4801850197864427E-2"/>
    <n v="1.2454885093509163"/>
  </r>
  <r>
    <s v="CAN"/>
    <s v="KOR"/>
    <x v="1"/>
    <x v="5"/>
    <n v="19683"/>
    <n v="7727.0919839175604"/>
    <n v="761059"/>
    <n v="470952.99537847401"/>
    <n v="2.5862646654201581E-2"/>
    <n v="1.6407352877557992E-2"/>
    <n v="385294"/>
    <n v="328237.62917358801"/>
    <n v="2.4911199533345772E-2"/>
    <n v="2.6833241706404116E-2"/>
    <n v="18958.892605648602"/>
    <n v="12637.195557345614"/>
    <n v="1.0381935490333258"/>
    <n v="0.61145623242540059"/>
    <n v="7727.0919839175604"/>
    <n v="467559.40479145834"/>
    <n v="470938.93774361059"/>
    <n v="18237335.999999966"/>
    <n v="1.640784264078915E-2"/>
    <n v="2.5637483719741699E-2"/>
    <n v="0.63999426855431119"/>
    <n v="0.63398881461982459"/>
    <n v="1.6526439003753998E-2"/>
    <n v="2.6067398387247861E-2"/>
    <n v="0.63398881461982459"/>
  </r>
  <r>
    <s v="BRA"/>
    <s v="AUS"/>
    <x v="8"/>
    <x v="18"/>
    <n v="25769"/>
    <n v="10411.009201323801"/>
    <n v="473379"/>
    <n v="364724.64994822402"/>
    <n v="5.4436297343143654E-2"/>
    <n v="2.854484664746882E-2"/>
    <n v="411739"/>
    <n v="283168.587115045"/>
    <n v="2.6621002104004358E-2"/>
    <n v="2.3148872848154121E-2"/>
    <n v="12601.823354991478"/>
    <n v="8442.9645462389599"/>
    <n v="2.0448628166013063"/>
    <n v="1.2330987704978027"/>
    <n v="10411.009201323801"/>
    <n v="532790.59508464299"/>
    <n v="364708.38328155724"/>
    <n v="18237335.999999966"/>
    <n v="2.8546119800285572E-2"/>
    <n v="2.9214277517541156E-2"/>
    <n v="0.97712906927599352"/>
    <n v="0.9764570082119548"/>
    <n v="1.954052736172986E-2"/>
    <n v="2.0011661749974648E-2"/>
    <n v="0.97645700821195491"/>
  </r>
  <r>
    <s v="OTH"/>
    <s v="AUS"/>
    <x v="4"/>
    <x v="18"/>
    <n v="247737"/>
    <n v="96230.776938307405"/>
    <n v="4471681"/>
    <n v="3205353.8477964802"/>
    <n v="5.5401313286882498E-2"/>
    <n v="3.0021888848390712E-2"/>
    <n v="411739"/>
    <n v="283168.587115045"/>
    <n v="2.6621002104004358E-2"/>
    <n v="2.3148872848154121E-2"/>
    <n v="119040.62930943631"/>
    <n v="74200.328655982274"/>
    <n v="2.0811129900534051"/>
    <n v="1.2969049959935584"/>
    <n v="96230.776938307405"/>
    <n v="532790.59508464299"/>
    <n v="3205186.9408204146"/>
    <n v="18237335.999999966"/>
    <n v="3.0023452208898533E-2"/>
    <n v="2.9214277517541156E-2"/>
    <n v="1.0276979189668998"/>
    <n v="1.028555246031438"/>
    <n v="0.18061650829819825"/>
    <n v="0.17560214582064138"/>
    <n v="1.028555246031438"/>
  </r>
  <r>
    <s v="RUS"/>
    <s v="GBR"/>
    <x v="7"/>
    <x v="16"/>
    <n v="32394"/>
    <n v="11306.5771621887"/>
    <n v="307923"/>
    <n v="230122.67918958"/>
    <n v="0.10520162508159507"/>
    <n v="4.913282429183826E-2"/>
    <n v="822815"/>
    <n v="541059.55428477901"/>
    <n v="5.3199137915539568E-2"/>
    <n v="4.4231314472493732E-2"/>
    <n v="16381.238144366691"/>
    <n v="10178.628590487102"/>
    <n v="1.9775062003564061"/>
    <n v="1.1108153776979124"/>
    <n v="11306.5771621887"/>
    <n v="1073638.8229175881"/>
    <n v="230105.28373503475"/>
    <n v="18237335.999999966"/>
    <n v="4.9136538625545755E-2"/>
    <n v="5.8870375745535976E-2"/>
    <n v="0.83465644652814508"/>
    <n v="0.82611220202650959"/>
    <n v="1.0531080770219676E-2"/>
    <n v="1.2747760830049741E-2"/>
    <n v="0.82611220202650948"/>
  </r>
  <r>
    <s v="POL"/>
    <s v="CAN"/>
    <x v="18"/>
    <x v="13"/>
    <n v="14709"/>
    <n v="5481.4756284642099"/>
    <n v="278613"/>
    <n v="205613.18892001599"/>
    <n v="5.2793660023042713E-2"/>
    <n v="2.6659163535450621E-2"/>
    <n v="456541"/>
    <n v="313358.46928815503"/>
    <n v="2.951767727022277E-2"/>
    <n v="2.5616878748265307E-2"/>
    <n v="8224.0086172885767"/>
    <n v="5267.168129608217"/>
    <n v="1.7885438457686709"/>
    <n v="1.0406874232191889"/>
    <n v="5481.4756284642099"/>
    <n v="568424.34993219655"/>
    <n v="205605.0031214678"/>
    <n v="18237335.999999966"/>
    <n v="2.6660224922765381E-2"/>
    <n v="3.1168167869046092E-2"/>
    <n v="0.85536708589285848"/>
    <n v="0.85140552373330802"/>
    <n v="9.6432808149722257E-3"/>
    <n v="1.1326307553993345E-2"/>
    <n v="0.85140552373330791"/>
  </r>
  <r>
    <s v="USA"/>
    <s v="AUS"/>
    <x v="12"/>
    <x v="18"/>
    <n v="252869"/>
    <n v="94876.528493637306"/>
    <n v="4608764"/>
    <n v="3401456.2562221601"/>
    <n v="5.48669881990052E-2"/>
    <n v="2.7892914489223E-2"/>
    <n v="411739"/>
    <n v="283168.587115045"/>
    <n v="2.6621002104004358E-2"/>
    <n v="2.3148872848154121E-2"/>
    <n v="122689.91614085954"/>
    <n v="78739.878373845131"/>
    <n v="2.0610414282921399"/>
    <n v="1.2049361829488456"/>
    <n v="94876.528493637306"/>
    <n v="532790.59508464299"/>
    <n v="3401355.9011452473"/>
    <n v="18237335.999999966"/>
    <n v="2.7893737453846591E-2"/>
    <n v="2.9214277517541156E-2"/>
    <n v="0.95479812694660438"/>
    <n v="0.95350109880477241"/>
    <n v="0.17807470583928856"/>
    <n v="0.18675878408793428"/>
    <n v="0.9535010988047723"/>
  </r>
  <r>
    <s v="NLD"/>
    <s v="DEU"/>
    <x v="2"/>
    <x v="9"/>
    <n v="60186"/>
    <n v="17359.6947538489"/>
    <n v="457343"/>
    <n v="252054.98301061499"/>
    <n v="0.1315992591993318"/>
    <n v="6.8872650508630562E-2"/>
    <n v="774665"/>
    <n v="542439.85830873298"/>
    <n v="5.0085997670608166E-2"/>
    <n v="4.4344153550683309E-2"/>
    <n v="22906.480432668952"/>
    <n v="11177.164869837583"/>
    <n v="2.6274660647632029"/>
    <n v="1.5531393654839374"/>
    <n v="17359.6947538489"/>
    <n v="903209.11534090736"/>
    <n v="252042.79126432154"/>
    <n v="18237335.999999966"/>
    <n v="6.8875981998007221E-2"/>
    <n v="4.9525276901237605E-2"/>
    <n v="1.3907238143334046"/>
    <n v="1.4196259647257519"/>
    <n v="1.9220017224136025E-2"/>
    <n v="1.353878958381056E-2"/>
    <n v="1.4196259647257516"/>
  </r>
  <r>
    <s v="TUR"/>
    <s v="JPN"/>
    <x v="14"/>
    <x v="10"/>
    <n v="8150"/>
    <n v="4453.6572208810803"/>
    <n v="233551"/>
    <n v="188043.705976909"/>
    <n v="3.4896018428523107E-2"/>
    <n v="2.3684160008141785E-2"/>
    <n v="611176"/>
    <n v="515726.10549464897"/>
    <n v="3.9515609601997792E-2"/>
    <n v="4.2160319271992604E-2"/>
    <n v="9228.9101381561868"/>
    <n v="7927.9826810751874"/>
    <n v="0.88309452340471717"/>
    <n v="0.56176424697702276"/>
    <n v="4453.6572208810803"/>
    <n v="582041.68262295134"/>
    <n v="188030.98814065231"/>
    <n v="18237335.999999966"/>
    <n v="2.3685761931696192E-2"/>
    <n v="3.1914841214909478E-2"/>
    <n v="0.74215509242862998"/>
    <n v="0.73589967500470777"/>
    <n v="7.651783976726243E-3"/>
    <n v="1.0397862965053344E-2"/>
    <n v="0.73589967500470777"/>
  </r>
  <r>
    <s v="NLD"/>
    <s v="IND"/>
    <x v="2"/>
    <x v="6"/>
    <n v="7643"/>
    <n v="2130.0266777372099"/>
    <n v="457343"/>
    <n v="252054.98301061499"/>
    <n v="1.6711745888753082E-2"/>
    <n v="8.4506429997755934E-3"/>
    <n v="628927"/>
    <n v="572993.14923858095"/>
    <n v="4.0663301242450066E-2"/>
    <n v="4.6841867912412148E-2"/>
    <n v="18597.076180125841"/>
    <n v="11806.726220848515"/>
    <n v="0.4109785821153894"/>
    <n v="0.18040789952222089"/>
    <n v="2130.0266777372099"/>
    <n v="535725.91001931019"/>
    <n v="252042.79126432154"/>
    <n v="18237335.999999966"/>
    <n v="8.4510517720120578E-3"/>
    <n v="2.9375228378712284E-2"/>
    <n v="0.28769314277523672"/>
    <n v="0.2816220938989068"/>
    <n v="3.9759635251922637E-3"/>
    <n v="1.4118080972082774E-2"/>
    <n v="0.28162209389890674"/>
  </r>
  <r>
    <s v="POL"/>
    <s v="KOR"/>
    <x v="18"/>
    <x v="5"/>
    <n v="8433"/>
    <n v="4401.2332837506901"/>
    <n v="278613"/>
    <n v="205613.18892001599"/>
    <n v="3.0267790806602708E-2"/>
    <n v="2.1405403548615649E-2"/>
    <n v="385294"/>
    <n v="328237.62917358801"/>
    <n v="2.4911199533345772E-2"/>
    <n v="2.6833241706404116E-2"/>
    <n v="6940.5840355840655"/>
    <n v="5517.2683963153222"/>
    <n v="1.2150274323838433"/>
    <n v="0.79771962638069771"/>
    <n v="4401.2332837506901"/>
    <n v="467559.40479145834"/>
    <n v="205605.0031214678"/>
    <n v="18237335.999999966"/>
    <n v="2.1406255766794349E-2"/>
    <n v="2.5637483719741699E-2"/>
    <n v="0.83495931195115036"/>
    <n v="0.83134912825529028"/>
    <n v="9.4132066185552091E-3"/>
    <n v="1.1322808070190949E-2"/>
    <n v="0.83134912825529017"/>
  </r>
  <r>
    <s v="FRA"/>
    <s v="FRA"/>
    <x v="13"/>
    <x v="15"/>
    <n v="111036"/>
    <n v="55181.419874086001"/>
    <n v="814706"/>
    <n v="537381.630780034"/>
    <n v="0.13628965540943605"/>
    <n v="0.10268572037713244"/>
    <n v="542183"/>
    <n v="390578.15715175902"/>
    <n v="3.5054864328507608E-2"/>
    <n v="3.1929544831535615E-2"/>
    <n v="28559.408297621121"/>
    <n v="17158.350871634815"/>
    <n v="3.8878956749691778"/>
    <n v="3.2160095271923077"/>
    <n v="55181.419874086001"/>
    <n v="623492.97929485783"/>
    <n v="537340.39643089229"/>
    <n v="18237335.999999966"/>
    <n v="0.1026936002589988"/>
    <n v="3.4187722334822312E-2"/>
    <n v="3.0038152074962601"/>
    <n v="3.2331448968542311"/>
    <n v="8.850367479116393E-2"/>
    <n v="2.7373865884351728E-2"/>
    <n v="3.2331448968542316"/>
  </r>
  <r>
    <s v="USA"/>
    <s v="IND"/>
    <x v="12"/>
    <x v="6"/>
    <n v="89002"/>
    <n v="35278.3293655292"/>
    <n v="4608764"/>
    <n v="3401456.2562221601"/>
    <n v="1.9311468324262209E-2"/>
    <n v="1.037153698537085E-2"/>
    <n v="628927"/>
    <n v="572993.14923858095"/>
    <n v="4.0663301242450066E-2"/>
    <n v="4.6841867912412148E-2"/>
    <n v="187407.55888735913"/>
    <n v="159330.56466380635"/>
    <n v="0.47491147384025445"/>
    <n v="0.22141595644230497"/>
    <n v="35278.3293655292"/>
    <n v="535725.91001931019"/>
    <n v="3401355.9011452473"/>
    <n v="18237335.999999966"/>
    <n v="1.0371842991687778E-2"/>
    <n v="2.9375228378712284E-2"/>
    <n v="0.3530812716746084"/>
    <n v="0.34630121046570228"/>
    <n v="6.5851452591228224E-2"/>
    <n v="0.19015657641702111"/>
    <n v="0.34630121046570228"/>
  </r>
  <r>
    <s v="CAN"/>
    <s v="IND"/>
    <x v="1"/>
    <x v="6"/>
    <n v="16890"/>
    <n v="6601.5792874784001"/>
    <n v="761059"/>
    <n v="470952.99537847401"/>
    <n v="2.2192760351037174E-2"/>
    <n v="1.4017490815985032E-2"/>
    <n v="628927"/>
    <n v="572993.14923858095"/>
    <n v="4.0663301242450066E-2"/>
    <n v="4.6841867912412148E-2"/>
    <n v="30947.171380277803"/>
    <n v="22060.318002473326"/>
    <n v="0.54576878101252768"/>
    <n v="0.29925132025468781"/>
    <n v="6601.5792874784001"/>
    <n v="535725.91001931019"/>
    <n v="470938.93774361059"/>
    <n v="18237335.999999966"/>
    <n v="1.4017909241287761E-2"/>
    <n v="2.9375228378712284E-2"/>
    <n v="0.47720171093023045"/>
    <n v="0.46976898062369793"/>
    <n v="1.2322680617109684E-2"/>
    <n v="2.6231362915340298E-2"/>
    <n v="0.46976898062369787"/>
  </r>
  <r>
    <s v="RUS"/>
    <s v="CHE"/>
    <x v="7"/>
    <x v="1"/>
    <n v="11377"/>
    <n v="2776.8293545451502"/>
    <n v="307923"/>
    <n v="230122.67918958"/>
    <n v="3.6947548575455555E-2"/>
    <n v="1.2066734857790955E-2"/>
    <n v="205623"/>
    <n v="113491.275762676"/>
    <n v="1.3294563584289291E-2"/>
    <n v="9.2778480083937145E-3"/>
    <n v="4093.7019025651116"/>
    <n v="2135.0432408052707"/>
    <n v="2.779147155993742"/>
    <n v="1.3005963071257602"/>
    <n v="2776.8293545451502"/>
    <n v="255446.00110883819"/>
    <n v="230105.28373503475"/>
    <n v="18237335.999999966"/>
    <n v="1.2067647076468948E-2"/>
    <n v="1.4006760697332036E-2"/>
    <n v="0.86155873847174069"/>
    <n v="0.85986767098113737"/>
    <n v="1.0870514091007527E-2"/>
    <n v="1.2642077912527994E-2"/>
    <n v="0.85986767098113759"/>
  </r>
  <r>
    <s v="FRA"/>
    <s v="OTH"/>
    <x v="13"/>
    <x v="14"/>
    <n v="198439"/>
    <n v="70844.239535926798"/>
    <n v="814706"/>
    <n v="537381.630780034"/>
    <n v="0.24357130056732121"/>
    <n v="0.13183226868602327"/>
    <n v="3030074"/>
    <n v="2388459.2817652901"/>
    <n v="0.19590956001080514"/>
    <n v="0.19525520390478582"/>
    <n v="159608.69399816301"/>
    <n v="104926.55989264186"/>
    <n v="1.2432844040581141"/>
    <n v="0.6751792835714121"/>
    <n v="70844.239535926798"/>
    <n v="2753034.477569554"/>
    <n v="537340.39643089229"/>
    <n v="18237335.999999966"/>
    <n v="0.13184238521147204"/>
    <n v="0.15095595527600955"/>
    <n v="0.87338313331468076"/>
    <n v="0.85415451695812006"/>
    <n v="2.5733146501844693E-2"/>
    <n v="3.0127039067225834E-2"/>
    <n v="0.85415451695812006"/>
  </r>
  <r>
    <s v="SWE"/>
    <s v="DEU"/>
    <x v="19"/>
    <x v="9"/>
    <n v="39542"/>
    <n v="10526.8032726773"/>
    <n v="314859"/>
    <n v="160351.01493838499"/>
    <n v="0.12558637358309593"/>
    <n v="6.5648497932627572E-2"/>
    <n v="774665"/>
    <n v="542439.85830873298"/>
    <n v="5.0085997670608166E-2"/>
    <n v="4.4344153550683309E-2"/>
    <n v="15770.027140570017"/>
    <n v="7110.6300284356576"/>
    <n v="2.5074148349608185"/>
    <n v="1.4804318647686978"/>
    <n v="10526.8032726773"/>
    <n v="903209.11534090736"/>
    <n v="160344.49182914122"/>
    <n v="18237335.999999966"/>
    <n v="6.565116863443228E-2"/>
    <n v="4.9525276901237605E-2"/>
    <n v="1.3256093199711458"/>
    <n v="1.3484879619266628"/>
    <n v="1.1654890427787659E-2"/>
    <n v="8.6429324968801645E-3"/>
    <n v="1.3484879619266632"/>
  </r>
  <r>
    <s v="RUS"/>
    <s v="SWE"/>
    <x v="7"/>
    <x v="3"/>
    <n v="8693"/>
    <n v="2444.9308354660002"/>
    <n v="307923"/>
    <n v="230122.67918958"/>
    <n v="2.8231083744962214E-2"/>
    <n v="1.0624467106311646E-2"/>
    <n v="179938"/>
    <n v="108129.511066987"/>
    <n v="1.1633898845118718E-2"/>
    <n v="8.8395267579797366E-3"/>
    <n v="3582.3450340854911"/>
    <n v="2034.1755803142792"/>
    <n v="2.4266227617070304"/>
    <n v="1.2019271389976374"/>
    <n v="2444.9308354660002"/>
    <n v="202311.93175718444"/>
    <n v="230105.28373503475"/>
    <n v="18237335.999999966"/>
    <n v="1.0625270292712303E-2"/>
    <n v="1.1093283128478021E-2"/>
    <n v="0.95781115199662914"/>
    <n v="0.95735806996419581"/>
    <n v="1.2084956207132734E-2"/>
    <n v="1.2623235324672929E-2"/>
    <n v="0.95735806996419581"/>
  </r>
  <r>
    <s v="GBR"/>
    <s v="OTH"/>
    <x v="16"/>
    <x v="14"/>
    <n v="337193"/>
    <n v="105255.21015103201"/>
    <n v="1396369"/>
    <n v="798451.10116148798"/>
    <n v="0.24147843442528444"/>
    <n v="0.13182424070543547"/>
    <n v="3030074"/>
    <n v="2388459.2817652901"/>
    <n v="0.19590956001080514"/>
    <n v="0.19525520390478582"/>
    <n v="273562.03640272794"/>
    <n v="155901.73256528709"/>
    <n v="1.2326015862215505"/>
    <n v="0.67513816824937589"/>
    <n v="105255.21015103201"/>
    <n v="2753034.477569554"/>
    <n v="798411.94772268995"/>
    <n v="18237335.999999966"/>
    <n v="0.13183070525341134"/>
    <n v="0.15095595527600955"/>
    <n v="0.87330576003027249"/>
    <n v="0.85406735675130219"/>
    <n v="3.8232434431389274E-2"/>
    <n v="4.4765127866281708E-2"/>
    <n v="0.85406735675130208"/>
  </r>
  <r>
    <s v="POL"/>
    <s v="POL"/>
    <x v="18"/>
    <x v="4"/>
    <n v="25581"/>
    <n v="19106.6277981612"/>
    <n v="278613"/>
    <n v="205613.18892001599"/>
    <n v="9.1815529067200738E-2"/>
    <n v="9.2925108056145775E-2"/>
    <n v="205103"/>
    <n v="166981.54839192901"/>
    <n v="1.3260942962744861E-2"/>
    <n v="1.3650647732837048E-2"/>
    <n v="3694.6711016792337"/>
    <n v="2806.7532111724122"/>
    <n v="6.9237556729673164"/>
    <n v="6.8073771937291729"/>
    <n v="19106.6277981612"/>
    <n v="135327.88678592816"/>
    <n v="205605.0031214678"/>
    <n v="18237335.999999966"/>
    <n v="9.2928807704515545E-2"/>
    <n v="7.4203758041157114E-3"/>
    <n v="12.52346379181666"/>
    <n v="13.70403457820631"/>
    <n v="0.14118766096145063"/>
    <n v="1.0302634611414585E-2"/>
    <n v="13.704034578206313"/>
  </r>
  <r>
    <s v="AUS"/>
    <s v="NLD"/>
    <x v="3"/>
    <x v="0"/>
    <n v="38205"/>
    <n v="11811.8889303003"/>
    <n v="766223"/>
    <n v="467586.44461568602"/>
    <n v="4.9861463307679356E-2"/>
    <n v="2.5261401536155758E-2"/>
    <n v="264229"/>
    <n v="164787.98419923001"/>
    <n v="1.708373694242947E-2"/>
    <n v="1.3471325092927054E-2"/>
    <n v="13089.952171239136"/>
    <n v="6299.0090044638373"/>
    <n v="2.9186508476282227"/>
    <n v="1.8751979750988959"/>
    <n v="11811.8889303003"/>
    <n v="349614.29819089675"/>
    <n v="467570.656331987"/>
    <n v="18237335.999999966"/>
    <n v="2.5262254528465446E-2"/>
    <n v="1.9170250424233967E-2"/>
    <n v="1.3177842735184255"/>
    <n v="1.3260202808343036"/>
    <n v="3.3785485866629973E-2"/>
    <n v="2.5478860583770913E-2"/>
    <n v="1.3260202808343036"/>
  </r>
  <r>
    <s v="IND"/>
    <s v="KOR"/>
    <x v="6"/>
    <x v="5"/>
    <n v="33840"/>
    <n v="21241.448707566698"/>
    <n v="814097"/>
    <n v="695738.46490440296"/>
    <n v="4.1567528193814741E-2"/>
    <n v="3.0530795376514583E-2"/>
    <n v="385294"/>
    <n v="328237.62917358801"/>
    <n v="2.4911199533345772E-2"/>
    <n v="2.6833241706404116E-2"/>
    <n v="20280.132806498194"/>
    <n v="18668.918393222404"/>
    <n v="1.6686281260030473"/>
    <n v="1.1377975017169837"/>
    <n v="21241.448707566698"/>
    <n v="467559.40479145834"/>
    <n v="695726.54785840726"/>
    <n v="18237335.999999966"/>
    <n v="3.0531318336137019E-2"/>
    <n v="2.5637483719741699E-2"/>
    <n v="1.1908859180523597"/>
    <n v="1.196897456991338"/>
    <n v="4.5430481110824511E-2"/>
    <n v="3.7956869943582217E-2"/>
    <n v="1.1968974569913382"/>
  </r>
  <r>
    <s v="ITA"/>
    <s v="DEU"/>
    <x v="15"/>
    <x v="9"/>
    <n v="99837"/>
    <n v="34398.582754486"/>
    <n v="853404"/>
    <n v="590210.80568988505"/>
    <n v="0.11698679640592263"/>
    <n v="5.8281858656041068E-2"/>
    <n v="774665"/>
    <n v="542439.85830873298"/>
    <n v="5.0085997670608166E-2"/>
    <n v="4.4344153550683309E-2"/>
    <n v="42743.590756087695"/>
    <n v="26172.398594784772"/>
    <n v="2.3357186009409108"/>
    <n v="1.3143076141802461"/>
    <n v="34398.582754486"/>
    <n v="903209.11534090736"/>
    <n v="590154.03594261827"/>
    <n v="18237335.999999966"/>
    <n v="5.8287465067561849E-2"/>
    <n v="4.9525276901237605E-2"/>
    <n v="1.1769235573139276"/>
    <n v="1.1878742724037552"/>
    <n v="3.808484897930043E-2"/>
    <n v="3.2061346780609033E-2"/>
    <n v="1.187874272403755"/>
  </r>
  <r>
    <s v="CHE"/>
    <s v="RUS"/>
    <x v="9"/>
    <x v="12"/>
    <n v="5601"/>
    <n v="701.36530688082496"/>
    <n v="389403"/>
    <n v="194158.51615281499"/>
    <n v="1.4383556367054183E-2"/>
    <n v="3.6123334725570639E-3"/>
    <n v="331407"/>
    <n v="284134.86566834903"/>
    <n v="2.1427133315721301E-2"/>
    <n v="2.3227865576811717E-2"/>
    <n v="8343.7899945418212"/>
    <n v="4509.8879137908134"/>
    <n v="0.67127768120529807"/>
    <n v="0.1555172368555138"/>
    <n v="701.36530688082496"/>
    <n v="104676.98736522046"/>
    <n v="194145.84156533482"/>
    <n v="18237335.999999966"/>
    <n v="3.6125692995839852E-3"/>
    <n v="5.7397082208289988E-3"/>
    <n v="0.62939946781166056"/>
    <n v="0.62805579359042718"/>
    <n v="6.7002817384660207E-3"/>
    <n v="1.0668290630936304E-2"/>
    <n v="0.62805579359042729"/>
  </r>
  <r>
    <s v="JPN"/>
    <s v="NLD"/>
    <x v="17"/>
    <x v="0"/>
    <n v="29285"/>
    <n v="9720.1913371738501"/>
    <n v="707111"/>
    <n v="526988.61771348596"/>
    <n v="4.1414997079666414E-2"/>
    <n v="1.844478421440696E-2"/>
    <n v="264229"/>
    <n v="164787.98419923001"/>
    <n v="1.708373694242947E-2"/>
    <n v="1.3471325092927054E-2"/>
    <n v="12080.098313098244"/>
    <n v="7099.2349894906265"/>
    <n v="2.4242352372452776"/>
    <n v="1.3691885606777581"/>
    <n v="9720.1913371738501"/>
    <n v="349614.29819089675"/>
    <n v="526944.24156406114"/>
    <n v="18237335.999999966"/>
    <n v="1.8446337525812314E-2"/>
    <n v="1.9170250424233967E-2"/>
    <n v="0.96223769213225707"/>
    <n v="0.9615280250979289"/>
    <n v="2.7802613873264478E-2"/>
    <n v="2.8915032269010422E-2"/>
    <n v="0.96152802509792901"/>
  </r>
  <r>
    <s v="KOR"/>
    <s v="RUS"/>
    <x v="10"/>
    <x v="12"/>
    <n v="5223"/>
    <n v="1433.8600549139301"/>
    <n v="575418"/>
    <n v="460438.54033682798"/>
    <n v="9.0768797639281355E-3"/>
    <n v="3.1141182357693341E-3"/>
    <n v="331407"/>
    <n v="284134.86566834903"/>
    <n v="2.1427133315721301E-2"/>
    <n v="2.3227865576811717E-2"/>
    <n v="12329.558198265719"/>
    <n v="10695.004521327241"/>
    <n v="0.42361615201546066"/>
    <n v="0.13406820465149175"/>
    <n v="1433.8600549139301"/>
    <n v="104676.98736522046"/>
    <n v="460409.58926539822"/>
    <n v="18237335.999999966"/>
    <n v="3.1143140550172091E-3"/>
    <n v="5.7397082208289988E-3"/>
    <n v="0.54259100553501682"/>
    <n v="0.5411620400272984"/>
    <n v="1.3697949195950384E-2"/>
    <n v="2.531210281352957E-2"/>
    <n v="0.54116204002729851"/>
  </r>
  <r>
    <s v="AUS"/>
    <s v="JPN"/>
    <x v="3"/>
    <x v="10"/>
    <n v="30056"/>
    <n v="10462.846949434501"/>
    <n v="766223"/>
    <n v="467586.44461568602"/>
    <n v="3.9226178279691423E-2"/>
    <n v="2.2376283722326508E-2"/>
    <n v="611176"/>
    <n v="515726.10549464897"/>
    <n v="3.9515609601997792E-2"/>
    <n v="4.2160319271992604E-2"/>
    <n v="30277.768936071556"/>
    <n v="19713.59379225321"/>
    <n v="0.9926755192385609"/>
    <n v="0.53074274836412894"/>
    <n v="10462.846949434501"/>
    <n v="582041.68262295134"/>
    <n v="467570.656331987"/>
    <n v="18237335.999999966"/>
    <n v="2.2377039293940668E-2"/>
    <n v="3.1914841214909478E-2"/>
    <n v="0.70114838244869326"/>
    <n v="0.69430789827658101"/>
    <n v="1.7976112814264492E-2"/>
    <n v="2.5890693248463693E-2"/>
    <n v="0.69430789827658101"/>
  </r>
  <r>
    <s v="BRA"/>
    <s v="USA"/>
    <x v="8"/>
    <x v="19"/>
    <n v="139308"/>
    <n v="69178.167900461602"/>
    <n v="473379"/>
    <n v="364724.64994822402"/>
    <n v="0.29428428384022104"/>
    <n v="0.18967231282635291"/>
    <n v="2823093"/>
    <n v="2249487.3035238399"/>
    <n v="0.18252719488025176"/>
    <n v="0.18389432278960494"/>
    <n v="86404.5409852187"/>
    <n v="67070.79250690437"/>
    <n v="1.6122763735742955"/>
    <n v="1.0314201653922652"/>
    <n v="69178.167900461602"/>
    <n v="4873588.5164673962"/>
    <n v="364708.38328155724"/>
    <n v="18237335.999999966"/>
    <n v="0.18968077256139079"/>
    <n v="0.26723138272318969"/>
    <n v="0.70979976464018335"/>
    <n v="0.64186924667068623"/>
    <n v="1.4194503222156547E-2"/>
    <n v="2.2114322030198617E-2"/>
    <n v="0.64186924667068623"/>
  </r>
  <r>
    <s v="GBR"/>
    <s v="TUR"/>
    <x v="16"/>
    <x v="7"/>
    <n v="12285"/>
    <n v="3569.3363891189601"/>
    <n v="1396369"/>
    <n v="798451.10116148798"/>
    <n v="8.7978177687989354E-3"/>
    <n v="4.4703255890394923E-3"/>
    <n v="196268"/>
    <n v="171052.689770383"/>
    <n v="1.2689715671696699E-2"/>
    <n v="1.3983461252432714E-2"/>
    <n v="17719.525582771446"/>
    <n v="11165.1100350539"/>
    <n v="0.69330298616711317"/>
    <n v="0.31968662896404038"/>
    <n v="3569.3363891189601"/>
    <n v="154259.77782273083"/>
    <n v="798411.94772268995"/>
    <n v="18237335.999999966"/>
    <n v="4.4705448099815852E-3"/>
    <n v="8.4584600416821362E-3"/>
    <n v="0.52852939990865366"/>
    <n v="0.52641220444717429"/>
    <n v="2.3138477440442697E-2"/>
    <n v="4.3955055078447845E-2"/>
    <n v="0.5264122044471744"/>
  </r>
  <r>
    <s v="GBR"/>
    <s v="CAN"/>
    <x v="16"/>
    <x v="13"/>
    <n v="102006"/>
    <n v="30355.3520961834"/>
    <n v="1396369"/>
    <n v="798451.10116148798"/>
    <n v="7.3050891275873359E-2"/>
    <n v="3.8017797272777487E-2"/>
    <n v="456541"/>
    <n v="313358.46928815503"/>
    <n v="2.951767727022277E-2"/>
    <n v="2.5616878748265307E-2"/>
    <n v="41217.569492143703"/>
    <n v="20453.825044872752"/>
    <n v="2.4748184149830306"/>
    <n v="1.484091705565493"/>
    <n v="30355.3520961834"/>
    <n v="568424.34993219655"/>
    <n v="798411.94772268995"/>
    <n v="18237335.999999966"/>
    <n v="3.8019661633027863E-2"/>
    <n v="3.1168167869046092E-2"/>
    <n v="1.2198234362946359"/>
    <n v="1.2285113609159637"/>
    <n v="5.3402624464986913E-2"/>
    <n v="4.3469377788391432E-2"/>
    <n v="1.2285113609159635"/>
  </r>
  <r>
    <s v="RUS"/>
    <s v="POL"/>
    <x v="7"/>
    <x v="4"/>
    <n v="7167"/>
    <n v="3020.98714221605"/>
    <n v="307923"/>
    <n v="230122.67918958"/>
    <n v="2.3275299344316599E-2"/>
    <n v="1.3127724537429429E-2"/>
    <n v="205103"/>
    <n v="166981.54839192901"/>
    <n v="1.3260942962744861E-2"/>
    <n v="1.3650647732837048E-2"/>
    <n v="4083.3493399172858"/>
    <n v="3141.3236289536276"/>
    <n v="1.7551767932119122"/>
    <n v="0.96169242620262541"/>
    <n v="3020.98714221605"/>
    <n v="135327.88678592816"/>
    <n v="230105.28373503475"/>
    <n v="18237335.999999966"/>
    <n v="1.3128716964599142E-2"/>
    <n v="7.4203758041157114E-3"/>
    <n v="1.7692792536622335"/>
    <n v="1.7795132626578192"/>
    <n v="2.2323463507524319E-2"/>
    <n v="1.2544701956411816E-2"/>
    <n v="1.7795132626578192"/>
  </r>
  <r>
    <s v="USA"/>
    <s v="FRA"/>
    <x v="12"/>
    <x v="15"/>
    <n v="289175"/>
    <n v="110213.477044147"/>
    <n v="4608764"/>
    <n v="3401456.2562221601"/>
    <n v="6.2744588353840641E-2"/>
    <n v="3.2401850484638013E-2"/>
    <n v="542183"/>
    <n v="390578.15715175902"/>
    <n v="3.5054864328507608E-2"/>
    <n v="3.1929544831535615E-2"/>
    <n v="161559.59674211004"/>
    <n v="108606.95002555275"/>
    <n v="1.7898967677023632"/>
    <n v="1.0147921198248939"/>
    <n v="110213.477044147"/>
    <n v="623492.97929485783"/>
    <n v="3401355.9011452473"/>
    <n v="18237335.999999966"/>
    <n v="3.2402806482861077E-2"/>
    <n v="3.4187722334822312E-2"/>
    <n v="0.94779073509254552"/>
    <n v="0.94604235599559972"/>
    <n v="0.17676779162580697"/>
    <n v="0.18684976471246825"/>
    <n v="0.94604235599559994"/>
  </r>
  <r>
    <s v="POL"/>
    <s v="OTH"/>
    <x v="18"/>
    <x v="14"/>
    <n v="74645"/>
    <n v="37122.782243904498"/>
    <n v="278613"/>
    <n v="205613.18892001599"/>
    <n v="0.26791642888163869"/>
    <n v="0.18054669760676367"/>
    <n v="3030074"/>
    <n v="2388459.2817652901"/>
    <n v="0.19590956001080514"/>
    <n v="0.19525520390478582"/>
    <n v="54582.950243290456"/>
    <n v="40147.045128090969"/>
    <n v="1.3675515828163878"/>
    <n v="0.9246703493485654"/>
    <n v="37122.782243904498"/>
    <n v="2753034.477569554"/>
    <n v="205605.0031214678"/>
    <n v="18237335.999999966"/>
    <n v="0.18055388575331999"/>
    <n v="0.15095595527600955"/>
    <n v="1.1960699756640489"/>
    <n v="1.2392713471395211"/>
    <n v="1.348431432528858E-2"/>
    <n v="1.0880840871866358E-2"/>
    <n v="1.2392713471395209"/>
  </r>
  <r>
    <s v="NLD"/>
    <s v="ITA"/>
    <x v="2"/>
    <x v="11"/>
    <n v="30369"/>
    <n v="8230.5209787962594"/>
    <n v="457343"/>
    <n v="252054.98301061499"/>
    <n v="6.6403115386045042E-2"/>
    <n v="3.265367294265966E-2"/>
    <n v="487659"/>
    <n v="360812.79794453498"/>
    <n v="3.1529612849491212E-2"/>
    <n v="2.9496243445292079E-2"/>
    <n v="14419.847729424859"/>
    <n v="7434.6751404800589"/>
    <n v="2.1060555263721414"/>
    <n v="1.1070451396030752"/>
    <n v="8230.5209787962594"/>
    <n v="552156.95266972948"/>
    <n v="252042.79126432154"/>
    <n v="18237335.999999966"/>
    <n v="3.2655252457368528E-2"/>
    <n v="3.0276184672461508E-2"/>
    <n v="1.0785788503619138"/>
    <n v="1.0812314850124833"/>
    <n v="1.490612576551094E-2"/>
    <n v="1.3786248340094204E-2"/>
    <n v="1.0812314850124833"/>
  </r>
  <r>
    <s v="TUR"/>
    <s v="CAN"/>
    <x v="14"/>
    <x v="13"/>
    <n v="10026"/>
    <n v="4390.8454811527899"/>
    <n v="233551"/>
    <n v="188043.705976909"/>
    <n v="4.2928525247162293E-2"/>
    <n v="2.3350132663796618E-2"/>
    <n v="456541"/>
    <n v="313358.46928815503"/>
    <n v="2.951767727022277E-2"/>
    <n v="2.5616878748265307E-2"/>
    <n v="6893.8830441377986"/>
    <n v="4817.09281538493"/>
    <n v="1.4543327665713144"/>
    <n v="0.91151357248696085"/>
    <n v="4390.8454811527899"/>
    <n v="568424.34993219655"/>
    <n v="188030.98814065231"/>
    <n v="18237335.999999966"/>
    <n v="2.3351711994771405E-2"/>
    <n v="3.1168167869046092E-2"/>
    <n v="0.74921670381410488"/>
    <n v="0.74322046199649661"/>
    <n v="7.7245907598373362E-3"/>
    <n v="1.0393404319206902E-2"/>
    <n v="0.7432204619964965"/>
  </r>
  <r>
    <s v="IND"/>
    <s v="AUS"/>
    <x v="6"/>
    <x v="18"/>
    <n v="31139"/>
    <n v="14517.6461201769"/>
    <n v="814097"/>
    <n v="695738.46490440296"/>
    <n v="3.8249741738392351E-2"/>
    <n v="2.086652794476683E-2"/>
    <n v="411739"/>
    <n v="283168.587115045"/>
    <n v="2.6621002104004358E-2"/>
    <n v="2.3148872848154121E-2"/>
    <n v="21672.077949863637"/>
    <n v="16105.561259641963"/>
    <n v="1.4368257659481116"/>
    <n v="0.90140578686666872"/>
    <n v="14517.6461201769"/>
    <n v="532790.59508464299"/>
    <n v="695726.54785840726"/>
    <n v="18237335.999999966"/>
    <n v="2.0866885365903125E-2"/>
    <n v="2.9214277517541156E-2"/>
    <n v="0.71427011513031602"/>
    <n v="0.70818075642711609"/>
    <n v="2.7248315293310538E-2"/>
    <n v="3.8476497767014443E-2"/>
    <n v="0.7081807564271162"/>
  </r>
  <r>
    <s v="POL"/>
    <s v="USA"/>
    <x v="18"/>
    <x v="19"/>
    <n v="79260"/>
    <n v="37776.949112261798"/>
    <n v="278613"/>
    <n v="205613.18892001599"/>
    <n v="0.28448062366077675"/>
    <n v="0.18372823898449978"/>
    <n v="2823093"/>
    <n v="2249487.3035238399"/>
    <n v="0.18252719488025176"/>
    <n v="0.18389432278960494"/>
    <n v="50854.449347171583"/>
    <n v="37811.098133057443"/>
    <n v="1.5585656912517187"/>
    <n v="0.99909685191698283"/>
    <n v="37776.949112261798"/>
    <n v="4873588.5164673962"/>
    <n v="205605.0031214678"/>
    <n v="18237335.999999966"/>
    <n v="0.18373555379848341"/>
    <n v="0.26723138272318969"/>
    <n v="0.68755230739050199"/>
    <n v="0.61722246501918332"/>
    <n v="7.7513620578793328E-3"/>
    <n v="1.2558457439876915E-2"/>
    <n v="0.61722246501918343"/>
  </r>
  <r>
    <s v="ITA"/>
    <s v="RUS"/>
    <x v="15"/>
    <x v="12"/>
    <n v="10806"/>
    <n v="2334.2358426180599"/>
    <n v="853404"/>
    <n v="590210.80568988505"/>
    <n v="1.2662232658857938E-2"/>
    <n v="3.9549188529166635E-3"/>
    <n v="331407"/>
    <n v="284134.86566834903"/>
    <n v="2.1427133315721301E-2"/>
    <n v="2.3227865576811717E-2"/>
    <n v="18286.001280169821"/>
    <n v="13709.337256546391"/>
    <n v="0.59094385013078399"/>
    <n v="0.17026613314246328"/>
    <n v="2334.2358426180599"/>
    <n v="104676.98736522046"/>
    <n v="590154.03594261827"/>
    <n v="18237335.999999966"/>
    <n v="3.9552992955300603E-3"/>
    <n v="5.7397082208289988E-3"/>
    <n v="0.68911156166032206"/>
    <n v="0.68787702186478505"/>
    <n v="2.2299417487760289E-2"/>
    <n v="3.2417738605816739E-2"/>
    <n v="0.68787702186478505"/>
  </r>
  <r>
    <s v="ESP"/>
    <s v="AUS"/>
    <x v="11"/>
    <x v="18"/>
    <n v="39898"/>
    <n v="13696.8715156122"/>
    <n v="684655"/>
    <n v="454481.91714997898"/>
    <n v="5.8274605458223487E-2"/>
    <n v="3.0137329998747197E-2"/>
    <n v="411739"/>
    <n v="283168.587115045"/>
    <n v="2.6621002104004358E-2"/>
    <n v="2.3148872848154121E-2"/>
    <n v="18226.202195517104"/>
    <n v="10520.744111890179"/>
    <n v="2.1890462737110021"/>
    <n v="1.3018918975638303"/>
    <n v="13696.8715156122"/>
    <n v="532790.59508464299"/>
    <n v="454448.32633992715"/>
    <n v="18237335.999999966"/>
    <n v="3.0139557616869615E-2"/>
    <n v="2.9214277517541156E-2"/>
    <n v="1.031672188325482"/>
    <n v="1.0326564389487392"/>
    <n v="2.5707795223818122E-2"/>
    <n v="2.4894819084253294E-2"/>
    <n v="1.0326564389487394"/>
  </r>
  <r>
    <s v="JPN"/>
    <s v="DEU"/>
    <x v="17"/>
    <x v="9"/>
    <n v="80381"/>
    <n v="31305.041570871199"/>
    <n v="707111"/>
    <n v="526988.61771348596"/>
    <n v="0.11367522213626997"/>
    <n v="5.9403638937589306E-2"/>
    <n v="774665"/>
    <n v="542439.85830873298"/>
    <n v="5.0085997670608166E-2"/>
    <n v="4.4344153550683309E-2"/>
    <n v="35416.35989886141"/>
    <n v="23368.864183349167"/>
    <n v="2.2696008350249497"/>
    <n v="1.3396047546537042"/>
    <n v="31305.041570871199"/>
    <n v="903209.11534090736"/>
    <n v="526944.24156406114"/>
    <n v="18237335.999999966"/>
    <n v="5.940864156319927E-2"/>
    <n v="4.9525276901237605E-2"/>
    <n v="1.1995620273193199"/>
    <n v="1.2121665540825068"/>
    <n v="3.4659793661466119E-2"/>
    <n v="2.8593260179250068E-2"/>
    <n v="1.2121665540825068"/>
  </r>
  <r>
    <s v="CHE"/>
    <s v="JPN"/>
    <x v="9"/>
    <x v="10"/>
    <n v="19888"/>
    <n v="5734.6196240101899"/>
    <n v="389403"/>
    <n v="194158.51615281499"/>
    <n v="5.1073052852700161E-2"/>
    <n v="2.9535761488291776E-2"/>
    <n v="611176"/>
    <n v="515726.10549464897"/>
    <n v="3.9515609601997792E-2"/>
    <n v="4.2160319271992604E-2"/>
    <n v="15387.496925846746"/>
    <n v="8185.7850303790128"/>
    <n v="1.2924779186531405"/>
    <n v="0.70055829742998632"/>
    <n v="5734.6196240101899"/>
    <n v="582041.68262295134"/>
    <n v="194145.84156533482"/>
    <n v="18237335.999999966"/>
    <n v="2.9537689696435502E-2"/>
    <n v="3.1914841214909478E-2"/>
    <n v="0.92551579678975637"/>
    <n v="0.92324874194553253"/>
    <n v="9.8525926840279179E-3"/>
    <n v="1.0671655683240754E-2"/>
    <n v="0.92324874194553241"/>
  </r>
  <r>
    <s v="SWE"/>
    <s v="RUS"/>
    <x v="19"/>
    <x v="12"/>
    <n v="3906"/>
    <n v="594.00524117018995"/>
    <n v="314859"/>
    <n v="160351.01493838499"/>
    <n v="1.2405552961801949E-2"/>
    <n v="3.7044058710725149E-3"/>
    <n v="331407"/>
    <n v="284134.86566834903"/>
    <n v="2.1427133315721301E-2"/>
    <n v="2.3227865576811717E-2"/>
    <n v="6746.5257686546929"/>
    <n v="3724.6118200941341"/>
    <n v="0.57896466032158733"/>
    <n v="0.1594811137003741"/>
    <n v="594.00524117018995"/>
    <n v="104676.98736522046"/>
    <n v="160344.49182914122"/>
    <n v="18237335.999999966"/>
    <n v="3.7045565731259793E-3"/>
    <n v="5.7397082208289988E-3"/>
    <n v="0.64542593989053365"/>
    <n v="0.64410751604978977"/>
    <n v="5.6746497594327185E-3"/>
    <n v="8.8100971003015997E-3"/>
    <n v="0.64410751604978966"/>
  </r>
  <r>
    <s v="TUR"/>
    <s v="AUS"/>
    <x v="14"/>
    <x v="18"/>
    <n v="9441"/>
    <n v="4341.2896366156001"/>
    <n v="233551"/>
    <n v="188043.705976909"/>
    <n v="4.0423719016403271E-2"/>
    <n v="2.3086599011980187E-2"/>
    <n v="411739"/>
    <n v="283168.587115045"/>
    <n v="2.6621002104004358E-2"/>
    <n v="2.3148872848154121E-2"/>
    <n v="6217.3616623923217"/>
    <n v="4352.9998395551456"/>
    <n v="1.5184897570149207"/>
    <n v="0.99730985449777954"/>
    <n v="4341.2896366156001"/>
    <n v="532790.59508464299"/>
    <n v="188030.98814065231"/>
    <n v="18237335.999999966"/>
    <n v="2.3088160518351355E-2"/>
    <n v="2.9214277517541156E-2"/>
    <n v="0.79030400476234641"/>
    <n v="0.78534808693799973"/>
    <n v="8.1482099659171189E-3"/>
    <n v="1.037528466859357E-2"/>
    <n v="0.78534808693799973"/>
  </r>
  <r>
    <s v="ITA"/>
    <s v="KOR"/>
    <x v="15"/>
    <x v="5"/>
    <n v="25611"/>
    <n v="11626.3774852228"/>
    <n v="853404"/>
    <n v="590210.80568988505"/>
    <n v="3.0010405388303782E-2"/>
    <n v="1.9698686254367999E-2"/>
    <n v="385294"/>
    <n v="328237.62917358801"/>
    <n v="2.4911199533345772E-2"/>
    <n v="2.6833241706404116E-2"/>
    <n v="21259.317326555414"/>
    <n v="15837.2692068082"/>
    <n v="1.2046953157808513"/>
    <n v="0.73411503797793609"/>
    <n v="11626.3774852228"/>
    <n v="467559.40479145834"/>
    <n v="590154.03594261827"/>
    <n v="18237335.999999966"/>
    <n v="1.9700581165479403E-2"/>
    <n v="2.5637483719741699E-2"/>
    <n v="0.76842881231395233"/>
    <n v="0.76377504338280333"/>
    <n v="2.486609694100457E-2"/>
    <n v="3.2556833528981526E-2"/>
    <n v="0.76377504338280333"/>
  </r>
  <r>
    <s v="BRA"/>
    <s v="ITA"/>
    <x v="8"/>
    <x v="11"/>
    <n v="27627"/>
    <n v="12698.2107102234"/>
    <n v="473379"/>
    <n v="364724.64994822402"/>
    <n v="5.8361270778805145E-2"/>
    <n v="3.4815882918870514E-2"/>
    <n v="487659"/>
    <n v="360812.79794453498"/>
    <n v="3.1529612849491212E-2"/>
    <n v="2.9496243445292079E-2"/>
    <n v="14925.456601079301"/>
    <n v="10758.00706537175"/>
    <n v="1.8509986487115051"/>
    <n v="1.1803497277015969"/>
    <n v="12698.2107102234"/>
    <n v="552156.95266972948"/>
    <n v="364708.38328155724"/>
    <n v="18237335.999999966"/>
    <n v="3.4817435771473067E-2"/>
    <n v="3.0276184672461508E-2"/>
    <n v="1.1499941669711828"/>
    <n v="1.1554049695158695"/>
    <n v="2.2997465935774942E-2"/>
    <n v="1.9904247032459275E-2"/>
    <n v="1.1554049695158695"/>
  </r>
  <r>
    <s v="USA"/>
    <s v="ITA"/>
    <x v="12"/>
    <x v="11"/>
    <n v="227676"/>
    <n v="80910.327790178693"/>
    <n v="4608764"/>
    <n v="3401456.2562221601"/>
    <n v="4.9400663605252949E-2"/>
    <n v="2.3786967021014124E-2"/>
    <n v="487659"/>
    <n v="360812.79794453498"/>
    <n v="3.1529612849491212E-2"/>
    <n v="2.9496243445292079E-2"/>
    <n v="145312.54463467252"/>
    <n v="100330.18180204062"/>
    <n v="1.5668020993809988"/>
    <n v="0.80644055793520997"/>
    <n v="80910.327790178693"/>
    <n v="552156.95266972948"/>
    <n v="3401355.9011452473"/>
    <n v="18237335.999999966"/>
    <n v="2.3787668841986201E-2"/>
    <n v="3.0276184672461508E-2"/>
    <n v="0.78568911833936905"/>
    <n v="0.78046693857430727"/>
    <n v="0.14653501581202563"/>
    <n v="0.1877530085767678"/>
    <n v="0.78046693857430738"/>
  </r>
  <r>
    <s v="DEU"/>
    <s v="GBR"/>
    <x v="0"/>
    <x v="16"/>
    <n v="183016"/>
    <n v="59152.247736391997"/>
    <n v="1264416"/>
    <n v="799364.77129149099"/>
    <n v="0.14474350213853668"/>
    <n v="7.3999067585656636E-2"/>
    <n v="822815"/>
    <n v="541059.55428477901"/>
    <n v="5.3199137915539568E-2"/>
    <n v="4.4231314472493732E-2"/>
    <n v="67265.841166614875"/>
    <n v="35356.95457722697"/>
    <n v="2.7207866106465017"/>
    <n v="1.6730017741542513"/>
    <n v="59152.247736391997"/>
    <n v="1073638.8229175881"/>
    <n v="799320.61200785544"/>
    <n v="18237335.999999966"/>
    <n v="7.400315573972796E-2"/>
    <n v="5.8870375745535976E-2"/>
    <n v="1.2570525464216944"/>
    <n v="1.2775954885969829"/>
    <n v="5.5095108777500394E-2"/>
    <n v="4.3124063343401589E-2"/>
    <n v="1.2775954885969829"/>
  </r>
  <r>
    <s v="BRA"/>
    <s v="GBR"/>
    <x v="8"/>
    <x v="16"/>
    <n v="47566"/>
    <n v="17453.715114978899"/>
    <n v="473379"/>
    <n v="364724.64994822402"/>
    <n v="0.10048185491963099"/>
    <n v="4.7854498228887495E-2"/>
    <n v="822815"/>
    <n v="541059.55428477901"/>
    <n v="5.3199137915539568E-2"/>
    <n v="4.4231314472493732E-2"/>
    <n v="25183.354707320206"/>
    <n v="16132.250687730091"/>
    <n v="1.8887872784547519"/>
    <n v="1.0819144490640658"/>
    <n v="17453.715114978899"/>
    <n v="1073638.8229175881"/>
    <n v="364708.38328155724"/>
    <n v="18237335.999999966"/>
    <n v="4.7856632627785028E-2"/>
    <n v="5.8870375745535976E-2"/>
    <n v="0.81291535890042121"/>
    <n v="0.80351211013956148"/>
    <n v="1.6256598347988982E-2"/>
    <n v="2.0231926990080317E-2"/>
    <n v="0.80351211013956148"/>
  </r>
  <r>
    <s v="FRA"/>
    <s v="NLD"/>
    <x v="13"/>
    <x v="0"/>
    <n v="44848"/>
    <n v="13439.404526173499"/>
    <n v="814706"/>
    <n v="537381.630780034"/>
    <n v="5.504807869341824E-2"/>
    <n v="2.5009050842816471E-2"/>
    <n v="264229"/>
    <n v="164787.98419923001"/>
    <n v="1.708373694242947E-2"/>
    <n v="1.3471325092927054E-2"/>
    <n v="13918.222989418944"/>
    <n v="7239.2426472051338"/>
    <n v="3.2222504291025378"/>
    <n v="1.8564655422017207"/>
    <n v="13439.404526173499"/>
    <n v="349614.29819089675"/>
    <n v="537340.39643089229"/>
    <n v="18237335.999999966"/>
    <n v="2.501096998372046E-2"/>
    <n v="1.9170250424233967E-2"/>
    <n v="1.3046762264567489"/>
    <n v="1.3124919533214252"/>
    <n v="3.8440660452723541E-2"/>
    <n v="2.9288301810494636E-2"/>
    <n v="1.3124919533214252"/>
  </r>
  <r>
    <s v="JPN"/>
    <s v="ESP"/>
    <x v="17"/>
    <x v="8"/>
    <n v="31030"/>
    <n v="10789.2817218327"/>
    <n v="707111"/>
    <n v="526988.61771348596"/>
    <n v="4.3882785022436366E-2"/>
    <n v="2.0473462536336286E-2"/>
    <n v="405846"/>
    <n v="295491.23018071702"/>
    <n v="2.6239989944847955E-2"/>
    <n v="2.415624199310994E-2"/>
    <n v="18554.585529891381"/>
    <n v="12730.06457710147"/>
    <n v="1.6723628749351886"/>
    <n v="0.84754336134635144"/>
    <n v="10789.2817218327"/>
    <n v="436281.78476138465"/>
    <n v="526944.24156406114"/>
    <n v="18237335.999999966"/>
    <n v="2.0475186691116039E-2"/>
    <n v="2.3922451434868857E-2"/>
    <n v="0.85589834916633345"/>
    <n v="0.85288616594929945"/>
    <n v="2.4730076062500925E-2"/>
    <n v="2.899575236394563E-2"/>
    <n v="0.85288616594929945"/>
  </r>
  <r>
    <s v="BRA"/>
    <s v="JPN"/>
    <x v="8"/>
    <x v="10"/>
    <n v="17584"/>
    <n v="8113.6137361361598"/>
    <n v="473379"/>
    <n v="364724.64994822402"/>
    <n v="3.7145711998208625E-2"/>
    <n v="2.2245860643880146E-2"/>
    <n v="611176"/>
    <n v="515726.10549464897"/>
    <n v="3.9515609601997792E-2"/>
    <n v="4.2160319271992604E-2"/>
    <n v="18705.859757784114"/>
    <n v="15376.907688182866"/>
    <n v="0.94002629270663318"/>
    <n v="0.5276492452621967"/>
    <n v="8113.6137361361598"/>
    <n v="582041.68262295134"/>
    <n v="364708.38328155724"/>
    <n v="18237335.999999966"/>
    <n v="2.224685285030149E-2"/>
    <n v="3.1914841214909478E-2"/>
    <n v="0.69706920051692289"/>
    <n v="0.69017660503965927"/>
    <n v="1.3939918700620257E-2"/>
    <n v="2.0197611160435138E-2"/>
    <n v="0.69017660503965927"/>
  </r>
  <r>
    <s v="CAN"/>
    <s v="JPN"/>
    <x v="1"/>
    <x v="10"/>
    <n v="30665"/>
    <n v="11374.5725894683"/>
    <n v="761059"/>
    <n v="470952.99537847401"/>
    <n v="4.029253973739224E-2"/>
    <n v="2.4152245980147771E-2"/>
    <n v="611176"/>
    <n v="515726.10549464897"/>
    <n v="3.9515609601997792E-2"/>
    <n v="4.2160319271992604E-2"/>
    <n v="30073.710328086836"/>
    <n v="19855.528647257721"/>
    <n v="1.019661347584403"/>
    <n v="0.57286677134326824"/>
    <n v="11374.5725894683"/>
    <n v="582041.68262295134"/>
    <n v="470938.93774361059"/>
    <n v="18237335.999999966"/>
    <n v="2.4152966930207128E-2"/>
    <n v="3.1914841214909478E-2"/>
    <n v="0.75679420641841455"/>
    <n v="0.75077467539506126"/>
    <n v="1.9542539527769163E-2"/>
    <n v="2.6029833141995341E-2"/>
    <n v="0.75077467539506137"/>
  </r>
  <r>
    <s v="OTH"/>
    <s v="GBR"/>
    <x v="4"/>
    <x v="16"/>
    <n v="498360"/>
    <n v="184204.28867916999"/>
    <n v="4471681"/>
    <n v="3205353.8477964802"/>
    <n v="0.11144802144875719"/>
    <n v="5.7467692312909907E-2"/>
    <n v="822815"/>
    <n v="541059.55428477901"/>
    <n v="5.3199137915539568E-2"/>
    <n v="4.4231314472493732E-2"/>
    <n v="237889.5742332979"/>
    <n v="141777.01403750392"/>
    <n v="2.0949215685730693"/>
    <n v="1.2992535491715385"/>
    <n v="184204.28867916999"/>
    <n v="1073638.8229175881"/>
    <n v="3205186.9408204146"/>
    <n v="18237335.999999966"/>
    <n v="5.7470684886797962E-2"/>
    <n v="5.8870375745535976E-2"/>
    <n v="0.97622419016334971"/>
    <n v="0.97477446117016031"/>
    <n v="0.1715700706300832"/>
    <n v="0.17601001817807505"/>
    <n v="0.9747744611701602"/>
  </r>
  <r>
    <s v="BRA"/>
    <s v="CHN"/>
    <x v="8"/>
    <x v="2"/>
    <n v="50911"/>
    <n v="32246.410985304199"/>
    <n v="473379"/>
    <n v="364724.64994822402"/>
    <n v="0.10754807458717011"/>
    <n v="8.8413028814701367E-2"/>
    <n v="2372875"/>
    <n v="2164170.6430614302"/>
    <n v="0.15341833143700095"/>
    <n v="0.1769197337471026"/>
    <n v="72625.016317316069"/>
    <n v="64526.987959844992"/>
    <n v="0.70101189069008485"/>
    <n v="0.49973525814301256"/>
    <n v="32246.410985304199"/>
    <n v="2883561.6717675827"/>
    <n v="364708.38328155724"/>
    <n v="18237335.999999966"/>
    <n v="8.8416972198880769E-2"/>
    <n v="0.15811309676849666"/>
    <n v="0.55920081262046006"/>
    <n v="0.51644647395112597"/>
    <n v="1.1182840755938334E-2"/>
    <n v="2.1653436164222169E-2"/>
    <n v="0.51644647395112597"/>
  </r>
  <r>
    <s v="NLD"/>
    <s v="USA"/>
    <x v="2"/>
    <x v="19"/>
    <n v="193854"/>
    <n v="76371.249800582795"/>
    <n v="457343"/>
    <n v="252054.98301061499"/>
    <n v="0.42387004939399969"/>
    <n v="0.30299440577759384"/>
    <n v="2823093"/>
    <n v="2249487.3035238399"/>
    <n v="0.18252719488025176"/>
    <n v="0.18389432278960494"/>
    <n v="83477.534888118986"/>
    <n v="46351.48040648242"/>
    <n v="2.3222295706241614"/>
    <n v="1.6476550291563503"/>
    <n v="76371.249800582795"/>
    <n v="4873588.5164673962"/>
    <n v="252042.79126432154"/>
    <n v="18237335.999999966"/>
    <n v="0.30300906214171774"/>
    <n v="0.26723138272318969"/>
    <n v="1.1338827762440917"/>
    <n v="1.1920868249097865"/>
    <n v="1.5670434535564819E-2"/>
    <n v="1.3145380192211007E-2"/>
    <n v="1.1920868249097865"/>
  </r>
  <r>
    <s v="TUR"/>
    <s v="SWE"/>
    <x v="14"/>
    <x v="3"/>
    <n v="4240"/>
    <n v="1517.24676385617"/>
    <n v="233551"/>
    <n v="188043.705976909"/>
    <n v="1.8154493022937174E-2"/>
    <n v="8.0685857363526001E-3"/>
    <n v="179938"/>
    <n v="108129.511066987"/>
    <n v="1.1633898845118718E-2"/>
    <n v="8.8395267579797366E-3"/>
    <n v="2717.1087091763216"/>
    <n v="1662.2173706525612"/>
    <n v="1.5604822823910258"/>
    <n v="0.91278480819901553"/>
    <n v="1517.24676385617"/>
    <n v="202311.93175718444"/>
    <n v="188030.98814065231"/>
    <n v="18237335.999999966"/>
    <n v="8.0691314706128545E-3"/>
    <n v="1.1093283128478021E-2"/>
    <n v="0.72738894132236265"/>
    <n v="0.72517131251111888"/>
    <n v="7.4995416764502814E-3"/>
    <n v="1.0341751731023271E-2"/>
    <n v="0.72517131251111888"/>
  </r>
  <r>
    <s v="CHE"/>
    <s v="ITA"/>
    <x v="9"/>
    <x v="11"/>
    <n v="27289"/>
    <n v="6643.7434241701303"/>
    <n v="389403"/>
    <n v="194158.51615281499"/>
    <n v="7.0079069755497519E-2"/>
    <n v="3.4218140701802055E-2"/>
    <n v="487659"/>
    <n v="360812.79794453498"/>
    <n v="3.1529612849491212E-2"/>
    <n v="2.9496243445292079E-2"/>
    <n v="12277.725832430426"/>
    <n v="5726.9468594201053"/>
    <n v="2.22264288781549"/>
    <n v="1.1600846990996625"/>
    <n v="6643.7434241701303"/>
    <n v="552156.95266972948"/>
    <n v="194145.84156533482"/>
    <n v="18237335.999999966"/>
    <n v="3.4220374593675489E-2"/>
    <n v="3.0276184672461508E-2"/>
    <n v="1.130273677607784"/>
    <n v="1.1348896520290279"/>
    <n v="1.2032345861166869E-2"/>
    <n v="1.0602216558812284E-2"/>
    <n v="1.1348896520290277"/>
  </r>
  <r>
    <s v="CHE"/>
    <s v="ESP"/>
    <x v="9"/>
    <x v="8"/>
    <n v="20706"/>
    <n v="4388.17214265239"/>
    <n v="389403"/>
    <n v="194158.51615281499"/>
    <n v="5.3173704362832336E-2"/>
    <n v="2.2600976921345144E-2"/>
    <n v="405846"/>
    <n v="295491.23018071702"/>
    <n v="2.6239989944847955E-2"/>
    <n v="2.415624199310994E-2"/>
    <n v="10217.930804493628"/>
    <n v="4690.1401012105443"/>
    <n v="2.0264376806010413"/>
    <n v="0.93561643105709891"/>
    <n v="4388.17214265239"/>
    <n v="436281.78476138465"/>
    <n v="194145.84156533482"/>
    <n v="18237335.999999966"/>
    <n v="2.2602452400071946E-2"/>
    <n v="2.3922451434868857E-2"/>
    <n v="0.94482174879147596"/>
    <n v="0.94354574416109571"/>
    <n v="1.0058114493715135E-2"/>
    <n v="1.0659911886580317E-2"/>
    <n v="0.94354574416109571"/>
  </r>
  <r>
    <s v="ESP"/>
    <s v="TUR"/>
    <x v="11"/>
    <x v="7"/>
    <n v="8369"/>
    <n v="3570.4609924683"/>
    <n v="684655"/>
    <n v="454481.91714997898"/>
    <n v="1.2223674697475371E-2"/>
    <n v="7.8561123286452969E-3"/>
    <n v="196268"/>
    <n v="171052.689770383"/>
    <n v="1.2689715671696699E-2"/>
    <n v="1.3983461252432714E-2"/>
    <n v="8688.0772832055027"/>
    <n v="6355.2302783980658"/>
    <n v="0.96327412006079927"/>
    <n v="0.5618145741476247"/>
    <n v="3570.4609924683"/>
    <n v="154259.77782273083"/>
    <n v="454448.32633992715"/>
    <n v="18237335.999999966"/>
    <n v="7.8566930177174799E-3"/>
    <n v="8.4584600416821362E-3"/>
    <n v="0.92885619592700908"/>
    <n v="0.92829281458403123"/>
    <n v="2.3145767761777351E-2"/>
    <n v="2.4933692686341633E-2"/>
    <n v="0.92829281458403123"/>
  </r>
  <r>
    <s v="RUS"/>
    <s v="ESP"/>
    <x v="7"/>
    <x v="8"/>
    <n v="15259"/>
    <n v="5528.1154956135597"/>
    <n v="307923"/>
    <n v="230122.67918958"/>
    <n v="4.955459644131812E-2"/>
    <n v="2.4022471470790497E-2"/>
    <n v="405846"/>
    <n v="295491.23018071702"/>
    <n v="2.6239989944847955E-2"/>
    <n v="2.415624199310994E-2"/>
    <n v="8079.896423787417"/>
    <n v="5558.8991266062994"/>
    <n v="1.888514307569231"/>
    <n v="0.99446227925860331"/>
    <n v="5528.1154956135597"/>
    <n v="436281.78476138465"/>
    <n v="230105.28373503475"/>
    <n v="18237335.999999966"/>
    <n v="2.4024287516922736E-2"/>
    <n v="2.3922451434868857E-2"/>
    <n v="1.0042569250200439"/>
    <n v="1.0043617120442614"/>
    <n v="1.2670974789004884E-2"/>
    <n v="1.2615947658154538E-2"/>
    <n v="1.0043617120442616"/>
  </r>
  <r>
    <s v="AUS"/>
    <s v="GBR"/>
    <x v="3"/>
    <x v="16"/>
    <n v="113943"/>
    <n v="41513.114772010202"/>
    <n v="766223"/>
    <n v="467586.44461568602"/>
    <n v="0.148707360650881"/>
    <n v="8.8781689995590538E-2"/>
    <n v="822815"/>
    <n v="541059.55428477901"/>
    <n v="5.3199137915539568E-2"/>
    <n v="4.4231314472493732E-2"/>
    <n v="40762.403051058478"/>
    <n v="20681.963074871681"/>
    <n v="2.7952964367011539"/>
    <n v="2.0072134652656883"/>
    <n v="41513.114772010202"/>
    <n v="1073638.8229175881"/>
    <n v="467570.656331987"/>
    <n v="18237335.999999966"/>
    <n v="8.878468785375368E-2"/>
    <n v="5.8870375745535976E-2"/>
    <n v="1.5081386304976327"/>
    <n v="1.5576493543559753"/>
    <n v="3.8665810033954709E-2"/>
    <n v="2.482317982916088E-2"/>
    <n v="1.5576493543559751"/>
  </r>
  <r>
    <s v="NLD"/>
    <s v="NLD"/>
    <x v="2"/>
    <x v="0"/>
    <n v="48416"/>
    <n v="18525.655214565901"/>
    <n v="457343"/>
    <n v="252054.98301061499"/>
    <n v="0.10586365157004698"/>
    <n v="7.3498468442441844E-2"/>
    <n v="264229"/>
    <n v="164787.98419923001"/>
    <n v="1.708373694242947E-2"/>
    <n v="1.3471325092927054E-2"/>
    <n v="7813.1275044615213"/>
    <n v="3395.5146174281999"/>
    <n v="6.1967502734792266"/>
    <n v="5.4559197358418192"/>
    <n v="18525.655214565901"/>
    <n v="349614.29819089675"/>
    <n v="252042.79126432154"/>
    <n v="18237335.999999966"/>
    <n v="7.3502023690642806E-2"/>
    <n v="1.9170250424233967E-2"/>
    <n v="3.8341712843628599"/>
    <n v="4.0590150835003351"/>
    <n v="5.2988837442942631E-2"/>
    <n v="1.3054604713921669E-2"/>
    <n v="4.0590150835003351"/>
  </r>
  <r>
    <s v="USA"/>
    <s v="BRA"/>
    <x v="12"/>
    <x v="17"/>
    <n v="81868"/>
    <n v="27001.978331684899"/>
    <n v="4608764"/>
    <n v="3401456.2562221601"/>
    <n v="1.7763547883987985E-2"/>
    <n v="7.9383582494383584E-3"/>
    <n v="331243"/>
    <n v="277939.358609332"/>
    <n v="2.1416529888926519E-2"/>
    <n v="2.2721386356781711E-2"/>
    <n v="98703.731957008538"/>
    <n v="77285.80177331598"/>
    <n v="0.82943165751481895"/>
    <n v="0.34937825204794232"/>
    <n v="27001.978331684899"/>
    <n v="250192.85372959627"/>
    <n v="3401355.9011452473"/>
    <n v="18237335.999999966"/>
    <n v="7.9385924661965687E-3"/>
    <n v="1.3718717126755615E-2"/>
    <n v="0.57866871900973393"/>
    <n v="0.57529717637372191"/>
    <n v="0.10792465863500693"/>
    <n v="0.18759810245426514"/>
    <n v="0.57529717637372191"/>
  </r>
  <r>
    <s v="IND"/>
    <s v="JPN"/>
    <x v="6"/>
    <x v="10"/>
    <n v="31466"/>
    <n v="17195.688808057599"/>
    <n v="814097"/>
    <n v="695738.46490440296"/>
    <n v="3.8651413775016984E-2"/>
    <n v="2.4715736840021273E-2"/>
    <n v="611176"/>
    <n v="515726.10549464897"/>
    <n v="3.9515609601997792E-2"/>
    <n v="4.2160319271992604E-2"/>
    <n v="32169.539230157596"/>
    <n v="29332.555810175651"/>
    <n v="0.97813026711001017"/>
    <n v="0.58623220285810573"/>
    <n v="17195.688808057599"/>
    <n v="582041.68262295134"/>
    <n v="695726.54785840726"/>
    <n v="18237335.999999966"/>
    <n v="2.471616019395774E-2"/>
    <n v="3.1914841214909478E-2"/>
    <n v="0.77444095765738075"/>
    <n v="0.76872472080796816"/>
    <n v="2.9543741146795199E-2"/>
    <n v="3.8432146576141392E-2"/>
    <n v="0.76872472080796816"/>
  </r>
  <r>
    <s v="ESP"/>
    <s v="USA"/>
    <x v="11"/>
    <x v="19"/>
    <n v="233171"/>
    <n v="106526.295832385"/>
    <n v="684655"/>
    <n v="454481.91714997898"/>
    <n v="0.34056714695722662"/>
    <n v="0.23439061448341703"/>
    <n v="2823093"/>
    <n v="2249487.3035238399"/>
    <n v="0.18252719488025176"/>
    <n v="0.18389432278960494"/>
    <n v="124968.15661073878"/>
    <n v="83576.644374416719"/>
    <n v="1.8658433182006553"/>
    <n v="1.2745940762488102"/>
    <n v="106526.295832385"/>
    <n v="4873588.5164673962"/>
    <n v="454448.32633992715"/>
    <n v="18237335.999999966"/>
    <n v="0.23440793960082357"/>
    <n v="0.26723138272318969"/>
    <n v="0.87717219890911491"/>
    <n v="0.83956494921480351"/>
    <n v="2.185787648514902E-2"/>
    <n v="2.6034765393185392E-2"/>
    <n v="0.83956494921480362"/>
  </r>
  <r>
    <s v="SWE"/>
    <s v="USA"/>
    <x v="19"/>
    <x v="19"/>
    <n v="127071"/>
    <n v="44603.896257719302"/>
    <n v="314859"/>
    <n v="160351.01493838499"/>
    <n v="0.40358065038636343"/>
    <n v="0.27816410313871964"/>
    <n v="2823093"/>
    <n v="2249487.3035238399"/>
    <n v="0.18252719488025176"/>
    <n v="0.18389432278960494"/>
    <n v="57470.33005280119"/>
    <n v="29487.641300720134"/>
    <n v="2.211071345566535"/>
    <n v="1.5126301830262023"/>
    <n v="44603.896257719302"/>
    <n v="4873588.5164673962"/>
    <n v="160344.49182914122"/>
    <n v="18237335.999999966"/>
    <n v="0.27817541936674706"/>
    <n v="0.26723138272318969"/>
    <n v="1.0409534109805272"/>
    <n v="1.0567359606188516"/>
    <n v="9.1521670545239801E-3"/>
    <n v="8.6607888778235925E-3"/>
    <n v="1.0567359606188516"/>
  </r>
  <r>
    <s v="KOR"/>
    <s v="ITA"/>
    <x v="10"/>
    <x v="11"/>
    <n v="26628"/>
    <n v="12370.2399189395"/>
    <n v="575418"/>
    <n v="460438.54033682798"/>
    <n v="4.6275924632180429E-2"/>
    <n v="2.6866213045263779E-2"/>
    <n v="487659"/>
    <n v="360812.79794453498"/>
    <n v="3.1529612849491212E-2"/>
    <n v="2.9496243445292079E-2"/>
    <n v="18142.706766628533"/>
    <n v="13581.207277370015"/>
    <n v="1.4676972043101755"/>
    <n v="0.91083507278117204"/>
    <n v="12370.2399189395"/>
    <n v="552156.95266972948"/>
    <n v="460409.58926539822"/>
    <n v="18237335.999999966"/>
    <n v="2.6867902422876788E-2"/>
    <n v="3.0276184672461508E-2"/>
    <n v="0.88742695665069016"/>
    <n v="0.88431884671198191"/>
    <n v="2.240348484091028E-2"/>
    <n v="2.5334170954525618E-2"/>
    <n v="0.8843188467119818"/>
  </r>
  <r>
    <s v="CHE"/>
    <s v="NLD"/>
    <x v="9"/>
    <x v="0"/>
    <n v="25305"/>
    <n v="5898.8569653632503"/>
    <n v="389403"/>
    <n v="194158.51615281499"/>
    <n v="6.4984091031656144E-2"/>
    <n v="3.0381654548289182E-2"/>
    <n v="264229"/>
    <n v="164787.98419923001"/>
    <n v="1.708373694242947E-2"/>
    <n v="1.3471325092927054E-2"/>
    <n v="6652.4584165928627"/>
    <n v="2615.5724906548994"/>
    <n v="3.8038569225601058"/>
    <n v="2.2552833027718022"/>
    <n v="5898.8569653632503"/>
    <n v="349614.29819089675"/>
    <n v="194145.84156533482"/>
    <n v="18237335.999999966"/>
    <n v="3.0383637979586292E-2"/>
    <n v="1.9170250424233967E-2"/>
    <n v="1.5849369365137236"/>
    <n v="1.6032663633015392"/>
    <n v="1.6872470593700808E-2"/>
    <n v="1.0523810004318953E-2"/>
    <n v="1.6032663633015396"/>
  </r>
  <r>
    <s v="USA"/>
    <s v="POL"/>
    <x v="12"/>
    <x v="4"/>
    <n v="47666"/>
    <n v="13564.0183399241"/>
    <n v="4608764"/>
    <n v="3401456.2562221601"/>
    <n v="1.0342469260738887E-2"/>
    <n v="3.9877091804758433E-3"/>
    <n v="205103"/>
    <n v="166981.54839192901"/>
    <n v="1.3260942962744861E-2"/>
    <n v="1.3650647732837048E-2"/>
    <n v="61116.556532751856"/>
    <n v="46432.081132343425"/>
    <n v="0.77991959469208949"/>
    <n v="0.29212600445935522"/>
    <n v="13564.0183399241"/>
    <n v="135327.88678592816"/>
    <n v="3401355.9011452473"/>
    <n v="18237335.999999966"/>
    <n v="3.9878268355737342E-3"/>
    <n v="7.4203758041157114E-3"/>
    <n v="0.53741575101383487"/>
    <n v="0.53556365931101968"/>
    <n v="0.10023077033176972"/>
    <n v="0.18715005880106281"/>
    <n v="0.53556365931101979"/>
  </r>
  <r>
    <s v="GBR"/>
    <s v="SWE"/>
    <x v="16"/>
    <x v="3"/>
    <n v="49736"/>
    <n v="12180.4650040746"/>
    <n v="1396369"/>
    <n v="798451.10116148798"/>
    <n v="3.5618092352379636E-2"/>
    <n v="1.5255117046436489E-2"/>
    <n v="179938"/>
    <n v="108129.511066987"/>
    <n v="1.1633898845118718E-2"/>
    <n v="8.8395267579797366E-3"/>
    <n v="16245.21569645958"/>
    <n v="7057.9298736553583"/>
    <n v="3.0615783089195467"/>
    <n v="1.7257843620039031"/>
    <n v="12180.4650040746"/>
    <n v="202311.93175718444"/>
    <n v="798411.94772268995"/>
    <n v="18237335.999999966"/>
    <n v="1.5255865144324225E-2"/>
    <n v="1.1093283128478021E-2"/>
    <n v="1.3752344520226181"/>
    <n v="1.3810476637950349"/>
    <n v="6.0206360041550298E-2"/>
    <n v="4.3594701051886134E-2"/>
    <n v="1.3810476637950349"/>
  </r>
  <r>
    <s v="JPN"/>
    <s v="GBR"/>
    <x v="17"/>
    <x v="16"/>
    <n v="77107"/>
    <n v="28023.2374309109"/>
    <n v="707111"/>
    <n v="526988.61771348596"/>
    <n v="0.10904511455768613"/>
    <n v="5.3176172101209632E-2"/>
    <n v="822815"/>
    <n v="541059.55428477901"/>
    <n v="5.3199137915539568E-2"/>
    <n v="4.4231314472493732E-2"/>
    <n v="37617.695610595103"/>
    <n v="23309.399273509978"/>
    <n v="2.0497534138769162"/>
    <n v="1.2022290708606109"/>
    <n v="28023.2374309109"/>
    <n v="1073638.8229175881"/>
    <n v="526944.24156406114"/>
    <n v="18237335.999999966"/>
    <n v="5.3180650286134848E-2"/>
    <n v="5.8870375745535976E-2"/>
    <n v="0.90335163675539187"/>
    <n v="0.89792312200440783"/>
    <n v="2.6101177446954105E-2"/>
    <n v="2.9068387713069684E-2"/>
    <n v="0.89792312200440805"/>
  </r>
  <r>
    <s v="SWE"/>
    <s v="KOR"/>
    <x v="19"/>
    <x v="5"/>
    <n v="7866"/>
    <n v="2284.6188917888699"/>
    <n v="314859"/>
    <n v="160351.01493838499"/>
    <n v="2.4982611264089641E-2"/>
    <n v="1.4247611046719826E-2"/>
    <n v="385294"/>
    <n v="328237.62917358801"/>
    <n v="2.4911199533345772E-2"/>
    <n v="2.6833241706404116E-2"/>
    <n v="7843.5153738697163"/>
    <n v="4302.7375417089015"/>
    <n v="1.0028666516298534"/>
    <n v="0.53096868438819456"/>
    <n v="2284.6188917888699"/>
    <n v="467559.40479145834"/>
    <n v="160344.49182914122"/>
    <n v="18237335.999999966"/>
    <n v="1.4248190665777895E-2"/>
    <n v="2.5637483719741699E-2"/>
    <n v="0.55575620530989644"/>
    <n v="0.54933504510618514"/>
    <n v="4.8862644369390019E-3"/>
    <n v="8.8948711364200302E-3"/>
    <n v="0.54933504510618514"/>
  </r>
  <r>
    <s v="AUS"/>
    <s v="RUS"/>
    <x v="3"/>
    <x v="12"/>
    <n v="6506"/>
    <n v="1283.6383858623699"/>
    <n v="766223"/>
    <n v="467586.44461568602"/>
    <n v="8.4910006616872626E-3"/>
    <n v="2.7452429398747971E-3"/>
    <n v="331407"/>
    <n v="284134.86566834903"/>
    <n v="2.1427133315721301E-2"/>
    <n v="2.3227865576811717E-2"/>
    <n v="16417.96237057192"/>
    <n v="10861.035081072472"/>
    <n v="0.39627329221204466"/>
    <n v="0.11818748178977589"/>
    <n v="1283.6383858623699"/>
    <n v="104676.98736522046"/>
    <n v="467570.656331987"/>
    <n v="18237335.999999966"/>
    <n v="2.7453356374677073E-3"/>
    <n v="5.7397082208289988E-3"/>
    <n v="0.47830578347259478"/>
    <n v="0.47686961498356695"/>
    <n v="1.2262851828011878E-2"/>
    <n v="2.5715313877640238E-2"/>
    <n v="0.476869614983567"/>
  </r>
  <r>
    <s v="CHN"/>
    <s v="FRA"/>
    <x v="5"/>
    <x v="15"/>
    <n v="193960"/>
    <n v="100168.801386864"/>
    <n v="4753344"/>
    <n v="4234628.8688230803"/>
    <n v="4.080495752043193E-2"/>
    <n v="2.3654682497525139E-2"/>
    <n v="542183"/>
    <n v="390578.15715175902"/>
    <n v="3.5054864328507608E-2"/>
    <n v="3.1929544831535615E-2"/>
    <n v="166627.82902672567"/>
    <n v="135209.7723120015"/>
    <n v="1.1640312493592562"/>
    <n v="0.74083995316345053"/>
    <n v="100168.801386864"/>
    <n v="623492.97929485783"/>
    <n v="4234545.0838893354"/>
    <n v="18237335.999999966"/>
    <n v="2.3655150530328323E-2"/>
    <n v="3.4187722334822312E-2"/>
    <n v="0.69191946449834385"/>
    <n v="0.68445520487049372"/>
    <n v="0.16065746482045451"/>
    <n v="0.23472312530789016"/>
    <n v="0.68445520487049361"/>
  </r>
  <r>
    <s v="NLD"/>
    <s v="FRA"/>
    <x v="2"/>
    <x v="15"/>
    <n v="36681"/>
    <n v="10535.445292845199"/>
    <n v="457343"/>
    <n v="252054.98301061499"/>
    <n v="8.0204572935411708E-2"/>
    <n v="4.1798202784991211E-2"/>
    <n v="542183"/>
    <n v="390578.15715175902"/>
    <n v="3.5054864328507608E-2"/>
    <n v="3.1929544831535615E-2"/>
    <n v="16032.096816592655"/>
    <n v="8048.0008800493788"/>
    <n v="2.2879727099724385"/>
    <n v="1.3090760612318122"/>
    <n v="10535.445292845199"/>
    <n v="623492.97929485783"/>
    <n v="252042.79126432154"/>
    <n v="18237335.999999966"/>
    <n v="4.1800224636444769E-2"/>
    <n v="3.4187722334822312E-2"/>
    <n v="1.2226677234320653"/>
    <n v="1.2323813145829445"/>
    <n v="1.6897456174663438E-2"/>
    <n v="1.3711223932652516E-2"/>
    <n v="1.2323813145829445"/>
  </r>
  <r>
    <s v="CAN"/>
    <s v="FRA"/>
    <x v="1"/>
    <x v="15"/>
    <n v="50499"/>
    <n v="16652.4766429019"/>
    <n v="761059"/>
    <n v="470952.99537847401"/>
    <n v="6.6353594136591254E-2"/>
    <n v="3.5359105486778779E-2"/>
    <n v="542183"/>
    <n v="390578.15715175902"/>
    <n v="3.5054864328507608E-2"/>
    <n v="3.1929544831535615E-2"/>
    <n v="26678.819990989672"/>
    <n v="15037.314779482971"/>
    <n v="1.892849834327575"/>
    <n v="1.1074102582212795"/>
    <n v="16652.4766429019"/>
    <n v="623492.97929485783"/>
    <n v="470938.93774361059"/>
    <n v="18237335.999999966"/>
    <n v="3.5360160964154279E-2"/>
    <n v="3.4187722334822312E-2"/>
    <n v="1.0342941427290628"/>
    <n v="1.0355512403088596"/>
    <n v="2.6708362717628501E-2"/>
    <n v="2.5791444863377859E-2"/>
    <n v="1.0355512403088594"/>
  </r>
  <r>
    <s v="GBR"/>
    <s v="BRA"/>
    <x v="16"/>
    <x v="17"/>
    <n v="27042"/>
    <n v="6797.8608453881197"/>
    <n v="1396369"/>
    <n v="798451.10116148798"/>
    <n v="1.9365941237595507E-2"/>
    <n v="8.5138098444593937E-3"/>
    <n v="331243"/>
    <n v="277939.358609332"/>
    <n v="2.1416529888926519E-2"/>
    <n v="2.2721386356781711E-2"/>
    <n v="29905.378424470437"/>
    <n v="18141.915956487966"/>
    <n v="0.90425205848164614"/>
    <n v="0.37470468178180755"/>
    <n v="6797.8608453881197"/>
    <n v="250192.85372959627"/>
    <n v="798411.94772268995"/>
    <n v="18237335.999999966"/>
    <n v="8.514227354409782E-3"/>
    <n v="1.3718717126755615E-2"/>
    <n v="0.62062853805801443"/>
    <n v="0.61737074559354954"/>
    <n v="2.7170483665113473E-2"/>
    <n v="4.400999538614573E-2"/>
    <n v="0.61737074559354976"/>
  </r>
  <r>
    <s v="IND"/>
    <s v="DEU"/>
    <x v="6"/>
    <x v="9"/>
    <n v="48374"/>
    <n v="22043.336948966898"/>
    <n v="814097"/>
    <n v="695738.46490440296"/>
    <n v="5.9420437613699598E-2"/>
    <n v="3.1683366754770036E-2"/>
    <n v="774665"/>
    <n v="542439.85830873298"/>
    <n v="5.0085997670608166E-2"/>
    <n v="4.4344153550683309E-2"/>
    <n v="40774.860445649094"/>
    <n v="30851.933318837535"/>
    <n v="1.1863682541471894"/>
    <n v="0.71448802644428466"/>
    <n v="22043.336948966898"/>
    <n v="903209.11534090736"/>
    <n v="695726.54785840726"/>
    <n v="18237335.999999966"/>
    <n v="3.1683909456698078E-2"/>
    <n v="4.9525276901237605E-2"/>
    <n v="0.63975229295298131"/>
    <n v="0.6279647621626413"/>
    <n v="2.4405574052080794E-2"/>
    <n v="3.886455980114345E-2"/>
    <n v="0.62796476216264119"/>
  </r>
  <r>
    <s v="ITA"/>
    <s v="BRA"/>
    <x v="15"/>
    <x v="17"/>
    <n v="19907"/>
    <n v="7500.6264393954098"/>
    <n v="853404"/>
    <n v="590210.80568988505"/>
    <n v="2.3326583892271421E-2"/>
    <n v="1.2708385490550422E-2"/>
    <n v="331243"/>
    <n v="277939.358609332"/>
    <n v="2.1416529888926519E-2"/>
    <n v="2.2721386356781711E-2"/>
    <n v="18276.952273329447"/>
    <n v="13410.407748027295"/>
    <n v="1.0891859705214195"/>
    <n v="0.55931382403333496"/>
    <n v="7500.6264393954098"/>
    <n v="250192.85372959627"/>
    <n v="590154.03594261827"/>
    <n v="18237335.999999966"/>
    <n v="1.2709607971103851E-2"/>
    <n v="1.3718717126755615E-2"/>
    <n v="0.92644289212118114"/>
    <n v="0.92549597517336513"/>
    <n v="2.997937921720956E-2"/>
    <n v="3.2392771034572873E-2"/>
    <n v="0.92549597517336524"/>
  </r>
  <r>
    <s v="RUS"/>
    <s v="JPN"/>
    <x v="7"/>
    <x v="10"/>
    <n v="16931"/>
    <n v="7776.3552037147501"/>
    <n v="307923"/>
    <n v="230122.67918958"/>
    <n v="5.4984525352117251E-2"/>
    <n v="3.3792215661231813E-2"/>
    <n v="611176"/>
    <n v="515726.10549464897"/>
    <n v="3.9515609601997792E-2"/>
    <n v="4.2160319271992604E-2"/>
    <n v="12167.765055475966"/>
    <n v="9702.0456263590204"/>
    <n v="1.3914634218204596"/>
    <n v="0.8015170720891629"/>
    <n v="7776.3552037147501"/>
    <n v="582041.68262295134"/>
    <n v="230105.28373503475"/>
    <n v="18237335.999999966"/>
    <n v="3.3794770278587731E-2"/>
    <n v="3.1914841214909478E-2"/>
    <n v="1.0589045407125515"/>
    <n v="1.0609648332472135"/>
    <n v="1.3360478185464082E-2"/>
    <n v="1.2592762518407602E-2"/>
    <n v="1.0609648332472135"/>
  </r>
  <r>
    <s v="CHE"/>
    <s v="IND"/>
    <x v="9"/>
    <x v="6"/>
    <n v="7808"/>
    <n v="1856.2835531508599"/>
    <n v="389403"/>
    <n v="194158.51615281499"/>
    <n v="2.0051206590601511E-2"/>
    <n v="9.5606599696602939E-3"/>
    <n v="628927"/>
    <n v="572993.14923858095"/>
    <n v="4.0663301242450066E-2"/>
    <n v="4.6841867912412148E-2"/>
    <n v="15834.411493713784"/>
    <n v="9094.7475677001003"/>
    <n v="0.49310326456400061"/>
    <n v="0.20410501108831555"/>
    <n v="1856.2835531508599"/>
    <n v="535725.91001931019"/>
    <n v="194145.84156533482"/>
    <n v="18237335.999999966"/>
    <n v="9.5612841263261108E-3"/>
    <n v="2.9375228378712284E-2"/>
    <n v="0.32548799291225278"/>
    <n v="0.31897653405768289"/>
    <n v="3.4649874468157611E-3"/>
    <n v="1.0862828693815959E-2"/>
    <n v="0.31897653405768289"/>
  </r>
  <r>
    <s v="BRA"/>
    <s v="RUS"/>
    <x v="8"/>
    <x v="12"/>
    <n v="4844"/>
    <n v="1448.1135971620399"/>
    <n v="473379"/>
    <n v="364724.64994822402"/>
    <n v="1.0232815566385497E-2"/>
    <n v="3.9704297402646431E-3"/>
    <n v="331407"/>
    <n v="284134.86566834903"/>
    <n v="2.1427133315721301E-2"/>
    <n v="2.3227865576811717E-2"/>
    <n v="10143.154941862833"/>
    <n v="8471.7751415470557"/>
    <n v="0.47756344330380296"/>
    <n v="0.17093390381199325"/>
    <n v="1448.1135971620399"/>
    <n v="104676.98736522046"/>
    <n v="364708.38328155724"/>
    <n v="18237335.999999966"/>
    <n v="3.9706068287552543E-3"/>
    <n v="5.7397082208289988E-3"/>
    <n v="0.69177851486356057"/>
    <n v="0.69054980982529324"/>
    <n v="1.3834116109107513E-2"/>
    <n v="2.003348044163171E-2"/>
    <n v="0.69054980982529346"/>
  </r>
  <r>
    <s v="TUR"/>
    <s v="CHE"/>
    <x v="14"/>
    <x v="1"/>
    <n v="5616"/>
    <n v="1602.8863597648201"/>
    <n v="233551"/>
    <n v="188043.705976909"/>
    <n v="2.4046139815286596E-2"/>
    <n v="8.5240096255157199E-3"/>
    <n v="205623"/>
    <n v="113491.275762676"/>
    <n v="1.3294563584289291E-2"/>
    <n v="9.2778480083937145E-3"/>
    <n v="3104.958619674348"/>
    <n v="1744.6409229888384"/>
    <n v="1.8087197569766689"/>
    <n v="0.91874857378607688"/>
    <n v="1602.8863597648201"/>
    <n v="255446.00110883819"/>
    <n v="188030.98814065231"/>
    <n v="18237335.999999966"/>
    <n v="8.5245861632435686E-3"/>
    <n v="1.4006760697332036E-2"/>
    <n v="0.60860511202046208"/>
    <n v="0.60523994592569896"/>
    <n v="6.2748539918692104E-3"/>
    <n v="1.0367547671150461E-2"/>
    <n v="0.60523994592569885"/>
  </r>
  <r>
    <s v="GBR"/>
    <s v="AUS"/>
    <x v="16"/>
    <x v="18"/>
    <n v="101161"/>
    <n v="32462.0804069675"/>
    <n v="1396369"/>
    <n v="798451.10116148798"/>
    <n v="7.2445750371141149E-2"/>
    <n v="4.0656316159807006E-2"/>
    <n v="411739"/>
    <n v="283168.587115045"/>
    <n v="2.6621002104004358E-2"/>
    <n v="2.3148872848154121E-2"/>
    <n v="37172.742086966464"/>
    <n v="18483.243016255929"/>
    <n v="2.7213757802244336"/>
    <n v="1.7562978736154282"/>
    <n v="32462.0804069675"/>
    <n v="532790.59508464299"/>
    <n v="798411.94772268995"/>
    <n v="18237335.999999966"/>
    <n v="4.0658309910766084E-2"/>
    <n v="2.9214277517541156E-2"/>
    <n v="1.3917273800919285"/>
    <n v="1.4083293618309152"/>
    <n v="6.0928403591302763E-2"/>
    <n v="4.3262893782241435E-2"/>
    <n v="1.4083293618309156"/>
  </r>
  <r>
    <s v="KOR"/>
    <s v="CHN"/>
    <x v="10"/>
    <x v="2"/>
    <n v="124927"/>
    <n v="81617.022919834693"/>
    <n v="575418"/>
    <n v="460438.54033682798"/>
    <n v="0.21710652082486123"/>
    <n v="0.1772593207773806"/>
    <n v="2372875"/>
    <n v="2164170.6430614302"/>
    <n v="0.15341833143700095"/>
    <n v="0.1769197337471026"/>
    <n v="88279.669438816214"/>
    <n v="81460.66396329616"/>
    <n v="1.4151276369083243"/>
    <n v="1.0019194412239136"/>
    <n v="81617.022919834693"/>
    <n v="2883561.6717675827"/>
    <n v="460409.58926539822"/>
    <n v="18237335.999999966"/>
    <n v="0.17727046704230878"/>
    <n v="0.15811309676849666"/>
    <n v="1.1211624505834683"/>
    <n v="1.1472688723691398"/>
    <n v="2.83042404533712E-2"/>
    <n v="2.46709739408533E-2"/>
    <n v="1.1472688723691398"/>
  </r>
  <r>
    <s v="ESP"/>
    <s v="SWE"/>
    <x v="11"/>
    <x v="3"/>
    <n v="21804"/>
    <n v="5983.1444040742199"/>
    <n v="684655"/>
    <n v="454481.91714997898"/>
    <n v="3.1846696511381646E-2"/>
    <n v="1.3164757888705577E-2"/>
    <n v="179938"/>
    <n v="108129.511066987"/>
    <n v="1.1633898845118718E-2"/>
    <n v="8.8395267579797366E-3"/>
    <n v="7965.2070138047557"/>
    <n v="4017.4050676651691"/>
    <n v="2.7374053131589409"/>
    <n v="1.4893057342488736"/>
    <n v="5983.1444040742199"/>
    <n v="202311.93175718444"/>
    <n v="454448.32633992715"/>
    <n v="18237335.999999966"/>
    <n v="1.316573096937501E-2"/>
    <n v="1.1093283128478021E-2"/>
    <n v="1.1868200619144682"/>
    <n v="1.189312499350051"/>
    <n v="2.9573858309332009E-2"/>
    <n v="2.4866347848436696E-2"/>
    <n v="1.189312499350051"/>
  </r>
  <r>
    <s v="IND"/>
    <s v="CHE"/>
    <x v="6"/>
    <x v="1"/>
    <n v="16716"/>
    <n v="5687.1897584036396"/>
    <n v="814097"/>
    <n v="695738.46490440296"/>
    <n v="2.0533179707086503E-2"/>
    <n v="8.1743213079142896E-3"/>
    <n v="205623"/>
    <n v="113491.275762676"/>
    <n v="1.3294563584289291E-2"/>
    <n v="9.2778480083937145E-3"/>
    <n v="10823.06433027916"/>
    <n v="6454.9557309762149"/>
    <n v="1.544479408963177"/>
    <n v="0.88105790270749662"/>
    <n v="5687.1897584036396"/>
    <n v="255446.00110883819"/>
    <n v="695726.54785840726"/>
    <n v="18237335.999999966"/>
    <n v="8.1744613252290096E-3"/>
    <n v="1.4006760697332036E-2"/>
    <n v="0.58360826617006856"/>
    <n v="0.58017643467187396"/>
    <n v="2.2263765076441702E-2"/>
    <n v="3.8374128533905809E-2"/>
    <n v="0.58017643467187408"/>
  </r>
  <r>
    <s v="ESP"/>
    <s v="GBR"/>
    <x v="11"/>
    <x v="16"/>
    <n v="90358"/>
    <n v="30817.9847686715"/>
    <n v="684655"/>
    <n v="454481.91714997898"/>
    <n v="0.13197595869452497"/>
    <n v="6.7809044993316137E-2"/>
    <n v="822815"/>
    <n v="541059.55428477901"/>
    <n v="5.3199137915539568E-2"/>
    <n v="4.4231314472493732E-2"/>
    <n v="36423.05576956374"/>
    <n v="20102.332599522564"/>
    <n v="2.4807913034991977"/>
    <n v="1.5330551624344051"/>
    <n v="30817.9847686715"/>
    <n v="1073638.8229175881"/>
    <n v="454448.32633992715"/>
    <n v="18237335.999999966"/>
    <n v="6.7814057137971853E-2"/>
    <n v="5.8870375745535976E-2"/>
    <n v="1.1519215951855728"/>
    <n v="1.1629734886573573"/>
    <n v="2.870423843739588E-2"/>
    <n v="2.4681765076635297E-2"/>
    <n v="1.1629734886573575"/>
  </r>
  <r>
    <s v="JPN"/>
    <s v="CAN"/>
    <x v="17"/>
    <x v="13"/>
    <n v="39403"/>
    <n v="14049.1669039793"/>
    <n v="707111"/>
    <n v="526988.61771348596"/>
    <n v="5.5723924532357721E-2"/>
    <n v="2.6659336524071899E-2"/>
    <n v="456541"/>
    <n v="313358.46928815503"/>
    <n v="2.951767727022277E-2"/>
    <n v="2.5616878748265307E-2"/>
    <n v="20872.274292224494"/>
    <n v="13499.803521682308"/>
    <n v="1.887815359664889"/>
    <n v="1.0406941761348338"/>
    <n v="14049.1669039793"/>
    <n v="568424.34993219655"/>
    <n v="526944.24156406114"/>
    <n v="18237335.999999966"/>
    <n v="2.6661581616830948E-2"/>
    <n v="3.1168167869046092E-2"/>
    <n v="0.85541061408711316"/>
    <n v="0.85145003712781941"/>
    <n v="2.4715983588062561E-2"/>
    <n v="2.9028107945636518E-2"/>
    <n v="0.8514500371278193"/>
  </r>
  <r>
    <s v="DEU"/>
    <s v="AUS"/>
    <x v="0"/>
    <x v="18"/>
    <n v="71902"/>
    <n v="22135.517789067999"/>
    <n v="1264416"/>
    <n v="799364.77129149099"/>
    <n v="5.6865778351428642E-2"/>
    <n v="2.7691385189898755E-2"/>
    <n v="411739"/>
    <n v="283168.587115045"/>
    <n v="2.6621002104004358E-2"/>
    <n v="2.3148872848154121E-2"/>
    <n v="33660.020996336774"/>
    <n v="18504.393449920524"/>
    <n v="2.1361246330721273"/>
    <n v="1.1962303897706559"/>
    <n v="22135.517789067999"/>
    <n v="532790.59508464299"/>
    <n v="799320.61200785544"/>
    <n v="18237335.999999966"/>
    <n v="2.7692915028757519E-2"/>
    <n v="2.9214277517541156E-2"/>
    <n v="0.94792400777769825"/>
    <n v="0.94644079732912567"/>
    <n v="4.1546374867130281E-2"/>
    <n v="4.3897489398570883E-2"/>
    <n v="0.946440797329126"/>
  </r>
  <r>
    <s v="CHN"/>
    <s v="ITA"/>
    <x v="5"/>
    <x v="11"/>
    <n v="164804"/>
    <n v="88678.895067728794"/>
    <n v="4753344"/>
    <n v="4234628.8688230803"/>
    <n v="3.4671170443376281E-2"/>
    <n v="2.0941361761503102E-2"/>
    <n v="487659"/>
    <n v="360812.79794453498"/>
    <n v="3.1529612849491212E-2"/>
    <n v="2.9496243445292079E-2"/>
    <n v="149871.09606045196"/>
    <n v="124905.64401526739"/>
    <n v="1.0996383180751859"/>
    <n v="0.70996707768377099"/>
    <n v="88678.895067728794"/>
    <n v="552156.95266972948"/>
    <n v="4234545.0838893354"/>
    <n v="18237335.999999966"/>
    <n v="2.0941776108398213E-2"/>
    <n v="3.0276184672461508E-2"/>
    <n v="0.69169138499298266"/>
    <n v="0.68509675167066242"/>
    <n v="0.16060450681451752"/>
    <n v="0.23442602292723005"/>
    <n v="0.68509675167066231"/>
  </r>
  <r>
    <s v="CHN"/>
    <s v="OTH"/>
    <x v="5"/>
    <x v="14"/>
    <n v="972090"/>
    <n v="551273.336906643"/>
    <n v="4753344"/>
    <n v="4234628.8688230803"/>
    <n v="0.20450655370198328"/>
    <n v="0.1301822081659442"/>
    <n v="3030074"/>
    <n v="2388459.2817652901"/>
    <n v="0.19590956001080514"/>
    <n v="0.19525520390478582"/>
    <n v="931225.53162000061"/>
    <n v="826833.32324314304"/>
    <n v="1.0438824613291151"/>
    <n v="0.66672849461889994"/>
    <n v="551273.336906643"/>
    <n v="2753034.477569554"/>
    <n v="4234545.0838893354"/>
    <n v="18237335.999999966"/>
    <n v="0.13018478395802335"/>
    <n v="0.15095595527600955"/>
    <n v="0.8624024386450474"/>
    <n v="0.84180828431459376"/>
    <n v="0.20024207520761619"/>
    <n v="0.23787135258552927"/>
    <n v="0.84180828431459376"/>
  </r>
  <r>
    <s v="DEU"/>
    <s v="USA"/>
    <x v="0"/>
    <x v="19"/>
    <n v="508368"/>
    <n v="226638.603861721"/>
    <n v="1264416"/>
    <n v="799364.77129149099"/>
    <n v="0.4020575506795232"/>
    <n v="0.28352338256732668"/>
    <n v="2823093"/>
    <n v="2249487.3035238399"/>
    <n v="0.18252719488025176"/>
    <n v="0.18389432278960494"/>
    <n v="230790.3056417084"/>
    <n v="146998.64327851616"/>
    <n v="2.202726837188814"/>
    <n v="1.5417734395841476"/>
    <n v="226638.603861721"/>
    <n v="4873588.5164673962"/>
    <n v="799320.61200785544"/>
    <n v="18237335.999999966"/>
    <n v="0.28353904610618708"/>
    <n v="0.26723138272318969"/>
    <n v="1.0610245069902198"/>
    <n v="1.085174923571989"/>
    <n v="4.650343439868395E-2"/>
    <n v="4.2853399381559687E-2"/>
    <n v="1.085174923571989"/>
  </r>
  <r>
    <s v="CHN"/>
    <s v="USA"/>
    <x v="5"/>
    <x v="19"/>
    <n v="1263251"/>
    <n v="742342.90362958703"/>
    <n v="4753344"/>
    <n v="4234628.8688230803"/>
    <n v="0.26576048356693732"/>
    <n v="0.17530294309732614"/>
    <n v="2823093"/>
    <n v="2249487.3035238399"/>
    <n v="0.18252719488025176"/>
    <n v="0.18389432278960494"/>
    <n v="867614.54662087548"/>
    <n v="778724.20809753111"/>
    <n v="1.456004864049389"/>
    <n v="0.95328088675087452"/>
    <n v="742342.90362958703"/>
    <n v="4873588.5164673962"/>
    <n v="4234545.0838893354"/>
    <n v="18237335.999999966"/>
    <n v="0.1753064116506611"/>
    <n v="0.26723138272318969"/>
    <n v="0.65600982139231523"/>
    <n v="0.58288728872477769"/>
    <n v="0.15231956927042165"/>
    <n v="0.2613190786912879"/>
    <n v="0.5828872887247778"/>
  </r>
  <r>
    <s v="NLD"/>
    <s v="OTH"/>
    <x v="2"/>
    <x v="14"/>
    <n v="110135"/>
    <n v="33368.0729552993"/>
    <n v="457343"/>
    <n v="252054.98301061499"/>
    <n v="0.24081488073502819"/>
    <n v="0.13238410348703181"/>
    <n v="3030074"/>
    <n v="2388459.2817652901"/>
    <n v="0.19590956001080514"/>
    <n v="0.19525520390478582"/>
    <n v="89597.865904021659"/>
    <n v="49215.047102954952"/>
    <n v="1.229214545332787"/>
    <n v="0.67800550684215088"/>
    <n v="33368.0729552993"/>
    <n v="2753034.477569554"/>
    <n v="252042.79126432154"/>
    <n v="18237335.999999966"/>
    <n v="0.13239050713537623"/>
    <n v="0.15095595527600955"/>
    <n v="0.87701413894742974"/>
    <n v="0.85824744650210949"/>
    <n v="1.2120470421698986E-2"/>
    <n v="1.4122349528795479E-2"/>
    <n v="0.85824744650210927"/>
  </r>
  <r>
    <s v="OTH"/>
    <s v="RUS"/>
    <x v="4"/>
    <x v="12"/>
    <n v="50447"/>
    <n v="16343.9502227785"/>
    <n v="4471681"/>
    <n v="3205353.8477964802"/>
    <n v="1.1281439798590285E-2"/>
    <n v="5.098953500567229E-3"/>
    <n v="331407"/>
    <n v="284134.86566834903"/>
    <n v="2.1427133315721301E-2"/>
    <n v="2.3227865576811717E-2"/>
    <n v="95815.304932377941"/>
    <n v="74453.528302732841"/>
    <n v="0.52650252520307883"/>
    <n v="0.21951881388781128"/>
    <n v="16343.9502227785"/>
    <n v="104676.98736522046"/>
    <n v="3205186.9408204146"/>
    <n v="18237335.999999966"/>
    <n v="5.0992190235852599E-3"/>
    <n v="5.7397082208289988E-3"/>
    <n v="0.88841084379177182"/>
    <n v="0.88783890982705582"/>
    <n v="0.15613699471263989"/>
    <n v="0.17586185172156307"/>
    <n v="0.887838909827055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7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29">
    <pivotField showAll="0" defaultSubtotal="0"/>
    <pivotField showAll="0" defaultSubtotal="0"/>
    <pivotField axis="axisRow" subtotalTop="0" showAll="0" defaultSubtotal="0">
      <items count="20"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0"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dataField="1"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3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um of Rij2" fld="25" baseField="0" baseItem="0"/>
  </dataFields>
  <formats count="1">
    <format dxfId="2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name="PivotTable3" cacheId="73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29">
    <pivotField showAll="0" defaultSubtotal="0"/>
    <pivotField showAll="0" defaultSubtotal="0"/>
    <pivotField axis="axisRow" subtotalTop="0" showAll="0" defaultSubtotal="0">
      <items count="20"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0"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  <pivotField dataField="1" subtotalTop="0" showAll="0" defaultSubtotal="0"/>
    <pivotField subtotalTop="0" showAll="0" defaultSubtotal="0"/>
    <pivotField subtotalTop="0" showAll="0" defaultSubtotal="0"/>
    <pivotField subtotalTop="0" showAll="0" defaultSubtotal="0"/>
    <pivotField subtotalTop="0" showAll="0" defaultSubtotal="0"/>
  </pivotFields>
  <rowFields count="1">
    <field x="2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rowItems>
  <colFields count="1">
    <field x="3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</colItems>
  <dataFields count="1">
    <dataField name="Sum of Rij1" fld="24" baseField="0" baseItem="0"/>
  </dataFields>
  <formats count="1">
    <format dxfId="6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name="PivotTable3" cacheId="7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18">
    <pivotField showAll="0" defaultSubtotal="0">
      <items count="20">
        <item x="3"/>
        <item x="8"/>
        <item x="1"/>
        <item x="9"/>
        <item x="5"/>
        <item x="0"/>
        <item x="11"/>
        <item x="13"/>
        <item x="16"/>
        <item x="6"/>
        <item x="15"/>
        <item x="17"/>
        <item x="10"/>
        <item x="2"/>
        <item x="4"/>
        <item x="18"/>
        <item x="7"/>
        <item x="19"/>
        <item x="14"/>
        <item x="12"/>
      </items>
    </pivotField>
    <pivotField showAll="0" defaultSubtotal="0">
      <items count="20">
        <item x="18"/>
        <item x="17"/>
        <item x="13"/>
        <item x="1"/>
        <item x="2"/>
        <item x="9"/>
        <item x="8"/>
        <item x="15"/>
        <item x="16"/>
        <item x="6"/>
        <item x="11"/>
        <item x="10"/>
        <item x="5"/>
        <item x="0"/>
        <item x="14"/>
        <item x="4"/>
        <item x="12"/>
        <item x="3"/>
        <item x="7"/>
        <item x="19"/>
      </items>
    </pivotField>
    <pivotField axis="axisRow" subtotalTop="0" showAll="0" defaultSubtotal="0">
      <items count="21">
        <item m="1" x="20"/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1">
        <item m="1" x="20"/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3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Sum of PropCits" fld="8" baseField="0" baseItem="0" numFmtId="9"/>
  </dataFields>
  <formats count="2">
    <format dxfId="44">
      <pivotArea outline="0" collapsedLevelsAreSubtotals="1" fieldPosition="0"/>
    </format>
    <format dxfId="43">
      <pivotArea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7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18">
    <pivotField showAll="0" defaultSubtotal="0">
      <items count="20">
        <item x="3"/>
        <item x="8"/>
        <item x="1"/>
        <item x="9"/>
        <item x="5"/>
        <item x="0"/>
        <item x="11"/>
        <item x="13"/>
        <item x="16"/>
        <item x="6"/>
        <item x="15"/>
        <item x="17"/>
        <item x="10"/>
        <item x="2"/>
        <item x="4"/>
        <item x="18"/>
        <item x="7"/>
        <item x="19"/>
        <item x="14"/>
        <item x="12"/>
      </items>
    </pivotField>
    <pivotField showAll="0" defaultSubtotal="0">
      <items count="20">
        <item x="18"/>
        <item x="17"/>
        <item x="13"/>
        <item x="1"/>
        <item x="2"/>
        <item x="9"/>
        <item x="8"/>
        <item x="15"/>
        <item x="16"/>
        <item x="6"/>
        <item x="11"/>
        <item x="10"/>
        <item x="5"/>
        <item x="0"/>
        <item x="14"/>
        <item x="4"/>
        <item x="12"/>
        <item x="3"/>
        <item x="7"/>
        <item x="19"/>
      </items>
    </pivotField>
    <pivotField axis="axisRow" subtotalTop="0" showAll="0" defaultSubtotal="0">
      <items count="21">
        <item m="1" x="20"/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1">
        <item m="1" x="20"/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1">
    <field x="2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3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Sum of Frac_PropCits" fld="9" baseField="0" baseItem="0" numFmtId="9"/>
  </dataFields>
  <formats count="2">
    <format dxfId="46">
      <pivotArea outline="0" collapsedLevelsAreSubtotals="1" fieldPosition="0"/>
    </format>
    <format dxfId="45">
      <pivotArea outline="0" fieldPosition="0">
        <references count="1">
          <reference field="4294967294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name="PivotTable3" cacheId="7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18">
    <pivotField showAll="0" defaultSubtotal="0"/>
    <pivotField showAll="0" defaultSubtotal="0"/>
    <pivotField axis="axisRow" subtotalTop="0" showAll="0" defaultSubtotal="0">
      <items count="21">
        <item m="1" x="20"/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1">
        <item m="1" x="20"/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1">
    <field x="2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3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Sum of NormalizedRefs" fld="16" baseField="0" baseItem="0"/>
  </dataFields>
  <formats count="1">
    <format dxfId="48">
      <pivotArea outline="0" collapsedLevelsAreSubtotals="1" fieldPosition="0"/>
    </format>
  </formats>
  <conditionalFormats count="2"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PivotTable3" cacheId="7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outline="1" outlineData="1" multipleFieldFilters="0">
  <location ref="A3:U24" firstHeaderRow="1" firstDataRow="2" firstDataCol="1"/>
  <pivotFields count="18">
    <pivotField showAll="0" defaultSubtotal="0">
      <items count="20">
        <item x="3"/>
        <item x="8"/>
        <item x="1"/>
        <item x="9"/>
        <item x="5"/>
        <item x="0"/>
        <item x="11"/>
        <item x="13"/>
        <item x="16"/>
        <item x="6"/>
        <item x="15"/>
        <item x="17"/>
        <item x="10"/>
        <item x="2"/>
        <item x="4"/>
        <item x="18"/>
        <item x="7"/>
        <item x="19"/>
        <item x="14"/>
        <item x="12"/>
      </items>
    </pivotField>
    <pivotField showAll="0" defaultSubtotal="0">
      <items count="20">
        <item x="18"/>
        <item x="17"/>
        <item x="13"/>
        <item x="1"/>
        <item x="2"/>
        <item x="9"/>
        <item x="8"/>
        <item x="15"/>
        <item x="16"/>
        <item x="6"/>
        <item x="11"/>
        <item x="10"/>
        <item x="5"/>
        <item x="0"/>
        <item x="14"/>
        <item x="4"/>
        <item x="12"/>
        <item x="3"/>
        <item x="7"/>
        <item x="19"/>
      </items>
    </pivotField>
    <pivotField axis="axisRow" subtotalTop="0" showAll="0" defaultSubtotal="0">
      <items count="21">
        <item m="1" x="20"/>
        <item x="3"/>
        <item x="8"/>
        <item x="1"/>
        <item x="5"/>
        <item x="13"/>
        <item x="0"/>
        <item x="6"/>
        <item x="15"/>
        <item x="17"/>
        <item x="2"/>
        <item x="18"/>
        <item x="7"/>
        <item x="10"/>
        <item x="11"/>
        <item x="19"/>
        <item x="9"/>
        <item x="14"/>
        <item x="16"/>
        <item x="12"/>
        <item x="4"/>
      </items>
    </pivotField>
    <pivotField axis="axisCol" subtotalTop="0" showAll="0" defaultSubtotal="0">
      <items count="21">
        <item m="1" x="20"/>
        <item x="18"/>
        <item x="17"/>
        <item x="13"/>
        <item x="2"/>
        <item x="15"/>
        <item x="9"/>
        <item x="6"/>
        <item x="11"/>
        <item x="10"/>
        <item x="0"/>
        <item x="4"/>
        <item x="12"/>
        <item x="5"/>
        <item x="8"/>
        <item x="3"/>
        <item x="1"/>
        <item x="7"/>
        <item x="16"/>
        <item x="19"/>
        <item x="14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2"/>
  </rowFields>
  <row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rowItems>
  <colFields count="1">
    <field x="3"/>
  </colFields>
  <colItems count="20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</colItems>
  <dataFields count="1">
    <dataField name="Sum of Frac_NormalizedRefs" fld="17" baseField="0" baseItem="0"/>
  </dataFields>
  <formats count="1">
    <format dxfId="47">
      <pivotArea outline="0" collapsedLevelsAreSubtotals="1" fieldPosition="0"/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1"/>
  <sheetViews>
    <sheetView topLeftCell="A3" workbookViewId="0">
      <selection activeCell="P19" sqref="P19"/>
    </sheetView>
  </sheetViews>
  <sheetFormatPr defaultRowHeight="15" x14ac:dyDescent="0.25"/>
  <cols>
    <col min="1" max="1" width="26.85546875" customWidth="1"/>
    <col min="2" max="21" width="3.85546875" customWidth="1"/>
    <col min="22" max="23" width="10.85546875" bestFit="1" customWidth="1"/>
    <col min="24" max="24" width="18.140625" bestFit="1" customWidth="1"/>
    <col min="25" max="25" width="10.85546875" bestFit="1" customWidth="1"/>
    <col min="26" max="26" width="11.7109375" bestFit="1" customWidth="1"/>
    <col min="27" max="31" width="10.85546875" bestFit="1" customWidth="1"/>
    <col min="32" max="32" width="11.42578125" bestFit="1" customWidth="1"/>
    <col min="33" max="35" width="10.85546875" bestFit="1" customWidth="1"/>
    <col min="36" max="36" width="15.5703125" bestFit="1" customWidth="1"/>
    <col min="37" max="37" width="10.85546875" bestFit="1" customWidth="1"/>
    <col min="38" max="38" width="13.140625" bestFit="1" customWidth="1"/>
    <col min="39" max="41" width="10.85546875" bestFit="1" customWidth="1"/>
  </cols>
  <sheetData>
    <row r="3" spans="1:21" x14ac:dyDescent="0.25">
      <c r="A3" s="1" t="s">
        <v>774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3">
        <v>4.1336522356328569</v>
      </c>
      <c r="C5" s="3">
        <v>0.74731748221723859</v>
      </c>
      <c r="D5" s="3">
        <v>1.3622030066047148</v>
      </c>
      <c r="E5" s="3">
        <v>0.49404675903396106</v>
      </c>
      <c r="F5" s="3">
        <v>0.89922228584436181</v>
      </c>
      <c r="G5" s="3">
        <v>0.92034682596048478</v>
      </c>
      <c r="H5" s="3">
        <v>0.48815215026741937</v>
      </c>
      <c r="I5" s="3">
        <v>0.8141284477828421</v>
      </c>
      <c r="J5" s="3">
        <v>0.69430789827658101</v>
      </c>
      <c r="K5" s="3">
        <v>1.3260202808343036</v>
      </c>
      <c r="L5" s="3">
        <v>0.6069443861180257</v>
      </c>
      <c r="M5" s="3">
        <v>0.47686961498356695</v>
      </c>
      <c r="N5" s="3">
        <v>0.67708832329053159</v>
      </c>
      <c r="O5" s="3">
        <v>0.8698452421223567</v>
      </c>
      <c r="P5" s="3">
        <v>1.2063950899501774</v>
      </c>
      <c r="Q5" s="3">
        <v>1.0529367390008433</v>
      </c>
      <c r="R5" s="3">
        <v>0.60313427259739461</v>
      </c>
      <c r="S5" s="3">
        <v>1.5576493543559753</v>
      </c>
      <c r="T5" s="3">
        <v>1.0674396320879334</v>
      </c>
      <c r="U5" s="3">
        <v>0.92135843958173791</v>
      </c>
    </row>
    <row r="6" spans="1:21" x14ac:dyDescent="0.25">
      <c r="A6" s="2" t="s">
        <v>662</v>
      </c>
      <c r="B6" s="3">
        <v>0.9764570082119548</v>
      </c>
      <c r="C6" s="3">
        <v>13.299456942697422</v>
      </c>
      <c r="D6" s="3">
        <v>0.89502932879456809</v>
      </c>
      <c r="E6" s="3">
        <v>0.51644647395112597</v>
      </c>
      <c r="F6" s="3">
        <v>0.95063968884587424</v>
      </c>
      <c r="G6" s="3">
        <v>0.7572541185228514</v>
      </c>
      <c r="H6" s="3">
        <v>1.2600810294807507</v>
      </c>
      <c r="I6" s="3">
        <v>1.1554049695158695</v>
      </c>
      <c r="J6" s="3">
        <v>0.69017660503965927</v>
      </c>
      <c r="K6" s="3">
        <v>0.8522612411307019</v>
      </c>
      <c r="L6" s="3">
        <v>1.3176575608147552</v>
      </c>
      <c r="M6" s="3">
        <v>0.69054980982529324</v>
      </c>
      <c r="N6" s="3">
        <v>0.7466165091006246</v>
      </c>
      <c r="O6" s="3">
        <v>1.4005106200597961</v>
      </c>
      <c r="P6" s="3">
        <v>0.89067220283745274</v>
      </c>
      <c r="Q6" s="3">
        <v>0.79700300117526868</v>
      </c>
      <c r="R6" s="3">
        <v>1.3668722880352075</v>
      </c>
      <c r="S6" s="3">
        <v>0.80351211013956148</v>
      </c>
      <c r="T6" s="3">
        <v>0.64186924667068623</v>
      </c>
      <c r="U6" s="3">
        <v>1.250666244034361</v>
      </c>
    </row>
    <row r="7" spans="1:21" x14ac:dyDescent="0.25">
      <c r="A7" s="2" t="s">
        <v>639</v>
      </c>
      <c r="B7" s="3">
        <v>1.3187515921334754</v>
      </c>
      <c r="C7" s="3">
        <v>0.71294736109497736</v>
      </c>
      <c r="D7" s="3">
        <v>3.0642368512126263</v>
      </c>
      <c r="E7" s="3">
        <v>0.42677897369200574</v>
      </c>
      <c r="F7" s="3">
        <v>1.0355512403088596</v>
      </c>
      <c r="G7" s="3">
        <v>0.9791226147127835</v>
      </c>
      <c r="H7" s="3">
        <v>0.46976898062369793</v>
      </c>
      <c r="I7" s="3">
        <v>0.8908523924634919</v>
      </c>
      <c r="J7" s="3">
        <v>0.75077467539506126</v>
      </c>
      <c r="K7" s="3">
        <v>1.2612829533761789</v>
      </c>
      <c r="L7" s="3">
        <v>0.67946111592207703</v>
      </c>
      <c r="M7" s="3">
        <v>0.5413191742265181</v>
      </c>
      <c r="N7" s="3">
        <v>0.63398881461982459</v>
      </c>
      <c r="O7" s="3">
        <v>0.86219113713468365</v>
      </c>
      <c r="P7" s="3">
        <v>1.2325514599395526</v>
      </c>
      <c r="Q7" s="3">
        <v>1.0814463718325136</v>
      </c>
      <c r="R7" s="3">
        <v>0.57900258037845076</v>
      </c>
      <c r="S7" s="3">
        <v>1.3023460477406135</v>
      </c>
      <c r="T7" s="3">
        <v>1.3784537911046266</v>
      </c>
      <c r="U7" s="3">
        <v>0.81131372180682304</v>
      </c>
    </row>
    <row r="8" spans="1:21" x14ac:dyDescent="0.25">
      <c r="A8" s="2" t="s">
        <v>622</v>
      </c>
      <c r="B8" s="3">
        <v>0.72510296065585955</v>
      </c>
      <c r="C8" s="3">
        <v>0.60178369119077912</v>
      </c>
      <c r="D8" s="3">
        <v>0.68153372060372786</v>
      </c>
      <c r="E8" s="3">
        <v>3.2202032678820411</v>
      </c>
      <c r="F8" s="3">
        <v>0.68445520487049372</v>
      </c>
      <c r="G8" s="3">
        <v>0.67156579848625386</v>
      </c>
      <c r="H8" s="3">
        <v>0.97342249224811483</v>
      </c>
      <c r="I8" s="3">
        <v>0.68509675167066242</v>
      </c>
      <c r="J8" s="3">
        <v>1.0024751180303961</v>
      </c>
      <c r="K8" s="3">
        <v>0.50881648622684994</v>
      </c>
      <c r="L8" s="3">
        <v>0.79920078803590278</v>
      </c>
      <c r="M8" s="3">
        <v>0.68160013670309683</v>
      </c>
      <c r="N8" s="3">
        <v>1.3616106939063017</v>
      </c>
      <c r="O8" s="3">
        <v>0.75290127804924456</v>
      </c>
      <c r="P8" s="3">
        <v>0.58867588688724937</v>
      </c>
      <c r="Q8" s="3">
        <v>0.63916715957113923</v>
      </c>
      <c r="R8" s="3">
        <v>0.88684210229683214</v>
      </c>
      <c r="S8" s="3">
        <v>0.52921811297971122</v>
      </c>
      <c r="T8" s="3">
        <v>0.58288728872477769</v>
      </c>
      <c r="U8" s="3">
        <v>0.84180828431459376</v>
      </c>
    </row>
    <row r="9" spans="1:21" x14ac:dyDescent="0.25">
      <c r="A9" s="2" t="s">
        <v>533</v>
      </c>
      <c r="B9" s="3">
        <v>0.96310920567053915</v>
      </c>
      <c r="C9" s="3">
        <v>0.77495756820275474</v>
      </c>
      <c r="D9" s="3">
        <v>1.0705810481635782</v>
      </c>
      <c r="E9" s="3">
        <v>0.41699529968781068</v>
      </c>
      <c r="F9" s="3">
        <v>3.2331448968542311</v>
      </c>
      <c r="G9" s="3">
        <v>1.3951567649222771</v>
      </c>
      <c r="H9" s="3">
        <v>0.50402460533232385</v>
      </c>
      <c r="I9" s="3">
        <v>1.2727613696463103</v>
      </c>
      <c r="J9" s="3">
        <v>1.0419465061994166</v>
      </c>
      <c r="K9" s="3">
        <v>1.3124919533214252</v>
      </c>
      <c r="L9" s="3">
        <v>0.83667744177817471</v>
      </c>
      <c r="M9" s="3">
        <v>0.94964740454003715</v>
      </c>
      <c r="N9" s="3">
        <v>0.61662260218479847</v>
      </c>
      <c r="O9" s="3">
        <v>1.1989800557648655</v>
      </c>
      <c r="P9" s="3">
        <v>1.166940976934546</v>
      </c>
      <c r="Q9" s="3">
        <v>1.49229929646353</v>
      </c>
      <c r="R9" s="3">
        <v>0.54624639030592892</v>
      </c>
      <c r="S9" s="3">
        <v>1.2352153205029415</v>
      </c>
      <c r="T9" s="3">
        <v>1.041425100594082</v>
      </c>
      <c r="U9" s="3">
        <v>0.85415451695812006</v>
      </c>
    </row>
    <row r="10" spans="1:21" x14ac:dyDescent="0.25">
      <c r="A10" s="2" t="s">
        <v>513</v>
      </c>
      <c r="B10" s="3">
        <v>0.94644079732912567</v>
      </c>
      <c r="C10" s="3">
        <v>0.60533076195755287</v>
      </c>
      <c r="D10" s="3">
        <v>1.0373440183776879</v>
      </c>
      <c r="E10" s="3">
        <v>0.38196861762331114</v>
      </c>
      <c r="F10" s="3">
        <v>1.3544906452973617</v>
      </c>
      <c r="G10" s="3">
        <v>2.9940288526999534</v>
      </c>
      <c r="H10" s="3">
        <v>0.39149125413136093</v>
      </c>
      <c r="I10" s="3">
        <v>1.1183384280979034</v>
      </c>
      <c r="J10" s="3">
        <v>1.0475082761922296</v>
      </c>
      <c r="K10" s="3">
        <v>1.5536374267573434</v>
      </c>
      <c r="L10" s="3">
        <v>0.83239050802366832</v>
      </c>
      <c r="M10" s="3">
        <v>0.89986005254166268</v>
      </c>
      <c r="N10" s="3">
        <v>0.6318935901548639</v>
      </c>
      <c r="O10" s="3">
        <v>0.97176686977615978</v>
      </c>
      <c r="P10" s="3">
        <v>1.3492030664221861</v>
      </c>
      <c r="Q10" s="3">
        <v>1.7317834777539964</v>
      </c>
      <c r="R10" s="3">
        <v>0.50191260527430415</v>
      </c>
      <c r="S10" s="3">
        <v>1.2775954885969829</v>
      </c>
      <c r="T10" s="3">
        <v>1.085174923571989</v>
      </c>
      <c r="U10" s="3">
        <v>0.79636554654750558</v>
      </c>
    </row>
    <row r="11" spans="1:21" x14ac:dyDescent="0.25">
      <c r="A11" s="2" t="s">
        <v>460</v>
      </c>
      <c r="B11" s="3">
        <v>0.70818075642711609</v>
      </c>
      <c r="C11" s="3">
        <v>1.0909926889248867</v>
      </c>
      <c r="D11" s="3">
        <v>0.66282796497819485</v>
      </c>
      <c r="E11" s="3">
        <v>1.1367475850564757</v>
      </c>
      <c r="F11" s="3">
        <v>0.68365009092035056</v>
      </c>
      <c r="G11" s="3">
        <v>0.6279647621626413</v>
      </c>
      <c r="H11" s="3">
        <v>7.0409136728549182</v>
      </c>
      <c r="I11" s="3">
        <v>0.77400612742704133</v>
      </c>
      <c r="J11" s="3">
        <v>0.76872472080796816</v>
      </c>
      <c r="K11" s="3">
        <v>0.43521301859763467</v>
      </c>
      <c r="L11" s="3">
        <v>1.0644607994624504</v>
      </c>
      <c r="M11" s="3">
        <v>0.76494161666315375</v>
      </c>
      <c r="N11" s="3">
        <v>1.196897456991338</v>
      </c>
      <c r="O11" s="3">
        <v>0.8569504367338926</v>
      </c>
      <c r="P11" s="3">
        <v>0.57223732078118106</v>
      </c>
      <c r="Q11" s="3">
        <v>0.58017643467187396</v>
      </c>
      <c r="R11" s="3">
        <v>1.6718328373943752</v>
      </c>
      <c r="S11" s="3">
        <v>0.58235803451971546</v>
      </c>
      <c r="T11" s="3">
        <v>0.47711752758378762</v>
      </c>
      <c r="U11" s="3">
        <v>1.4440572287773221</v>
      </c>
    </row>
    <row r="12" spans="1:21" x14ac:dyDescent="0.25">
      <c r="A12" s="2" t="s">
        <v>443</v>
      </c>
      <c r="B12" s="3">
        <v>0.94930756134499183</v>
      </c>
      <c r="C12" s="3">
        <v>0.92549597517336513</v>
      </c>
      <c r="D12" s="3">
        <v>0.98081974835500285</v>
      </c>
      <c r="E12" s="3">
        <v>0.44203847170887239</v>
      </c>
      <c r="F12" s="3">
        <v>1.3586770293045443</v>
      </c>
      <c r="G12" s="3">
        <v>1.1878742724037552</v>
      </c>
      <c r="H12" s="3">
        <v>0.59712368391178439</v>
      </c>
      <c r="I12" s="3">
        <v>3.8037024216295547</v>
      </c>
      <c r="J12" s="3">
        <v>0.9051740619166031</v>
      </c>
      <c r="K12" s="3">
        <v>1.2891044280219623</v>
      </c>
      <c r="L12" s="3">
        <v>1.1499046477581483</v>
      </c>
      <c r="M12" s="3">
        <v>0.68787702186478505</v>
      </c>
      <c r="N12" s="3">
        <v>0.76377504338280333</v>
      </c>
      <c r="O12" s="3">
        <v>1.526200344514435</v>
      </c>
      <c r="P12" s="3">
        <v>1.2083901357630957</v>
      </c>
      <c r="Q12" s="3">
        <v>1.2190858328524341</v>
      </c>
      <c r="R12" s="3">
        <v>0.96058543567038845</v>
      </c>
      <c r="S12" s="3">
        <v>1.1618212398819281</v>
      </c>
      <c r="T12" s="3">
        <v>0.91043635732066774</v>
      </c>
      <c r="U12" s="3">
        <v>0.96826109659688364</v>
      </c>
    </row>
    <row r="13" spans="1:21" x14ac:dyDescent="0.25">
      <c r="A13" s="2" t="s">
        <v>438</v>
      </c>
      <c r="B13" s="3">
        <v>0.75687705668601779</v>
      </c>
      <c r="C13" s="3">
        <v>0.57861364876261079</v>
      </c>
      <c r="D13" s="3">
        <v>0.85145003712781941</v>
      </c>
      <c r="E13" s="3">
        <v>0.61445079955370152</v>
      </c>
      <c r="F13" s="3">
        <v>1.146520992289048</v>
      </c>
      <c r="G13" s="3">
        <v>1.2121665540825068</v>
      </c>
      <c r="H13" s="3">
        <v>0.5447791105022558</v>
      </c>
      <c r="I13" s="3">
        <v>0.948709532167063</v>
      </c>
      <c r="J13" s="3">
        <v>5.5868185972413382</v>
      </c>
      <c r="K13" s="3">
        <v>0.9615280250979289</v>
      </c>
      <c r="L13" s="3">
        <v>0.75578254359668795</v>
      </c>
      <c r="M13" s="3">
        <v>0.79262604871772913</v>
      </c>
      <c r="N13" s="3">
        <v>1.1805187800013839</v>
      </c>
      <c r="O13" s="3">
        <v>0.85288616594929945</v>
      </c>
      <c r="P13" s="3">
        <v>0.94749669989246854</v>
      </c>
      <c r="Q13" s="3">
        <v>1.1427735070264917</v>
      </c>
      <c r="R13" s="3">
        <v>0.58537321903832229</v>
      </c>
      <c r="S13" s="3">
        <v>0.89792312200440783</v>
      </c>
      <c r="T13" s="3">
        <v>0.99261838142170922</v>
      </c>
      <c r="U13" s="3">
        <v>0.70260524465783569</v>
      </c>
    </row>
    <row r="14" spans="1:21" x14ac:dyDescent="0.25">
      <c r="A14" s="2" t="s">
        <v>316</v>
      </c>
      <c r="B14" s="3">
        <v>1.2502337500518621</v>
      </c>
      <c r="C14" s="3">
        <v>0.60829052503581638</v>
      </c>
      <c r="D14" s="3">
        <v>1.2621667590217058</v>
      </c>
      <c r="E14" s="3">
        <v>0.27105887038003684</v>
      </c>
      <c r="F14" s="3">
        <v>1.2323813145829445</v>
      </c>
      <c r="G14" s="3">
        <v>1.4196259647257519</v>
      </c>
      <c r="H14" s="3">
        <v>0.2816220938989068</v>
      </c>
      <c r="I14" s="3">
        <v>1.0812314850124833</v>
      </c>
      <c r="J14" s="3">
        <v>0.80011327642491459</v>
      </c>
      <c r="K14" s="3">
        <v>4.0590150835003351</v>
      </c>
      <c r="L14" s="3">
        <v>0.60449456359976284</v>
      </c>
      <c r="M14" s="3">
        <v>0.51529830224592243</v>
      </c>
      <c r="N14" s="3">
        <v>0.53493482229895162</v>
      </c>
      <c r="O14" s="3">
        <v>0.94690557071617376</v>
      </c>
      <c r="P14" s="3">
        <v>1.6396161657917101</v>
      </c>
      <c r="Q14" s="3">
        <v>1.4463628110717581</v>
      </c>
      <c r="R14" s="3">
        <v>0.48890538279355583</v>
      </c>
      <c r="S14" s="3">
        <v>1.6807267511094517</v>
      </c>
      <c r="T14" s="3">
        <v>1.1920868249097865</v>
      </c>
      <c r="U14" s="3">
        <v>0.85824744650210949</v>
      </c>
    </row>
    <row r="15" spans="1:21" x14ac:dyDescent="0.25">
      <c r="A15" s="2" t="s">
        <v>251</v>
      </c>
      <c r="B15" s="3">
        <v>0.80528536523220995</v>
      </c>
      <c r="C15" s="3">
        <v>1.3170082012718836</v>
      </c>
      <c r="D15" s="3">
        <v>0.85140552373330802</v>
      </c>
      <c r="E15" s="3">
        <v>0.63819900851180744</v>
      </c>
      <c r="F15" s="3">
        <v>1.0886790453998108</v>
      </c>
      <c r="G15" s="3">
        <v>1.1158089313377375</v>
      </c>
      <c r="H15" s="3">
        <v>1.0882221467190343</v>
      </c>
      <c r="I15" s="3">
        <v>1.3889846373514438</v>
      </c>
      <c r="J15" s="3">
        <v>0.9344627564126412</v>
      </c>
      <c r="K15" s="3">
        <v>0.98315916662106739</v>
      </c>
      <c r="L15" s="3">
        <v>13.70403457820631</v>
      </c>
      <c r="M15" s="3">
        <v>1.4250531775586714</v>
      </c>
      <c r="N15" s="3">
        <v>0.83134912825529028</v>
      </c>
      <c r="O15" s="3">
        <v>1.383729115714188</v>
      </c>
      <c r="P15" s="3">
        <v>1.0659886957519109</v>
      </c>
      <c r="Q15" s="3">
        <v>0.98166939647820495</v>
      </c>
      <c r="R15" s="3">
        <v>1.5234698938815612</v>
      </c>
      <c r="S15" s="3">
        <v>0.88464185752660363</v>
      </c>
      <c r="T15" s="3">
        <v>0.61722246501918332</v>
      </c>
      <c r="U15" s="3">
        <v>1.2392713471395211</v>
      </c>
    </row>
    <row r="16" spans="1:21" x14ac:dyDescent="0.25">
      <c r="A16" s="2" t="s">
        <v>234</v>
      </c>
      <c r="B16" s="3">
        <v>0.6999034331441043</v>
      </c>
      <c r="C16" s="3">
        <v>0.86332178883068056</v>
      </c>
      <c r="D16" s="3">
        <v>0.78506906852649372</v>
      </c>
      <c r="E16" s="3">
        <v>0.6451020425394457</v>
      </c>
      <c r="F16" s="3">
        <v>1.2164762415090309</v>
      </c>
      <c r="G16" s="3">
        <v>1.2219395473217891</v>
      </c>
      <c r="H16" s="3">
        <v>0.94642688843964939</v>
      </c>
      <c r="I16" s="3">
        <v>1.0778891561187811</v>
      </c>
      <c r="J16" s="3">
        <v>1.0609648332472135</v>
      </c>
      <c r="K16" s="3">
        <v>0.82075628977496429</v>
      </c>
      <c r="L16" s="3">
        <v>1.7795132626578192</v>
      </c>
      <c r="M16" s="3">
        <v>28.262214657157049</v>
      </c>
      <c r="N16" s="3">
        <v>0.74451667087519791</v>
      </c>
      <c r="O16" s="3">
        <v>1.0043617120442614</v>
      </c>
      <c r="P16" s="3">
        <v>0.95735806996419581</v>
      </c>
      <c r="Q16" s="3">
        <v>0.85986767098113737</v>
      </c>
      <c r="R16" s="3">
        <v>0.86022617184522676</v>
      </c>
      <c r="S16" s="3">
        <v>0.82611220202650959</v>
      </c>
      <c r="T16" s="3">
        <v>0.68245417810525066</v>
      </c>
      <c r="U16" s="3">
        <v>0.98204247330709926</v>
      </c>
    </row>
    <row r="17" spans="1:21" x14ac:dyDescent="0.25">
      <c r="A17" s="2" t="s">
        <v>169</v>
      </c>
      <c r="B17" s="3">
        <v>0.77994108809862794</v>
      </c>
      <c r="C17" s="3">
        <v>0.69736895023018752</v>
      </c>
      <c r="D17" s="3">
        <v>0.79881051421177296</v>
      </c>
      <c r="E17" s="3">
        <v>1.1472688723691398</v>
      </c>
      <c r="F17" s="3">
        <v>0.73764835753425184</v>
      </c>
      <c r="G17" s="3">
        <v>0.78953181496432412</v>
      </c>
      <c r="H17" s="3">
        <v>0.99751064233144993</v>
      </c>
      <c r="I17" s="3">
        <v>0.88431884671198191</v>
      </c>
      <c r="J17" s="3">
        <v>1.4264562751113439</v>
      </c>
      <c r="K17" s="3">
        <v>0.73641048470479586</v>
      </c>
      <c r="L17" s="3">
        <v>0.7642639291475406</v>
      </c>
      <c r="M17" s="3">
        <v>0.5411620400272984</v>
      </c>
      <c r="N17" s="3">
        <v>4.7528764069205724</v>
      </c>
      <c r="O17" s="3">
        <v>0.8433201319607273</v>
      </c>
      <c r="P17" s="3">
        <v>0.7683360184023037</v>
      </c>
      <c r="Q17" s="3">
        <v>0.83951058593111749</v>
      </c>
      <c r="R17" s="3">
        <v>0.95178454204651231</v>
      </c>
      <c r="S17" s="3">
        <v>0.68291591635092508</v>
      </c>
      <c r="T17" s="3">
        <v>0.83499568127686274</v>
      </c>
      <c r="U17" s="3">
        <v>0.93020099271737522</v>
      </c>
    </row>
    <row r="18" spans="1:21" x14ac:dyDescent="0.25">
      <c r="A18" s="2" t="s">
        <v>167</v>
      </c>
      <c r="B18" s="3">
        <v>1.0326564389487392</v>
      </c>
      <c r="C18" s="3">
        <v>1.1187430690230595</v>
      </c>
      <c r="D18" s="3">
        <v>1.013351733804051</v>
      </c>
      <c r="E18" s="3">
        <v>0.49351715603545249</v>
      </c>
      <c r="F18" s="3">
        <v>1.276802166204124</v>
      </c>
      <c r="G18" s="3">
        <v>1.1105057547614101</v>
      </c>
      <c r="H18" s="3">
        <v>0.67354455587950124</v>
      </c>
      <c r="I18" s="3">
        <v>1.5073988209041818</v>
      </c>
      <c r="J18" s="3">
        <v>0.81643077252977481</v>
      </c>
      <c r="K18" s="3">
        <v>1.2454885093509163</v>
      </c>
      <c r="L18" s="3">
        <v>1.1550790335467407</v>
      </c>
      <c r="M18" s="3">
        <v>0.67238096071454145</v>
      </c>
      <c r="N18" s="3">
        <v>0.75433251091953923</v>
      </c>
      <c r="O18" s="3">
        <v>4.1453250984327754</v>
      </c>
      <c r="P18" s="3">
        <v>1.189312499350051</v>
      </c>
      <c r="Q18" s="3">
        <v>1.1441577007342967</v>
      </c>
      <c r="R18" s="3">
        <v>0.92829281458403123</v>
      </c>
      <c r="S18" s="3">
        <v>1.1629734886573573</v>
      </c>
      <c r="T18" s="3">
        <v>0.83956494921480351</v>
      </c>
      <c r="U18" s="3">
        <v>1.0868870178721499</v>
      </c>
    </row>
    <row r="19" spans="1:21" x14ac:dyDescent="0.25">
      <c r="A19" s="2" t="s">
        <v>150</v>
      </c>
      <c r="B19" s="3">
        <v>1.2380804567362664</v>
      </c>
      <c r="C19" s="3">
        <v>0.61462843409294299</v>
      </c>
      <c r="D19" s="3">
        <v>1.2509777270779012</v>
      </c>
      <c r="E19" s="3">
        <v>0.334800479127009</v>
      </c>
      <c r="F19" s="3">
        <v>1.1576325023084788</v>
      </c>
      <c r="G19" s="3">
        <v>1.3484879619266628</v>
      </c>
      <c r="H19" s="3">
        <v>0.37404894750063467</v>
      </c>
      <c r="I19" s="3">
        <v>0.99901382147140139</v>
      </c>
      <c r="J19" s="3">
        <v>0.79265355089740819</v>
      </c>
      <c r="K19" s="3">
        <v>1.7562097609347531</v>
      </c>
      <c r="L19" s="3">
        <v>0.7005941452096901</v>
      </c>
      <c r="M19" s="3">
        <v>0.64410751604978977</v>
      </c>
      <c r="N19" s="3">
        <v>0.54933504510618514</v>
      </c>
      <c r="O19" s="3">
        <v>0.96578759379115631</v>
      </c>
      <c r="P19" s="3">
        <v>6.214760836062541</v>
      </c>
      <c r="Q19" s="3">
        <v>1.3928268378130464</v>
      </c>
      <c r="R19" s="3">
        <v>0.50435514012533245</v>
      </c>
      <c r="S19" s="3">
        <v>1.5990858732399642</v>
      </c>
      <c r="T19" s="3">
        <v>1.0567359606188516</v>
      </c>
      <c r="U19" s="3">
        <v>0.98009554053080883</v>
      </c>
    </row>
    <row r="20" spans="1:21" x14ac:dyDescent="0.25">
      <c r="A20" s="2" t="s">
        <v>148</v>
      </c>
      <c r="B20" s="3">
        <v>0.997113447483719</v>
      </c>
      <c r="C20" s="3">
        <v>0.55379205468422388</v>
      </c>
      <c r="D20" s="3">
        <v>1.11622176290998</v>
      </c>
      <c r="E20" s="3">
        <v>0.30397052794781554</v>
      </c>
      <c r="F20" s="3">
        <v>1.4710318366953505</v>
      </c>
      <c r="G20" s="3">
        <v>1.7678773789122526</v>
      </c>
      <c r="H20" s="3">
        <v>0.31897653405768289</v>
      </c>
      <c r="I20" s="3">
        <v>1.1348896520290279</v>
      </c>
      <c r="J20" s="3">
        <v>0.92324874194553253</v>
      </c>
      <c r="K20" s="3">
        <v>1.6032663633015392</v>
      </c>
      <c r="L20" s="3">
        <v>0.67028851394350064</v>
      </c>
      <c r="M20" s="3">
        <v>0.62805579359042718</v>
      </c>
      <c r="N20" s="3">
        <v>0.57468239949057709</v>
      </c>
      <c r="O20" s="3">
        <v>0.94354574416109571</v>
      </c>
      <c r="P20" s="3">
        <v>1.4409088912384052</v>
      </c>
      <c r="Q20" s="3">
        <v>3.5317282108797112</v>
      </c>
      <c r="R20" s="3">
        <v>0.44696862311484242</v>
      </c>
      <c r="S20" s="3">
        <v>1.4295752174672047</v>
      </c>
      <c r="T20" s="3">
        <v>1.2763784578681798</v>
      </c>
      <c r="U20" s="3">
        <v>0.7941062463387365</v>
      </c>
    </row>
    <row r="21" spans="1:21" x14ac:dyDescent="0.25">
      <c r="A21" s="2" t="s">
        <v>113</v>
      </c>
      <c r="B21" s="3">
        <v>0.78534808693799973</v>
      </c>
      <c r="C21" s="3">
        <v>1.4899240982631698</v>
      </c>
      <c r="D21" s="3">
        <v>0.74322046199649661</v>
      </c>
      <c r="E21" s="3">
        <v>0.79421374681283052</v>
      </c>
      <c r="F21" s="3">
        <v>0.69322913883110171</v>
      </c>
      <c r="G21" s="3">
        <v>0.65006281347770156</v>
      </c>
      <c r="H21" s="3">
        <v>1.9867123402925084</v>
      </c>
      <c r="I21" s="3">
        <v>1.2992850672177334</v>
      </c>
      <c r="J21" s="3">
        <v>0.73589967500470777</v>
      </c>
      <c r="K21" s="3">
        <v>0.67928038533209012</v>
      </c>
      <c r="L21" s="3">
        <v>1.667768980969401</v>
      </c>
      <c r="M21" s="3">
        <v>0.72116787346373545</v>
      </c>
      <c r="N21" s="3">
        <v>1.1799570573688134</v>
      </c>
      <c r="O21" s="3">
        <v>1.1522411802087738</v>
      </c>
      <c r="P21" s="3">
        <v>0.72517131251111888</v>
      </c>
      <c r="Q21" s="3">
        <v>0.60523994592569896</v>
      </c>
      <c r="R21" s="3">
        <v>13.584805293726335</v>
      </c>
      <c r="S21" s="3">
        <v>0.6580189865161894</v>
      </c>
      <c r="T21" s="3">
        <v>0.52691282888731805</v>
      </c>
      <c r="U21" s="3">
        <v>1.5776503417284209</v>
      </c>
    </row>
    <row r="22" spans="1:21" x14ac:dyDescent="0.25">
      <c r="A22" s="2" t="s">
        <v>93</v>
      </c>
      <c r="B22" s="3">
        <v>1.4083293618309152</v>
      </c>
      <c r="C22" s="3">
        <v>0.61737074559354954</v>
      </c>
      <c r="D22" s="3">
        <v>1.2285113609159637</v>
      </c>
      <c r="E22" s="3">
        <v>0.35178902772830245</v>
      </c>
      <c r="F22" s="3">
        <v>1.1387985361044404</v>
      </c>
      <c r="G22" s="3">
        <v>1.1732948647503307</v>
      </c>
      <c r="H22" s="3">
        <v>0.42373925665885892</v>
      </c>
      <c r="I22" s="3">
        <v>0.96506666112343098</v>
      </c>
      <c r="J22" s="3">
        <v>0.76161982506262305</v>
      </c>
      <c r="K22" s="3">
        <v>1.509236696643246</v>
      </c>
      <c r="L22" s="3">
        <v>0.63832589133390927</v>
      </c>
      <c r="M22" s="3">
        <v>0.57761877889681656</v>
      </c>
      <c r="N22" s="3">
        <v>0.56624491474351468</v>
      </c>
      <c r="O22" s="3">
        <v>0.91955365639932585</v>
      </c>
      <c r="P22" s="3">
        <v>1.3810476637950349</v>
      </c>
      <c r="Q22" s="3">
        <v>1.277223036804676</v>
      </c>
      <c r="R22" s="3">
        <v>0.52641220444717429</v>
      </c>
      <c r="S22" s="3">
        <v>2.979666017495862</v>
      </c>
      <c r="T22" s="3">
        <v>1.1099018561435992</v>
      </c>
      <c r="U22" s="3">
        <v>0.85406735675130219</v>
      </c>
    </row>
    <row r="23" spans="1:21" x14ac:dyDescent="0.25">
      <c r="A23" s="2" t="s">
        <v>91</v>
      </c>
      <c r="B23" s="3">
        <v>0.95350109880477241</v>
      </c>
      <c r="C23" s="3">
        <v>0.57529717637372191</v>
      </c>
      <c r="D23" s="3">
        <v>1.2044840834792334</v>
      </c>
      <c r="E23" s="3">
        <v>0.3526207781764944</v>
      </c>
      <c r="F23" s="3">
        <v>0.94604235599559972</v>
      </c>
      <c r="G23" s="3">
        <v>0.96859106947246376</v>
      </c>
      <c r="H23" s="3">
        <v>0.34630121046570228</v>
      </c>
      <c r="I23" s="3">
        <v>0.78046693857430727</v>
      </c>
      <c r="J23" s="3">
        <v>0.81285889753538454</v>
      </c>
      <c r="K23" s="3">
        <v>1.087550798095918</v>
      </c>
      <c r="L23" s="3">
        <v>0.53556365931101968</v>
      </c>
      <c r="M23" s="3">
        <v>0.51400468645051656</v>
      </c>
      <c r="N23" s="3">
        <v>0.62039031625196484</v>
      </c>
      <c r="O23" s="3">
        <v>0.70302916965469919</v>
      </c>
      <c r="P23" s="3">
        <v>0.95162808935803356</v>
      </c>
      <c r="Q23" s="3">
        <v>1.0913038888325199</v>
      </c>
      <c r="R23" s="3">
        <v>0.4474286398117579</v>
      </c>
      <c r="S23" s="3">
        <v>1.0520656882108359</v>
      </c>
      <c r="T23" s="3">
        <v>2.4507225197249203</v>
      </c>
      <c r="U23" s="3">
        <v>0.62468685147193914</v>
      </c>
    </row>
    <row r="24" spans="1:21" x14ac:dyDescent="0.25">
      <c r="A24" s="2" t="s">
        <v>761</v>
      </c>
      <c r="B24" s="3">
        <v>1.028555246031438</v>
      </c>
      <c r="C24" s="3">
        <v>1.2266307482139687</v>
      </c>
      <c r="D24" s="3">
        <v>0.93620448931359856</v>
      </c>
      <c r="E24" s="3">
        <v>0.71998899198975019</v>
      </c>
      <c r="F24" s="3">
        <v>0.94686436181772093</v>
      </c>
      <c r="G24" s="3">
        <v>0.88933492085753485</v>
      </c>
      <c r="H24" s="3">
        <v>1.415970991069357</v>
      </c>
      <c r="I24" s="3">
        <v>1.0801936310767666</v>
      </c>
      <c r="J24" s="3">
        <v>0.77904951929476751</v>
      </c>
      <c r="K24" s="3">
        <v>0.99244850754392078</v>
      </c>
      <c r="L24" s="3">
        <v>1.226384119464117</v>
      </c>
      <c r="M24" s="3">
        <v>0.88783890982705582</v>
      </c>
      <c r="N24" s="3">
        <v>0.95083059308889772</v>
      </c>
      <c r="O24" s="3">
        <v>1.1779958395177181</v>
      </c>
      <c r="P24" s="3">
        <v>1.0986134165897345</v>
      </c>
      <c r="Q24" s="3">
        <v>0.91730877187795934</v>
      </c>
      <c r="R24" s="3">
        <v>1.4949940818612504</v>
      </c>
      <c r="S24" s="3">
        <v>0.97477446117016031</v>
      </c>
      <c r="T24" s="3">
        <v>0.71485937798892107</v>
      </c>
      <c r="U24" s="3">
        <v>1.7937459612069371</v>
      </c>
    </row>
    <row r="30" spans="1:21" x14ac:dyDescent="0.25">
      <c r="A30">
        <v>188</v>
      </c>
    </row>
    <row r="31" spans="1:21" x14ac:dyDescent="0.25">
      <c r="A31">
        <v>27</v>
      </c>
    </row>
  </sheetData>
  <conditionalFormatting pivot="1" sqref="B5:U24">
    <cfRule type="colorScale" priority="1">
      <colorScale>
        <cfvo type="num" val="0"/>
        <cfvo type="num" val="1"/>
        <cfvo type="max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2"/>
  <sheetViews>
    <sheetView workbookViewId="0">
      <selection activeCell="A243" sqref="A243"/>
    </sheetView>
  </sheetViews>
  <sheetFormatPr defaultRowHeight="15" x14ac:dyDescent="0.25"/>
  <sheetData>
    <row r="1" spans="1:10" x14ac:dyDescent="0.25">
      <c r="A1" t="s">
        <v>758</v>
      </c>
      <c r="B1" t="s">
        <v>757</v>
      </c>
      <c r="C1" t="s">
        <v>756</v>
      </c>
      <c r="D1" t="s">
        <v>755</v>
      </c>
      <c r="E1" t="s">
        <v>754</v>
      </c>
      <c r="F1" t="s">
        <v>753</v>
      </c>
      <c r="G1" t="s">
        <v>752</v>
      </c>
      <c r="H1" t="s">
        <v>751</v>
      </c>
      <c r="I1" t="s">
        <v>750</v>
      </c>
      <c r="J1" t="s">
        <v>749</v>
      </c>
    </row>
    <row r="2" spans="1:10" x14ac:dyDescent="0.25">
      <c r="A2" t="s">
        <v>748</v>
      </c>
      <c r="B2" t="s">
        <v>747</v>
      </c>
      <c r="C2" t="s">
        <v>746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4</v>
      </c>
    </row>
    <row r="3" spans="1:10" x14ac:dyDescent="0.25">
      <c r="A3" t="s">
        <v>745</v>
      </c>
      <c r="B3" t="s">
        <v>744</v>
      </c>
      <c r="C3" t="s">
        <v>743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8</v>
      </c>
    </row>
    <row r="4" spans="1:10" x14ac:dyDescent="0.25">
      <c r="A4" t="s">
        <v>742</v>
      </c>
      <c r="B4" t="s">
        <v>741</v>
      </c>
      <c r="C4" t="s">
        <v>740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12</v>
      </c>
    </row>
    <row r="5" spans="1:10" x14ac:dyDescent="0.25">
      <c r="A5" t="s">
        <v>739</v>
      </c>
      <c r="B5" t="s">
        <v>738</v>
      </c>
      <c r="C5" t="s">
        <v>737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16</v>
      </c>
    </row>
    <row r="6" spans="1:10" x14ac:dyDescent="0.25">
      <c r="A6" t="s">
        <v>736</v>
      </c>
      <c r="B6" t="s">
        <v>735</v>
      </c>
      <c r="C6" t="s">
        <v>734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20</v>
      </c>
    </row>
    <row r="7" spans="1:10" x14ac:dyDescent="0.25">
      <c r="A7" t="s">
        <v>733</v>
      </c>
      <c r="B7" t="s">
        <v>732</v>
      </c>
      <c r="C7" t="s">
        <v>731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24</v>
      </c>
    </row>
    <row r="8" spans="1:10" x14ac:dyDescent="0.25">
      <c r="A8" t="s">
        <v>730</v>
      </c>
      <c r="B8" t="s">
        <v>729</v>
      </c>
      <c r="C8" t="s">
        <v>728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660</v>
      </c>
    </row>
    <row r="9" spans="1:10" x14ac:dyDescent="0.25">
      <c r="A9" t="s">
        <v>727</v>
      </c>
      <c r="B9" t="s">
        <v>726</v>
      </c>
      <c r="C9" t="s">
        <v>725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10</v>
      </c>
    </row>
    <row r="10" spans="1:10" x14ac:dyDescent="0.25">
      <c r="A10" t="s">
        <v>724</v>
      </c>
      <c r="B10" t="s">
        <v>723</v>
      </c>
      <c r="C10" t="s">
        <v>722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28</v>
      </c>
    </row>
    <row r="11" spans="1:10" x14ac:dyDescent="0.25">
      <c r="A11" t="s">
        <v>721</v>
      </c>
      <c r="B11" t="s">
        <v>720</v>
      </c>
      <c r="C11" t="s">
        <v>719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32</v>
      </c>
    </row>
    <row r="12" spans="1:10" x14ac:dyDescent="0.25">
      <c r="A12" t="s">
        <v>718</v>
      </c>
      <c r="B12" t="s">
        <v>717</v>
      </c>
      <c r="C12" t="s">
        <v>716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51</v>
      </c>
    </row>
    <row r="13" spans="1:10" x14ac:dyDescent="0.25">
      <c r="A13" t="s">
        <v>715</v>
      </c>
      <c r="B13" t="s">
        <v>714</v>
      </c>
      <c r="C13" t="s">
        <v>713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533</v>
      </c>
    </row>
    <row r="14" spans="1:10" x14ac:dyDescent="0.25">
      <c r="A14" t="s">
        <v>712</v>
      </c>
      <c r="B14" t="s">
        <v>10</v>
      </c>
      <c r="C14" t="s">
        <v>711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>
        <v>36</v>
      </c>
    </row>
    <row r="15" spans="1:10" x14ac:dyDescent="0.25">
      <c r="A15" t="s">
        <v>710</v>
      </c>
      <c r="B15" t="s">
        <v>709</v>
      </c>
      <c r="C15" t="s">
        <v>708</v>
      </c>
      <c r="D15">
        <v>1</v>
      </c>
      <c r="E15">
        <v>1</v>
      </c>
      <c r="F15">
        <v>1</v>
      </c>
      <c r="G15">
        <v>1</v>
      </c>
      <c r="H15">
        <v>0</v>
      </c>
      <c r="I15">
        <v>0</v>
      </c>
      <c r="J15">
        <v>40</v>
      </c>
    </row>
    <row r="16" spans="1:10" x14ac:dyDescent="0.25">
      <c r="A16" t="s">
        <v>707</v>
      </c>
      <c r="B16" t="s">
        <v>706</v>
      </c>
      <c r="C16" t="s">
        <v>705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31</v>
      </c>
    </row>
    <row r="17" spans="1:10" x14ac:dyDescent="0.25">
      <c r="A17" t="s">
        <v>704</v>
      </c>
      <c r="B17" t="s">
        <v>703</v>
      </c>
      <c r="C17" t="s">
        <v>702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44</v>
      </c>
    </row>
    <row r="18" spans="1:10" x14ac:dyDescent="0.25">
      <c r="A18" t="s">
        <v>701</v>
      </c>
      <c r="B18" t="s">
        <v>700</v>
      </c>
      <c r="C18" t="s">
        <v>699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48</v>
      </c>
    </row>
    <row r="19" spans="1:10" x14ac:dyDescent="0.25">
      <c r="A19" t="s">
        <v>698</v>
      </c>
      <c r="B19" t="s">
        <v>697</v>
      </c>
      <c r="C19" t="s">
        <v>696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50</v>
      </c>
    </row>
    <row r="20" spans="1:10" x14ac:dyDescent="0.25">
      <c r="A20" t="s">
        <v>695</v>
      </c>
      <c r="B20" t="s">
        <v>694</v>
      </c>
      <c r="C20" t="s">
        <v>693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52</v>
      </c>
    </row>
    <row r="21" spans="1:10" x14ac:dyDescent="0.25">
      <c r="A21" t="s">
        <v>692</v>
      </c>
      <c r="B21" t="s">
        <v>691</v>
      </c>
      <c r="C21" t="s">
        <v>690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112</v>
      </c>
    </row>
    <row r="22" spans="1:10" x14ac:dyDescent="0.25">
      <c r="A22" t="s">
        <v>689</v>
      </c>
      <c r="B22" t="s">
        <v>688</v>
      </c>
      <c r="C22" t="s">
        <v>687</v>
      </c>
      <c r="D22">
        <v>1</v>
      </c>
      <c r="E22">
        <v>1</v>
      </c>
      <c r="F22">
        <v>1</v>
      </c>
      <c r="G22">
        <v>1</v>
      </c>
      <c r="H22">
        <v>0</v>
      </c>
      <c r="I22">
        <v>0</v>
      </c>
      <c r="J22">
        <v>56</v>
      </c>
    </row>
    <row r="23" spans="1:10" x14ac:dyDescent="0.25">
      <c r="A23" t="s">
        <v>686</v>
      </c>
      <c r="B23" t="s">
        <v>685</v>
      </c>
      <c r="C23" t="s">
        <v>684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84</v>
      </c>
    </row>
    <row r="24" spans="1:10" x14ac:dyDescent="0.25">
      <c r="A24" t="s">
        <v>683</v>
      </c>
      <c r="B24" t="s">
        <v>682</v>
      </c>
      <c r="C24" t="s">
        <v>681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204</v>
      </c>
    </row>
    <row r="25" spans="1:10" x14ac:dyDescent="0.25">
      <c r="A25" t="s">
        <v>680</v>
      </c>
      <c r="B25" t="s">
        <v>679</v>
      </c>
      <c r="C25" t="s">
        <v>678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60</v>
      </c>
    </row>
    <row r="26" spans="1:10" x14ac:dyDescent="0.25">
      <c r="A26" t="s">
        <v>677</v>
      </c>
      <c r="B26" t="s">
        <v>676</v>
      </c>
      <c r="C26" t="s">
        <v>675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64</v>
      </c>
    </row>
    <row r="27" spans="1:10" x14ac:dyDescent="0.25">
      <c r="A27" t="s">
        <v>674</v>
      </c>
      <c r="B27" t="s">
        <v>673</v>
      </c>
      <c r="C27" t="s">
        <v>672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68</v>
      </c>
    </row>
    <row r="28" spans="1:10" x14ac:dyDescent="0.25">
      <c r="A28" t="s">
        <v>671</v>
      </c>
      <c r="B28" t="s">
        <v>670</v>
      </c>
      <c r="C28" t="s">
        <v>669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70</v>
      </c>
    </row>
    <row r="29" spans="1:10" x14ac:dyDescent="0.25">
      <c r="A29" t="s">
        <v>668</v>
      </c>
      <c r="B29" t="s">
        <v>667</v>
      </c>
      <c r="C29" t="s">
        <v>666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72</v>
      </c>
    </row>
    <row r="30" spans="1:10" x14ac:dyDescent="0.25">
      <c r="A30" t="s">
        <v>665</v>
      </c>
      <c r="B30" t="s">
        <v>664</v>
      </c>
      <c r="C30" t="s">
        <v>663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74</v>
      </c>
    </row>
    <row r="31" spans="1:10" x14ac:dyDescent="0.25">
      <c r="A31" t="s">
        <v>662</v>
      </c>
      <c r="B31" t="s">
        <v>17</v>
      </c>
      <c r="C31" t="s">
        <v>661</v>
      </c>
      <c r="D31">
        <v>0</v>
      </c>
      <c r="E31">
        <v>0</v>
      </c>
      <c r="F31">
        <v>0</v>
      </c>
      <c r="G31">
        <v>0</v>
      </c>
      <c r="H31">
        <v>0</v>
      </c>
      <c r="I31">
        <v>1</v>
      </c>
      <c r="J31">
        <v>76</v>
      </c>
    </row>
    <row r="32" spans="1:10" x14ac:dyDescent="0.25">
      <c r="A32" t="s">
        <v>660</v>
      </c>
      <c r="B32" t="s">
        <v>659</v>
      </c>
      <c r="C32" t="s">
        <v>658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86</v>
      </c>
    </row>
    <row r="33" spans="1:10" x14ac:dyDescent="0.25">
      <c r="A33" t="s">
        <v>657</v>
      </c>
      <c r="B33" t="s">
        <v>656</v>
      </c>
      <c r="C33" t="s">
        <v>655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96</v>
      </c>
    </row>
    <row r="34" spans="1:10" x14ac:dyDescent="0.25">
      <c r="A34" t="s">
        <v>654</v>
      </c>
      <c r="B34" t="s">
        <v>653</v>
      </c>
      <c r="C34" t="s">
        <v>652</v>
      </c>
      <c r="D34">
        <v>1</v>
      </c>
      <c r="E34">
        <v>1</v>
      </c>
      <c r="F34">
        <v>0</v>
      </c>
      <c r="G34">
        <v>0</v>
      </c>
      <c r="H34">
        <v>0</v>
      </c>
      <c r="I34">
        <v>0</v>
      </c>
      <c r="J34">
        <v>100</v>
      </c>
    </row>
    <row r="35" spans="1:10" x14ac:dyDescent="0.25">
      <c r="A35" t="s">
        <v>651</v>
      </c>
      <c r="B35" t="s">
        <v>650</v>
      </c>
      <c r="C35" t="s">
        <v>649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854</v>
      </c>
    </row>
    <row r="36" spans="1:10" x14ac:dyDescent="0.25">
      <c r="A36" t="s">
        <v>648</v>
      </c>
      <c r="B36" t="s">
        <v>647</v>
      </c>
      <c r="C36" t="s">
        <v>646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108</v>
      </c>
    </row>
    <row r="37" spans="1:10" x14ac:dyDescent="0.25">
      <c r="A37" t="s">
        <v>645</v>
      </c>
      <c r="B37" t="s">
        <v>644</v>
      </c>
      <c r="C37" t="s">
        <v>643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116</v>
      </c>
    </row>
    <row r="38" spans="1:10" x14ac:dyDescent="0.25">
      <c r="A38" t="s">
        <v>642</v>
      </c>
      <c r="B38" t="s">
        <v>641</v>
      </c>
      <c r="C38" t="s">
        <v>640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120</v>
      </c>
    </row>
    <row r="39" spans="1:10" x14ac:dyDescent="0.25">
      <c r="A39" t="s">
        <v>639</v>
      </c>
      <c r="B39" t="s">
        <v>4</v>
      </c>
      <c r="C39" t="s">
        <v>638</v>
      </c>
      <c r="D39">
        <v>0</v>
      </c>
      <c r="E39">
        <v>0</v>
      </c>
      <c r="F39">
        <v>0</v>
      </c>
      <c r="G39">
        <v>1</v>
      </c>
      <c r="H39">
        <v>1</v>
      </c>
      <c r="I39">
        <v>0</v>
      </c>
      <c r="J39">
        <v>124</v>
      </c>
    </row>
    <row r="40" spans="1:10" x14ac:dyDescent="0.25">
      <c r="A40" t="s">
        <v>637</v>
      </c>
      <c r="B40" t="s">
        <v>636</v>
      </c>
      <c r="C40" t="s">
        <v>635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132</v>
      </c>
    </row>
    <row r="41" spans="1:10" x14ac:dyDescent="0.25">
      <c r="A41" t="s">
        <v>634</v>
      </c>
      <c r="B41" t="s">
        <v>633</v>
      </c>
      <c r="C41" t="s">
        <v>632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136</v>
      </c>
    </row>
    <row r="42" spans="1:10" x14ac:dyDescent="0.25">
      <c r="A42" t="s">
        <v>631</v>
      </c>
      <c r="B42" t="s">
        <v>630</v>
      </c>
      <c r="C42" t="s">
        <v>629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140</v>
      </c>
    </row>
    <row r="43" spans="1:10" x14ac:dyDescent="0.25">
      <c r="A43" t="s">
        <v>628</v>
      </c>
      <c r="B43" t="s">
        <v>627</v>
      </c>
      <c r="C43" t="s">
        <v>626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148</v>
      </c>
    </row>
    <row r="44" spans="1:10" x14ac:dyDescent="0.25">
      <c r="A44" t="s">
        <v>625</v>
      </c>
      <c r="B44" t="s">
        <v>624</v>
      </c>
      <c r="C44" t="s">
        <v>623</v>
      </c>
      <c r="D44">
        <v>0</v>
      </c>
      <c r="E44">
        <v>0</v>
      </c>
      <c r="F44">
        <v>0</v>
      </c>
      <c r="G44">
        <v>1</v>
      </c>
      <c r="H44">
        <v>0</v>
      </c>
      <c r="I44">
        <v>0</v>
      </c>
      <c r="J44">
        <v>152</v>
      </c>
    </row>
    <row r="45" spans="1:10" x14ac:dyDescent="0.25">
      <c r="A45" t="s">
        <v>622</v>
      </c>
      <c r="B45" t="s">
        <v>8</v>
      </c>
      <c r="C45" t="s">
        <v>621</v>
      </c>
      <c r="D45">
        <v>0</v>
      </c>
      <c r="E45">
        <v>0</v>
      </c>
      <c r="F45">
        <v>0</v>
      </c>
      <c r="G45">
        <v>1</v>
      </c>
      <c r="H45">
        <v>0</v>
      </c>
      <c r="I45">
        <v>1</v>
      </c>
      <c r="J45">
        <v>156</v>
      </c>
    </row>
    <row r="46" spans="1:10" x14ac:dyDescent="0.25">
      <c r="A46" t="s">
        <v>620</v>
      </c>
      <c r="B46" t="s">
        <v>619</v>
      </c>
      <c r="C46" t="s">
        <v>618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162</v>
      </c>
    </row>
    <row r="47" spans="1:10" x14ac:dyDescent="0.25">
      <c r="A47" t="s">
        <v>617</v>
      </c>
      <c r="B47" t="s">
        <v>616</v>
      </c>
      <c r="C47" t="s">
        <v>615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166</v>
      </c>
    </row>
    <row r="48" spans="1:10" x14ac:dyDescent="0.25">
      <c r="A48" t="s">
        <v>614</v>
      </c>
      <c r="B48" t="s">
        <v>613</v>
      </c>
      <c r="C48" t="s">
        <v>612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170</v>
      </c>
    </row>
    <row r="49" spans="1:10" x14ac:dyDescent="0.25">
      <c r="A49" t="s">
        <v>611</v>
      </c>
      <c r="B49" t="s">
        <v>610</v>
      </c>
      <c r="C49" t="s">
        <v>609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174</v>
      </c>
    </row>
    <row r="50" spans="1:10" x14ac:dyDescent="0.25">
      <c r="A50" t="s">
        <v>608</v>
      </c>
      <c r="B50" t="s">
        <v>607</v>
      </c>
      <c r="C50" t="s">
        <v>606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178</v>
      </c>
    </row>
    <row r="51" spans="1:10" x14ac:dyDescent="0.25">
      <c r="A51" t="s">
        <v>605</v>
      </c>
      <c r="B51" t="s">
        <v>604</v>
      </c>
      <c r="C51" t="s">
        <v>603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184</v>
      </c>
    </row>
    <row r="52" spans="1:10" x14ac:dyDescent="0.25">
      <c r="A52" t="s">
        <v>602</v>
      </c>
      <c r="B52" t="s">
        <v>601</v>
      </c>
      <c r="C52" t="s">
        <v>600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188</v>
      </c>
    </row>
    <row r="53" spans="1:10" x14ac:dyDescent="0.25">
      <c r="A53" t="s">
        <v>599</v>
      </c>
      <c r="B53" t="s">
        <v>598</v>
      </c>
      <c r="C53" t="s">
        <v>597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384</v>
      </c>
    </row>
    <row r="54" spans="1:10" x14ac:dyDescent="0.25">
      <c r="A54" t="s">
        <v>596</v>
      </c>
      <c r="B54" t="s">
        <v>595</v>
      </c>
      <c r="C54" t="s">
        <v>594</v>
      </c>
      <c r="D54">
        <v>0</v>
      </c>
      <c r="E54">
        <v>1</v>
      </c>
      <c r="F54">
        <v>0</v>
      </c>
      <c r="G54">
        <v>0</v>
      </c>
      <c r="H54">
        <v>0</v>
      </c>
      <c r="I54">
        <v>0</v>
      </c>
      <c r="J54">
        <v>191</v>
      </c>
    </row>
    <row r="55" spans="1:10" x14ac:dyDescent="0.25">
      <c r="A55" t="s">
        <v>593</v>
      </c>
      <c r="B55" t="s">
        <v>592</v>
      </c>
      <c r="C55" t="s">
        <v>591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192</v>
      </c>
    </row>
    <row r="56" spans="1:10" x14ac:dyDescent="0.25">
      <c r="A56" t="s">
        <v>590</v>
      </c>
      <c r="B56" t="s">
        <v>589</v>
      </c>
      <c r="C56" t="s">
        <v>588</v>
      </c>
      <c r="D56">
        <v>1</v>
      </c>
      <c r="E56">
        <v>1</v>
      </c>
      <c r="F56">
        <v>0</v>
      </c>
      <c r="G56">
        <v>0</v>
      </c>
      <c r="H56">
        <v>0</v>
      </c>
      <c r="I56">
        <v>0</v>
      </c>
      <c r="J56">
        <v>196</v>
      </c>
    </row>
    <row r="57" spans="1:10" x14ac:dyDescent="0.25">
      <c r="A57" t="s">
        <v>587</v>
      </c>
      <c r="B57" t="s">
        <v>586</v>
      </c>
      <c r="C57" t="s">
        <v>585</v>
      </c>
      <c r="D57">
        <v>1</v>
      </c>
      <c r="E57">
        <v>1</v>
      </c>
      <c r="F57">
        <v>0</v>
      </c>
      <c r="G57">
        <v>1</v>
      </c>
      <c r="H57">
        <v>0</v>
      </c>
      <c r="I57">
        <v>0</v>
      </c>
      <c r="J57">
        <v>203</v>
      </c>
    </row>
    <row r="58" spans="1:10" x14ac:dyDescent="0.25">
      <c r="A58" t="s">
        <v>584</v>
      </c>
      <c r="B58" t="s">
        <v>583</v>
      </c>
      <c r="C58" t="s">
        <v>582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180</v>
      </c>
    </row>
    <row r="59" spans="1:10" x14ac:dyDescent="0.25">
      <c r="A59" t="s">
        <v>581</v>
      </c>
      <c r="B59" t="s">
        <v>580</v>
      </c>
      <c r="C59" t="s">
        <v>579</v>
      </c>
      <c r="D59">
        <v>1</v>
      </c>
      <c r="E59">
        <v>1</v>
      </c>
      <c r="F59">
        <v>1</v>
      </c>
      <c r="G59">
        <v>1</v>
      </c>
      <c r="H59">
        <v>0</v>
      </c>
      <c r="I59">
        <v>0</v>
      </c>
      <c r="J59">
        <v>208</v>
      </c>
    </row>
    <row r="60" spans="1:10" x14ac:dyDescent="0.25">
      <c r="A60" t="s">
        <v>578</v>
      </c>
      <c r="B60" t="s">
        <v>577</v>
      </c>
      <c r="C60" t="s">
        <v>576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262</v>
      </c>
    </row>
    <row r="61" spans="1:10" x14ac:dyDescent="0.25">
      <c r="A61" t="s">
        <v>575</v>
      </c>
      <c r="B61" t="s">
        <v>574</v>
      </c>
      <c r="C61" t="s">
        <v>573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212</v>
      </c>
    </row>
    <row r="62" spans="1:10" x14ac:dyDescent="0.25">
      <c r="A62" t="s">
        <v>572</v>
      </c>
      <c r="B62" t="s">
        <v>571</v>
      </c>
      <c r="C62" t="s">
        <v>570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214</v>
      </c>
    </row>
    <row r="63" spans="1:10" x14ac:dyDescent="0.25">
      <c r="A63" t="s">
        <v>569</v>
      </c>
      <c r="B63" t="s">
        <v>568</v>
      </c>
      <c r="C63" t="s">
        <v>567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218</v>
      </c>
    </row>
    <row r="64" spans="1:10" x14ac:dyDescent="0.25">
      <c r="A64" t="s">
        <v>566</v>
      </c>
      <c r="B64" t="s">
        <v>565</v>
      </c>
      <c r="C64" t="s">
        <v>564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818</v>
      </c>
    </row>
    <row r="65" spans="1:10" x14ac:dyDescent="0.25">
      <c r="A65" t="s">
        <v>563</v>
      </c>
      <c r="B65" t="s">
        <v>562</v>
      </c>
      <c r="C65" t="s">
        <v>561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222</v>
      </c>
    </row>
    <row r="66" spans="1:10" x14ac:dyDescent="0.25">
      <c r="A66" t="s">
        <v>560</v>
      </c>
      <c r="B66" t="s">
        <v>559</v>
      </c>
      <c r="C66" t="s">
        <v>558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226</v>
      </c>
    </row>
    <row r="67" spans="1:10" x14ac:dyDescent="0.25">
      <c r="A67" t="s">
        <v>557</v>
      </c>
      <c r="B67" t="s">
        <v>556</v>
      </c>
      <c r="C67" t="s">
        <v>555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232</v>
      </c>
    </row>
    <row r="68" spans="1:10" x14ac:dyDescent="0.25">
      <c r="A68" t="s">
        <v>554</v>
      </c>
      <c r="B68" t="s">
        <v>553</v>
      </c>
      <c r="C68" t="s">
        <v>552</v>
      </c>
      <c r="D68">
        <v>1</v>
      </c>
      <c r="E68">
        <v>1</v>
      </c>
      <c r="F68">
        <v>0</v>
      </c>
      <c r="G68">
        <v>1</v>
      </c>
      <c r="H68">
        <v>0</v>
      </c>
      <c r="I68">
        <v>0</v>
      </c>
      <c r="J68">
        <v>233</v>
      </c>
    </row>
    <row r="69" spans="1:10" x14ac:dyDescent="0.25">
      <c r="A69" t="s">
        <v>551</v>
      </c>
      <c r="B69" t="s">
        <v>550</v>
      </c>
      <c r="C69" t="s">
        <v>549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231</v>
      </c>
    </row>
    <row r="70" spans="1:10" x14ac:dyDescent="0.25">
      <c r="A70" t="s">
        <v>548</v>
      </c>
      <c r="B70" t="s">
        <v>547</v>
      </c>
      <c r="C70" t="s">
        <v>546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238</v>
      </c>
    </row>
    <row r="71" spans="1:10" x14ac:dyDescent="0.25">
      <c r="A71" t="s">
        <v>545</v>
      </c>
      <c r="B71" t="s">
        <v>544</v>
      </c>
      <c r="C71" t="s">
        <v>543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234</v>
      </c>
    </row>
    <row r="72" spans="1:10" x14ac:dyDescent="0.25">
      <c r="A72" t="s">
        <v>542</v>
      </c>
      <c r="B72" t="s">
        <v>541</v>
      </c>
      <c r="C72" t="s">
        <v>540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583</v>
      </c>
    </row>
    <row r="73" spans="1:10" x14ac:dyDescent="0.25">
      <c r="A73" t="s">
        <v>539</v>
      </c>
      <c r="B73" t="s">
        <v>538</v>
      </c>
      <c r="C73" t="s">
        <v>537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242</v>
      </c>
    </row>
    <row r="74" spans="1:10" x14ac:dyDescent="0.25">
      <c r="A74" t="s">
        <v>536</v>
      </c>
      <c r="B74" t="s">
        <v>535</v>
      </c>
      <c r="C74" t="s">
        <v>534</v>
      </c>
      <c r="D74">
        <v>1</v>
      </c>
      <c r="E74">
        <v>1</v>
      </c>
      <c r="F74">
        <v>1</v>
      </c>
      <c r="G74">
        <v>1</v>
      </c>
      <c r="H74">
        <v>0</v>
      </c>
      <c r="I74">
        <v>0</v>
      </c>
      <c r="J74">
        <v>246</v>
      </c>
    </row>
    <row r="75" spans="1:10" x14ac:dyDescent="0.25">
      <c r="A75" t="s">
        <v>533</v>
      </c>
      <c r="B75" t="s">
        <v>20</v>
      </c>
      <c r="C75" t="s">
        <v>532</v>
      </c>
      <c r="D75">
        <v>1</v>
      </c>
      <c r="E75">
        <v>1</v>
      </c>
      <c r="F75">
        <v>1</v>
      </c>
      <c r="G75">
        <v>1</v>
      </c>
      <c r="H75">
        <v>1</v>
      </c>
      <c r="I75">
        <v>0</v>
      </c>
      <c r="J75">
        <v>250</v>
      </c>
    </row>
    <row r="76" spans="1:10" x14ac:dyDescent="0.25">
      <c r="A76" t="s">
        <v>531</v>
      </c>
      <c r="B76" t="s">
        <v>530</v>
      </c>
      <c r="C76" t="s">
        <v>529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254</v>
      </c>
    </row>
    <row r="77" spans="1:10" x14ac:dyDescent="0.25">
      <c r="A77" t="s">
        <v>528</v>
      </c>
      <c r="B77" t="s">
        <v>527</v>
      </c>
      <c r="C77" t="s">
        <v>526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258</v>
      </c>
    </row>
    <row r="78" spans="1:10" x14ac:dyDescent="0.25">
      <c r="A78" t="s">
        <v>525</v>
      </c>
      <c r="B78" t="s">
        <v>524</v>
      </c>
      <c r="C78" t="s">
        <v>523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260</v>
      </c>
    </row>
    <row r="79" spans="1:10" x14ac:dyDescent="0.25">
      <c r="A79" t="s">
        <v>522</v>
      </c>
      <c r="B79" t="s">
        <v>521</v>
      </c>
      <c r="C79" t="s">
        <v>520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266</v>
      </c>
    </row>
    <row r="80" spans="1:10" x14ac:dyDescent="0.25">
      <c r="A80" t="s">
        <v>519</v>
      </c>
      <c r="B80" t="s">
        <v>518</v>
      </c>
      <c r="C80" t="s">
        <v>517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270</v>
      </c>
    </row>
    <row r="81" spans="1:10" x14ac:dyDescent="0.25">
      <c r="A81" t="s">
        <v>516</v>
      </c>
      <c r="B81" t="s">
        <v>515</v>
      </c>
      <c r="C81" t="s">
        <v>514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268</v>
      </c>
    </row>
    <row r="82" spans="1:10" x14ac:dyDescent="0.25">
      <c r="A82" t="s">
        <v>513</v>
      </c>
      <c r="B82" t="s">
        <v>6</v>
      </c>
      <c r="C82" t="s">
        <v>512</v>
      </c>
      <c r="D82">
        <v>1</v>
      </c>
      <c r="E82">
        <v>1</v>
      </c>
      <c r="F82">
        <v>1</v>
      </c>
      <c r="G82">
        <v>1</v>
      </c>
      <c r="H82">
        <v>1</v>
      </c>
      <c r="I82">
        <v>0</v>
      </c>
      <c r="J82">
        <v>276</v>
      </c>
    </row>
    <row r="83" spans="1:10" x14ac:dyDescent="0.25">
      <c r="A83" t="s">
        <v>511</v>
      </c>
      <c r="B83" t="s">
        <v>510</v>
      </c>
      <c r="C83" t="s">
        <v>509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288</v>
      </c>
    </row>
    <row r="84" spans="1:10" x14ac:dyDescent="0.25">
      <c r="A84" t="s">
        <v>508</v>
      </c>
      <c r="B84" t="s">
        <v>507</v>
      </c>
      <c r="C84" t="s">
        <v>506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292</v>
      </c>
    </row>
    <row r="85" spans="1:10" x14ac:dyDescent="0.25">
      <c r="A85" t="s">
        <v>505</v>
      </c>
      <c r="B85" t="s">
        <v>504</v>
      </c>
      <c r="C85" t="s">
        <v>503</v>
      </c>
      <c r="D85">
        <v>1</v>
      </c>
      <c r="E85">
        <v>1</v>
      </c>
      <c r="F85">
        <v>1</v>
      </c>
      <c r="G85">
        <v>1</v>
      </c>
      <c r="H85">
        <v>0</v>
      </c>
      <c r="I85">
        <v>0</v>
      </c>
      <c r="J85">
        <v>300</v>
      </c>
    </row>
    <row r="86" spans="1:10" x14ac:dyDescent="0.25">
      <c r="A86" t="s">
        <v>502</v>
      </c>
      <c r="B86" t="s">
        <v>501</v>
      </c>
      <c r="C86" t="s">
        <v>500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304</v>
      </c>
    </row>
    <row r="87" spans="1:10" x14ac:dyDescent="0.25">
      <c r="A87" t="s">
        <v>499</v>
      </c>
      <c r="B87" t="s">
        <v>498</v>
      </c>
      <c r="C87" t="s">
        <v>497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308</v>
      </c>
    </row>
    <row r="88" spans="1:10" x14ac:dyDescent="0.25">
      <c r="A88" t="s">
        <v>496</v>
      </c>
      <c r="B88" t="s">
        <v>495</v>
      </c>
      <c r="C88" t="s">
        <v>494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312</v>
      </c>
    </row>
    <row r="89" spans="1:10" x14ac:dyDescent="0.25">
      <c r="A89" t="s">
        <v>493</v>
      </c>
      <c r="B89" t="s">
        <v>492</v>
      </c>
      <c r="C89" t="s">
        <v>491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316</v>
      </c>
    </row>
    <row r="90" spans="1:10" x14ac:dyDescent="0.25">
      <c r="A90" t="s">
        <v>490</v>
      </c>
      <c r="B90" t="s">
        <v>489</v>
      </c>
      <c r="C90" t="s">
        <v>488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320</v>
      </c>
    </row>
    <row r="91" spans="1:10" x14ac:dyDescent="0.25">
      <c r="A91" t="s">
        <v>487</v>
      </c>
      <c r="B91" t="s">
        <v>486</v>
      </c>
      <c r="C91" t="s">
        <v>485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324</v>
      </c>
    </row>
    <row r="92" spans="1:10" x14ac:dyDescent="0.25">
      <c r="A92" t="s">
        <v>484</v>
      </c>
      <c r="B92" t="s">
        <v>483</v>
      </c>
      <c r="C92" t="s">
        <v>482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624</v>
      </c>
    </row>
    <row r="93" spans="1:10" x14ac:dyDescent="0.25">
      <c r="A93" t="s">
        <v>481</v>
      </c>
      <c r="B93" t="s">
        <v>480</v>
      </c>
      <c r="C93" t="s">
        <v>479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328</v>
      </c>
    </row>
    <row r="94" spans="1:10" x14ac:dyDescent="0.25">
      <c r="A94" t="s">
        <v>478</v>
      </c>
      <c r="B94" t="s">
        <v>477</v>
      </c>
      <c r="C94" t="s">
        <v>476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332</v>
      </c>
    </row>
    <row r="95" spans="1:10" x14ac:dyDescent="0.25">
      <c r="A95" t="s">
        <v>475</v>
      </c>
      <c r="B95" t="s">
        <v>474</v>
      </c>
      <c r="C95" t="s">
        <v>473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334</v>
      </c>
    </row>
    <row r="96" spans="1:10" x14ac:dyDescent="0.25">
      <c r="A96" t="s">
        <v>472</v>
      </c>
      <c r="B96" t="s">
        <v>471</v>
      </c>
      <c r="C96" t="s">
        <v>470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340</v>
      </c>
    </row>
    <row r="97" spans="1:10" x14ac:dyDescent="0.25">
      <c r="A97" t="s">
        <v>469</v>
      </c>
      <c r="B97" t="s">
        <v>468</v>
      </c>
      <c r="C97" t="s">
        <v>467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344</v>
      </c>
    </row>
    <row r="98" spans="1:10" x14ac:dyDescent="0.25">
      <c r="A98" t="s">
        <v>466</v>
      </c>
      <c r="B98" t="s">
        <v>465</v>
      </c>
      <c r="C98" t="s">
        <v>464</v>
      </c>
      <c r="D98">
        <v>1</v>
      </c>
      <c r="E98">
        <v>1</v>
      </c>
      <c r="F98">
        <v>0</v>
      </c>
      <c r="G98">
        <v>1</v>
      </c>
      <c r="H98">
        <v>0</v>
      </c>
      <c r="I98">
        <v>0</v>
      </c>
      <c r="J98">
        <v>348</v>
      </c>
    </row>
    <row r="99" spans="1:10" x14ac:dyDescent="0.25">
      <c r="A99" t="s">
        <v>463</v>
      </c>
      <c r="B99" t="s">
        <v>462</v>
      </c>
      <c r="C99" t="s">
        <v>461</v>
      </c>
      <c r="D99">
        <v>0</v>
      </c>
      <c r="E99">
        <v>0</v>
      </c>
      <c r="F99">
        <v>0</v>
      </c>
      <c r="G99">
        <v>1</v>
      </c>
      <c r="H99">
        <v>0</v>
      </c>
      <c r="I99">
        <v>0</v>
      </c>
      <c r="J99">
        <v>352</v>
      </c>
    </row>
    <row r="100" spans="1:10" x14ac:dyDescent="0.25">
      <c r="A100" t="s">
        <v>460</v>
      </c>
      <c r="B100" t="s">
        <v>13</v>
      </c>
      <c r="C100" t="s">
        <v>459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1</v>
      </c>
      <c r="J100">
        <v>356</v>
      </c>
    </row>
    <row r="101" spans="1:10" x14ac:dyDescent="0.25">
      <c r="A101" t="s">
        <v>458</v>
      </c>
      <c r="B101" t="s">
        <v>457</v>
      </c>
      <c r="C101" t="s">
        <v>456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360</v>
      </c>
    </row>
    <row r="102" spans="1:10" x14ac:dyDescent="0.25">
      <c r="A102" t="s">
        <v>455</v>
      </c>
      <c r="B102" t="s">
        <v>454</v>
      </c>
      <c r="C102" t="s">
        <v>453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364</v>
      </c>
    </row>
    <row r="103" spans="1:10" x14ac:dyDescent="0.25">
      <c r="A103" t="s">
        <v>452</v>
      </c>
      <c r="B103" t="s">
        <v>451</v>
      </c>
      <c r="C103" t="s">
        <v>450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368</v>
      </c>
    </row>
    <row r="104" spans="1:10" x14ac:dyDescent="0.25">
      <c r="A104" t="s">
        <v>449</v>
      </c>
      <c r="B104" t="s">
        <v>448</v>
      </c>
      <c r="C104" t="s">
        <v>447</v>
      </c>
      <c r="D104">
        <v>1</v>
      </c>
      <c r="E104">
        <v>1</v>
      </c>
      <c r="F104">
        <v>1</v>
      </c>
      <c r="G104">
        <v>1</v>
      </c>
      <c r="H104">
        <v>0</v>
      </c>
      <c r="I104">
        <v>0</v>
      </c>
      <c r="J104">
        <v>372</v>
      </c>
    </row>
    <row r="105" spans="1:10" x14ac:dyDescent="0.25">
      <c r="A105" t="s">
        <v>446</v>
      </c>
      <c r="B105" t="s">
        <v>445</v>
      </c>
      <c r="C105" t="s">
        <v>444</v>
      </c>
      <c r="D105">
        <v>0</v>
      </c>
      <c r="E105">
        <v>0</v>
      </c>
      <c r="F105">
        <v>0</v>
      </c>
      <c r="G105">
        <v>1</v>
      </c>
      <c r="H105">
        <v>0</v>
      </c>
      <c r="I105">
        <v>0</v>
      </c>
      <c r="J105">
        <v>376</v>
      </c>
    </row>
    <row r="106" spans="1:10" x14ac:dyDescent="0.25">
      <c r="A106" t="s">
        <v>443</v>
      </c>
      <c r="B106" t="s">
        <v>21</v>
      </c>
      <c r="C106" t="s">
        <v>442</v>
      </c>
      <c r="D106">
        <v>1</v>
      </c>
      <c r="E106">
        <v>1</v>
      </c>
      <c r="F106">
        <v>1</v>
      </c>
      <c r="G106">
        <v>1</v>
      </c>
      <c r="H106">
        <v>1</v>
      </c>
      <c r="I106">
        <v>0</v>
      </c>
      <c r="J106">
        <v>380</v>
      </c>
    </row>
    <row r="107" spans="1:10" x14ac:dyDescent="0.25">
      <c r="A107" t="s">
        <v>441</v>
      </c>
      <c r="B107" t="s">
        <v>440</v>
      </c>
      <c r="C107" t="s">
        <v>439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388</v>
      </c>
    </row>
    <row r="108" spans="1:10" x14ac:dyDescent="0.25">
      <c r="A108" t="s">
        <v>438</v>
      </c>
      <c r="B108" t="s">
        <v>22</v>
      </c>
      <c r="C108" t="s">
        <v>437</v>
      </c>
      <c r="D108">
        <v>0</v>
      </c>
      <c r="E108">
        <v>0</v>
      </c>
      <c r="F108">
        <v>0</v>
      </c>
      <c r="G108">
        <v>1</v>
      </c>
      <c r="H108">
        <v>1</v>
      </c>
      <c r="I108">
        <v>0</v>
      </c>
      <c r="J108">
        <v>392</v>
      </c>
    </row>
    <row r="109" spans="1:10" x14ac:dyDescent="0.25">
      <c r="A109" t="s">
        <v>436</v>
      </c>
      <c r="B109" t="s">
        <v>435</v>
      </c>
      <c r="C109" t="s">
        <v>434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400</v>
      </c>
    </row>
    <row r="110" spans="1:10" x14ac:dyDescent="0.25">
      <c r="A110" t="s">
        <v>433</v>
      </c>
      <c r="B110" t="s">
        <v>432</v>
      </c>
      <c r="C110" t="s">
        <v>431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398</v>
      </c>
    </row>
    <row r="111" spans="1:10" x14ac:dyDescent="0.25">
      <c r="A111" t="s">
        <v>430</v>
      </c>
      <c r="B111" t="s">
        <v>429</v>
      </c>
      <c r="C111" t="s">
        <v>428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404</v>
      </c>
    </row>
    <row r="112" spans="1:10" x14ac:dyDescent="0.25">
      <c r="A112" t="s">
        <v>427</v>
      </c>
      <c r="B112" t="s">
        <v>426</v>
      </c>
      <c r="C112" t="s">
        <v>425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296</v>
      </c>
    </row>
    <row r="113" spans="1:10" x14ac:dyDescent="0.25">
      <c r="A113" t="s">
        <v>424</v>
      </c>
      <c r="B113" t="s">
        <v>423</v>
      </c>
      <c r="C113" t="s">
        <v>422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414</v>
      </c>
    </row>
    <row r="114" spans="1:10" x14ac:dyDescent="0.25">
      <c r="A114" t="s">
        <v>421</v>
      </c>
      <c r="B114" t="s">
        <v>420</v>
      </c>
      <c r="C114" t="s">
        <v>419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417</v>
      </c>
    </row>
    <row r="115" spans="1:10" x14ac:dyDescent="0.25">
      <c r="A115" t="s">
        <v>418</v>
      </c>
      <c r="B115" t="s">
        <v>417</v>
      </c>
      <c r="C115" t="s">
        <v>416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418</v>
      </c>
    </row>
    <row r="116" spans="1:10" x14ac:dyDescent="0.25">
      <c r="A116" t="s">
        <v>415</v>
      </c>
      <c r="B116" t="s">
        <v>414</v>
      </c>
      <c r="C116" t="s">
        <v>413</v>
      </c>
      <c r="D116">
        <v>1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428</v>
      </c>
    </row>
    <row r="117" spans="1:10" x14ac:dyDescent="0.25">
      <c r="A117" t="s">
        <v>412</v>
      </c>
      <c r="B117" t="s">
        <v>411</v>
      </c>
      <c r="C117" t="s">
        <v>410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422</v>
      </c>
    </row>
    <row r="118" spans="1:10" x14ac:dyDescent="0.25">
      <c r="A118" t="s">
        <v>409</v>
      </c>
      <c r="B118" t="s">
        <v>408</v>
      </c>
      <c r="C118" t="s">
        <v>407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426</v>
      </c>
    </row>
    <row r="119" spans="1:10" x14ac:dyDescent="0.25">
      <c r="A119" t="s">
        <v>406</v>
      </c>
      <c r="B119" t="s">
        <v>405</v>
      </c>
      <c r="C119" t="s">
        <v>404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430</v>
      </c>
    </row>
    <row r="120" spans="1:10" x14ac:dyDescent="0.25">
      <c r="A120" t="s">
        <v>403</v>
      </c>
      <c r="B120" t="s">
        <v>402</v>
      </c>
      <c r="C120" t="s">
        <v>401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434</v>
      </c>
    </row>
    <row r="121" spans="1:10" x14ac:dyDescent="0.25">
      <c r="A121" t="s">
        <v>400</v>
      </c>
      <c r="B121" t="s">
        <v>399</v>
      </c>
      <c r="C121" t="s">
        <v>398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438</v>
      </c>
    </row>
    <row r="122" spans="1:10" x14ac:dyDescent="0.25">
      <c r="A122" t="s">
        <v>397</v>
      </c>
      <c r="B122" t="s">
        <v>396</v>
      </c>
      <c r="C122" t="s">
        <v>395</v>
      </c>
      <c r="D122">
        <v>1</v>
      </c>
      <c r="E122">
        <v>1</v>
      </c>
      <c r="F122">
        <v>0</v>
      </c>
      <c r="G122">
        <v>0</v>
      </c>
      <c r="H122">
        <v>0</v>
      </c>
      <c r="I122">
        <v>0</v>
      </c>
      <c r="J122">
        <v>440</v>
      </c>
    </row>
    <row r="123" spans="1:10" x14ac:dyDescent="0.25">
      <c r="A123" t="s">
        <v>394</v>
      </c>
      <c r="B123" t="s">
        <v>393</v>
      </c>
      <c r="C123" t="s">
        <v>392</v>
      </c>
      <c r="D123">
        <v>1</v>
      </c>
      <c r="E123">
        <v>1</v>
      </c>
      <c r="F123">
        <v>1</v>
      </c>
      <c r="G123">
        <v>1</v>
      </c>
      <c r="H123">
        <v>0</v>
      </c>
      <c r="I123">
        <v>0</v>
      </c>
      <c r="J123">
        <v>442</v>
      </c>
    </row>
    <row r="124" spans="1:10" x14ac:dyDescent="0.25">
      <c r="A124" t="s">
        <v>391</v>
      </c>
      <c r="B124" t="s">
        <v>390</v>
      </c>
      <c r="C124" t="s">
        <v>389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446</v>
      </c>
    </row>
    <row r="125" spans="1:10" x14ac:dyDescent="0.25">
      <c r="A125" t="s">
        <v>388</v>
      </c>
      <c r="B125" t="s">
        <v>387</v>
      </c>
      <c r="C125" t="s">
        <v>386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807</v>
      </c>
    </row>
    <row r="126" spans="1:10" x14ac:dyDescent="0.25">
      <c r="A126" t="s">
        <v>385</v>
      </c>
      <c r="B126" t="s">
        <v>384</v>
      </c>
      <c r="C126" t="s">
        <v>383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450</v>
      </c>
    </row>
    <row r="127" spans="1:10" x14ac:dyDescent="0.25">
      <c r="A127" t="s">
        <v>382</v>
      </c>
      <c r="B127" t="s">
        <v>381</v>
      </c>
      <c r="C127" t="s">
        <v>380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454</v>
      </c>
    </row>
    <row r="128" spans="1:10" x14ac:dyDescent="0.25">
      <c r="A128" t="s">
        <v>379</v>
      </c>
      <c r="B128" t="s">
        <v>378</v>
      </c>
      <c r="C128" t="s">
        <v>377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458</v>
      </c>
    </row>
    <row r="129" spans="1:10" x14ac:dyDescent="0.25">
      <c r="A129" t="s">
        <v>376</v>
      </c>
      <c r="B129" t="s">
        <v>375</v>
      </c>
      <c r="C129" t="s">
        <v>374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462</v>
      </c>
    </row>
    <row r="130" spans="1:10" x14ac:dyDescent="0.25">
      <c r="A130" t="s">
        <v>373</v>
      </c>
      <c r="B130" t="s">
        <v>372</v>
      </c>
      <c r="C130" t="s">
        <v>371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466</v>
      </c>
    </row>
    <row r="131" spans="1:10" x14ac:dyDescent="0.25">
      <c r="A131" t="s">
        <v>370</v>
      </c>
      <c r="B131" t="s">
        <v>369</v>
      </c>
      <c r="C131" t="s">
        <v>368</v>
      </c>
      <c r="D131">
        <v>1</v>
      </c>
      <c r="E131">
        <v>1</v>
      </c>
      <c r="F131">
        <v>0</v>
      </c>
      <c r="G131">
        <v>0</v>
      </c>
      <c r="H131">
        <v>0</v>
      </c>
      <c r="I131">
        <v>0</v>
      </c>
      <c r="J131">
        <v>470</v>
      </c>
    </row>
    <row r="132" spans="1:10" x14ac:dyDescent="0.25">
      <c r="A132" t="s">
        <v>367</v>
      </c>
      <c r="B132" t="s">
        <v>366</v>
      </c>
      <c r="C132" t="s">
        <v>365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584</v>
      </c>
    </row>
    <row r="133" spans="1:10" x14ac:dyDescent="0.25">
      <c r="A133" t="s">
        <v>364</v>
      </c>
      <c r="B133" t="s">
        <v>363</v>
      </c>
      <c r="C133" t="s">
        <v>362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474</v>
      </c>
    </row>
    <row r="134" spans="1:10" x14ac:dyDescent="0.25">
      <c r="A134" t="s">
        <v>361</v>
      </c>
      <c r="B134" t="s">
        <v>360</v>
      </c>
      <c r="C134" t="s">
        <v>359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478</v>
      </c>
    </row>
    <row r="135" spans="1:10" x14ac:dyDescent="0.25">
      <c r="A135" t="s">
        <v>358</v>
      </c>
      <c r="B135" t="s">
        <v>357</v>
      </c>
      <c r="C135" t="s">
        <v>356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480</v>
      </c>
    </row>
    <row r="136" spans="1:10" x14ac:dyDescent="0.25">
      <c r="A136" t="s">
        <v>355</v>
      </c>
      <c r="B136" t="s">
        <v>354</v>
      </c>
      <c r="C136" t="s">
        <v>353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175</v>
      </c>
    </row>
    <row r="137" spans="1:10" x14ac:dyDescent="0.25">
      <c r="A137" t="s">
        <v>352</v>
      </c>
      <c r="B137" t="s">
        <v>351</v>
      </c>
      <c r="C137" t="s">
        <v>350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0</v>
      </c>
      <c r="J137">
        <v>484</v>
      </c>
    </row>
    <row r="138" spans="1:10" x14ac:dyDescent="0.25">
      <c r="A138" t="s">
        <v>349</v>
      </c>
      <c r="B138" t="s">
        <v>348</v>
      </c>
      <c r="C138" t="s">
        <v>347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498</v>
      </c>
    </row>
    <row r="139" spans="1:10" x14ac:dyDescent="0.25">
      <c r="A139" t="s">
        <v>346</v>
      </c>
      <c r="B139" t="s">
        <v>345</v>
      </c>
      <c r="C139" t="s">
        <v>344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492</v>
      </c>
    </row>
    <row r="140" spans="1:10" x14ac:dyDescent="0.25">
      <c r="A140" t="s">
        <v>343</v>
      </c>
      <c r="B140" t="s">
        <v>342</v>
      </c>
      <c r="C140" t="s">
        <v>341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496</v>
      </c>
    </row>
    <row r="141" spans="1:10" x14ac:dyDescent="0.25">
      <c r="A141" t="s">
        <v>340</v>
      </c>
      <c r="B141" t="s">
        <v>339</v>
      </c>
      <c r="C141" t="s">
        <v>338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499</v>
      </c>
    </row>
    <row r="142" spans="1:10" x14ac:dyDescent="0.25">
      <c r="A142" t="s">
        <v>337</v>
      </c>
      <c r="B142" t="s">
        <v>336</v>
      </c>
      <c r="C142" t="s">
        <v>335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500</v>
      </c>
    </row>
    <row r="143" spans="1:10" x14ac:dyDescent="0.25">
      <c r="A143" t="s">
        <v>334</v>
      </c>
      <c r="B143" t="s">
        <v>333</v>
      </c>
      <c r="C143" t="s">
        <v>332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504</v>
      </c>
    </row>
    <row r="144" spans="1:10" x14ac:dyDescent="0.25">
      <c r="A144" t="s">
        <v>331</v>
      </c>
      <c r="B144" t="s">
        <v>330</v>
      </c>
      <c r="C144" t="s">
        <v>329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508</v>
      </c>
    </row>
    <row r="145" spans="1:10" x14ac:dyDescent="0.25">
      <c r="A145" t="s">
        <v>328</v>
      </c>
      <c r="B145" t="s">
        <v>327</v>
      </c>
      <c r="C145" t="s">
        <v>326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104</v>
      </c>
    </row>
    <row r="146" spans="1:10" x14ac:dyDescent="0.25">
      <c r="A146" t="s">
        <v>325</v>
      </c>
      <c r="B146" t="s">
        <v>324</v>
      </c>
      <c r="C146" t="s">
        <v>323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516</v>
      </c>
    </row>
    <row r="147" spans="1:10" x14ac:dyDescent="0.25">
      <c r="A147" t="s">
        <v>322</v>
      </c>
      <c r="B147" t="s">
        <v>321</v>
      </c>
      <c r="C147" t="s">
        <v>320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520</v>
      </c>
    </row>
    <row r="148" spans="1:10" x14ac:dyDescent="0.25">
      <c r="A148" t="s">
        <v>319</v>
      </c>
      <c r="B148" t="s">
        <v>318</v>
      </c>
      <c r="C148" t="s">
        <v>317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524</v>
      </c>
    </row>
    <row r="149" spans="1:10" x14ac:dyDescent="0.25">
      <c r="A149" t="s">
        <v>316</v>
      </c>
      <c r="B149" t="s">
        <v>7</v>
      </c>
      <c r="C149" t="s">
        <v>315</v>
      </c>
      <c r="D149">
        <v>1</v>
      </c>
      <c r="E149">
        <v>1</v>
      </c>
      <c r="F149">
        <v>1</v>
      </c>
      <c r="G149">
        <v>1</v>
      </c>
      <c r="H149">
        <v>0</v>
      </c>
      <c r="I149">
        <v>0</v>
      </c>
      <c r="J149">
        <v>528</v>
      </c>
    </row>
    <row r="150" spans="1:10" x14ac:dyDescent="0.25">
      <c r="A150" t="s">
        <v>314</v>
      </c>
      <c r="B150" t="s">
        <v>313</v>
      </c>
      <c r="C150" t="s">
        <v>312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530</v>
      </c>
    </row>
    <row r="151" spans="1:10" x14ac:dyDescent="0.25">
      <c r="A151" t="s">
        <v>311</v>
      </c>
      <c r="B151" t="s">
        <v>310</v>
      </c>
      <c r="C151" t="s">
        <v>309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540</v>
      </c>
    </row>
    <row r="152" spans="1:10" x14ac:dyDescent="0.25">
      <c r="A152" t="s">
        <v>308</v>
      </c>
      <c r="B152" t="s">
        <v>307</v>
      </c>
      <c r="C152" t="s">
        <v>306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554</v>
      </c>
    </row>
    <row r="153" spans="1:10" x14ac:dyDescent="0.25">
      <c r="A153" t="s">
        <v>305</v>
      </c>
      <c r="B153" t="s">
        <v>304</v>
      </c>
      <c r="C153" t="s">
        <v>303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558</v>
      </c>
    </row>
    <row r="154" spans="1:10" x14ac:dyDescent="0.25">
      <c r="A154" t="s">
        <v>302</v>
      </c>
      <c r="B154" t="s">
        <v>301</v>
      </c>
      <c r="C154" t="s">
        <v>300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562</v>
      </c>
    </row>
    <row r="155" spans="1:10" x14ac:dyDescent="0.25">
      <c r="A155" t="s">
        <v>299</v>
      </c>
      <c r="B155" t="s">
        <v>298</v>
      </c>
      <c r="C155" t="s">
        <v>297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566</v>
      </c>
    </row>
    <row r="156" spans="1:10" x14ac:dyDescent="0.25">
      <c r="A156" t="s">
        <v>296</v>
      </c>
      <c r="B156" t="s">
        <v>295</v>
      </c>
      <c r="C156" t="s">
        <v>294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570</v>
      </c>
    </row>
    <row r="157" spans="1:10" x14ac:dyDescent="0.25">
      <c r="A157" t="s">
        <v>293</v>
      </c>
      <c r="B157" t="s">
        <v>292</v>
      </c>
      <c r="C157" t="s">
        <v>291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574</v>
      </c>
    </row>
    <row r="158" spans="1:10" x14ac:dyDescent="0.25">
      <c r="A158" t="s">
        <v>290</v>
      </c>
      <c r="B158" t="s">
        <v>289</v>
      </c>
      <c r="C158" t="s">
        <v>288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408</v>
      </c>
    </row>
    <row r="159" spans="1:10" x14ac:dyDescent="0.25">
      <c r="A159" t="s">
        <v>287</v>
      </c>
      <c r="B159" t="s">
        <v>286</v>
      </c>
      <c r="C159" t="s">
        <v>285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580</v>
      </c>
    </row>
    <row r="160" spans="1:10" x14ac:dyDescent="0.25">
      <c r="A160" t="s">
        <v>284</v>
      </c>
      <c r="B160" t="s">
        <v>283</v>
      </c>
      <c r="C160" t="s">
        <v>282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578</v>
      </c>
    </row>
    <row r="161" spans="1:10" x14ac:dyDescent="0.25">
      <c r="A161" t="s">
        <v>281</v>
      </c>
      <c r="B161" t="s">
        <v>280</v>
      </c>
      <c r="C161" t="s">
        <v>279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512</v>
      </c>
    </row>
    <row r="162" spans="1:10" x14ac:dyDescent="0.25">
      <c r="A162" t="s">
        <v>278</v>
      </c>
      <c r="B162" t="s">
        <v>277</v>
      </c>
      <c r="C162" t="s">
        <v>276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586</v>
      </c>
    </row>
    <row r="163" spans="1:10" x14ac:dyDescent="0.25">
      <c r="A163" t="s">
        <v>275</v>
      </c>
      <c r="B163" t="s">
        <v>274</v>
      </c>
      <c r="C163" t="s">
        <v>273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585</v>
      </c>
    </row>
    <row r="164" spans="1:10" x14ac:dyDescent="0.25">
      <c r="A164" t="s">
        <v>272</v>
      </c>
      <c r="B164" t="s">
        <v>271</v>
      </c>
      <c r="C164" t="s">
        <v>270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275</v>
      </c>
    </row>
    <row r="165" spans="1:10" x14ac:dyDescent="0.25">
      <c r="A165" t="s">
        <v>269</v>
      </c>
      <c r="B165" t="s">
        <v>268</v>
      </c>
      <c r="C165" t="s">
        <v>267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591</v>
      </c>
    </row>
    <row r="166" spans="1:10" x14ac:dyDescent="0.25">
      <c r="A166" t="s">
        <v>266</v>
      </c>
      <c r="B166" t="s">
        <v>265</v>
      </c>
      <c r="C166" t="s">
        <v>264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598</v>
      </c>
    </row>
    <row r="167" spans="1:10" x14ac:dyDescent="0.25">
      <c r="A167" t="s">
        <v>263</v>
      </c>
      <c r="B167" t="s">
        <v>262</v>
      </c>
      <c r="C167" t="s">
        <v>261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600</v>
      </c>
    </row>
    <row r="168" spans="1:10" x14ac:dyDescent="0.25">
      <c r="A168" t="s">
        <v>260</v>
      </c>
      <c r="B168" t="s">
        <v>259</v>
      </c>
      <c r="C168" t="s">
        <v>258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604</v>
      </c>
    </row>
    <row r="169" spans="1:10" x14ac:dyDescent="0.25">
      <c r="A169" t="s">
        <v>257</v>
      </c>
      <c r="B169" t="s">
        <v>256</v>
      </c>
      <c r="C169" t="s">
        <v>255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608</v>
      </c>
    </row>
    <row r="170" spans="1:10" x14ac:dyDescent="0.25">
      <c r="A170" t="s">
        <v>254</v>
      </c>
      <c r="B170" t="s">
        <v>253</v>
      </c>
      <c r="C170" t="s">
        <v>252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612</v>
      </c>
    </row>
    <row r="171" spans="1:10" x14ac:dyDescent="0.25">
      <c r="A171" t="s">
        <v>251</v>
      </c>
      <c r="B171" t="s">
        <v>11</v>
      </c>
      <c r="C171" t="s">
        <v>250</v>
      </c>
      <c r="D171">
        <v>1</v>
      </c>
      <c r="E171">
        <v>1</v>
      </c>
      <c r="F171">
        <v>0</v>
      </c>
      <c r="G171">
        <v>1</v>
      </c>
      <c r="H171">
        <v>0</v>
      </c>
      <c r="I171">
        <v>0</v>
      </c>
      <c r="J171">
        <v>616</v>
      </c>
    </row>
    <row r="172" spans="1:10" x14ac:dyDescent="0.25">
      <c r="A172" t="s">
        <v>249</v>
      </c>
      <c r="B172" t="s">
        <v>248</v>
      </c>
      <c r="C172" t="s">
        <v>247</v>
      </c>
      <c r="D172">
        <v>1</v>
      </c>
      <c r="E172">
        <v>1</v>
      </c>
      <c r="F172">
        <v>1</v>
      </c>
      <c r="G172">
        <v>1</v>
      </c>
      <c r="H172">
        <v>0</v>
      </c>
      <c r="I172">
        <v>0</v>
      </c>
      <c r="J172">
        <v>620</v>
      </c>
    </row>
    <row r="173" spans="1:10" x14ac:dyDescent="0.25">
      <c r="A173" t="s">
        <v>246</v>
      </c>
      <c r="B173" t="s">
        <v>245</v>
      </c>
      <c r="C173" t="s">
        <v>244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630</v>
      </c>
    </row>
    <row r="174" spans="1:10" x14ac:dyDescent="0.25">
      <c r="A174" t="s">
        <v>243</v>
      </c>
      <c r="B174" t="s">
        <v>242</v>
      </c>
      <c r="C174" t="s">
        <v>241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634</v>
      </c>
    </row>
    <row r="175" spans="1:10" x14ac:dyDescent="0.25">
      <c r="A175" t="s">
        <v>240</v>
      </c>
      <c r="B175" t="s">
        <v>239</v>
      </c>
      <c r="C175" t="s">
        <v>238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638</v>
      </c>
    </row>
    <row r="176" spans="1:10" x14ac:dyDescent="0.25">
      <c r="A176" t="s">
        <v>237</v>
      </c>
      <c r="B176" t="s">
        <v>236</v>
      </c>
      <c r="C176" t="s">
        <v>235</v>
      </c>
      <c r="D176">
        <v>1</v>
      </c>
      <c r="E176">
        <v>1</v>
      </c>
      <c r="F176">
        <v>0</v>
      </c>
      <c r="G176">
        <v>1</v>
      </c>
      <c r="H176">
        <v>0</v>
      </c>
      <c r="I176">
        <v>0</v>
      </c>
      <c r="J176">
        <v>642</v>
      </c>
    </row>
    <row r="177" spans="1:10" x14ac:dyDescent="0.25">
      <c r="A177" t="s">
        <v>234</v>
      </c>
      <c r="B177" t="s">
        <v>16</v>
      </c>
      <c r="C177" t="s">
        <v>233</v>
      </c>
      <c r="D177">
        <v>0</v>
      </c>
      <c r="E177">
        <v>0</v>
      </c>
      <c r="F177">
        <v>0</v>
      </c>
      <c r="G177">
        <v>1</v>
      </c>
      <c r="H177">
        <v>1</v>
      </c>
      <c r="I177">
        <v>1</v>
      </c>
      <c r="J177">
        <v>643</v>
      </c>
    </row>
    <row r="178" spans="1:10" x14ac:dyDescent="0.25">
      <c r="A178" t="s">
        <v>232</v>
      </c>
      <c r="B178" t="s">
        <v>231</v>
      </c>
      <c r="C178" t="s">
        <v>230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646</v>
      </c>
    </row>
    <row r="179" spans="1:10" x14ac:dyDescent="0.25">
      <c r="A179" t="s">
        <v>229</v>
      </c>
      <c r="B179" t="s">
        <v>228</v>
      </c>
      <c r="C179" t="s">
        <v>227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654</v>
      </c>
    </row>
    <row r="180" spans="1:10" x14ac:dyDescent="0.25">
      <c r="A180" t="s">
        <v>226</v>
      </c>
      <c r="B180" t="s">
        <v>225</v>
      </c>
      <c r="C180" t="s">
        <v>224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659</v>
      </c>
    </row>
    <row r="181" spans="1:10" x14ac:dyDescent="0.25">
      <c r="A181" t="s">
        <v>223</v>
      </c>
      <c r="B181" t="s">
        <v>222</v>
      </c>
      <c r="C181" t="s">
        <v>221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662</v>
      </c>
    </row>
    <row r="182" spans="1:10" x14ac:dyDescent="0.25">
      <c r="A182" t="s">
        <v>220</v>
      </c>
      <c r="B182" t="s">
        <v>219</v>
      </c>
      <c r="C182" t="s">
        <v>218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666</v>
      </c>
    </row>
    <row r="183" spans="1:10" x14ac:dyDescent="0.25">
      <c r="A183" t="s">
        <v>217</v>
      </c>
      <c r="B183" t="s">
        <v>216</v>
      </c>
      <c r="C183" t="s">
        <v>215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670</v>
      </c>
    </row>
    <row r="184" spans="1:10" x14ac:dyDescent="0.25">
      <c r="A184" t="s">
        <v>214</v>
      </c>
      <c r="B184" t="s">
        <v>213</v>
      </c>
      <c r="C184" t="s">
        <v>212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882</v>
      </c>
    </row>
    <row r="185" spans="1:10" x14ac:dyDescent="0.25">
      <c r="A185" t="s">
        <v>211</v>
      </c>
      <c r="B185" t="s">
        <v>210</v>
      </c>
      <c r="C185" t="s">
        <v>209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674</v>
      </c>
    </row>
    <row r="186" spans="1:10" x14ac:dyDescent="0.25">
      <c r="A186" t="s">
        <v>208</v>
      </c>
      <c r="B186" t="s">
        <v>207</v>
      </c>
      <c r="C186" t="s">
        <v>206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678</v>
      </c>
    </row>
    <row r="187" spans="1:10" x14ac:dyDescent="0.25">
      <c r="A187" t="s">
        <v>205</v>
      </c>
      <c r="B187" t="s">
        <v>204</v>
      </c>
      <c r="C187" t="s">
        <v>203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682</v>
      </c>
    </row>
    <row r="188" spans="1:10" x14ac:dyDescent="0.25">
      <c r="A188" t="s">
        <v>202</v>
      </c>
      <c r="B188" t="s">
        <v>201</v>
      </c>
      <c r="C188" t="s">
        <v>200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686</v>
      </c>
    </row>
    <row r="189" spans="1:10" x14ac:dyDescent="0.25">
      <c r="A189" t="s">
        <v>199</v>
      </c>
      <c r="B189" t="s">
        <v>198</v>
      </c>
      <c r="C189" t="s">
        <v>197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688</v>
      </c>
    </row>
    <row r="190" spans="1:10" x14ac:dyDescent="0.25">
      <c r="A190" t="s">
        <v>196</v>
      </c>
      <c r="B190" t="s">
        <v>195</v>
      </c>
      <c r="C190" t="s">
        <v>194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690</v>
      </c>
    </row>
    <row r="191" spans="1:10" x14ac:dyDescent="0.25">
      <c r="A191" t="s">
        <v>193</v>
      </c>
      <c r="B191" t="s">
        <v>192</v>
      </c>
      <c r="C191" t="s">
        <v>191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694</v>
      </c>
    </row>
    <row r="192" spans="1:10" x14ac:dyDescent="0.25">
      <c r="A192" t="s">
        <v>190</v>
      </c>
      <c r="B192" t="s">
        <v>189</v>
      </c>
      <c r="C192" t="s">
        <v>188</v>
      </c>
      <c r="D192">
        <v>0</v>
      </c>
      <c r="E192">
        <v>0</v>
      </c>
      <c r="F192">
        <v>0</v>
      </c>
      <c r="G192">
        <v>1</v>
      </c>
      <c r="H192">
        <v>0</v>
      </c>
      <c r="I192">
        <v>0</v>
      </c>
      <c r="J192">
        <v>702</v>
      </c>
    </row>
    <row r="193" spans="1:10" x14ac:dyDescent="0.25">
      <c r="A193" t="s">
        <v>187</v>
      </c>
      <c r="B193" t="s">
        <v>186</v>
      </c>
      <c r="C193" t="s">
        <v>185</v>
      </c>
      <c r="D193">
        <v>1</v>
      </c>
      <c r="E193">
        <v>1</v>
      </c>
      <c r="F193">
        <v>0</v>
      </c>
      <c r="G193">
        <v>1</v>
      </c>
      <c r="H193">
        <v>0</v>
      </c>
      <c r="I193">
        <v>0</v>
      </c>
      <c r="J193">
        <v>703</v>
      </c>
    </row>
    <row r="194" spans="1:10" x14ac:dyDescent="0.25">
      <c r="A194" t="s">
        <v>184</v>
      </c>
      <c r="B194" t="s">
        <v>183</v>
      </c>
      <c r="C194" t="s">
        <v>182</v>
      </c>
      <c r="D194">
        <v>1</v>
      </c>
      <c r="E194">
        <v>1</v>
      </c>
      <c r="F194">
        <v>0</v>
      </c>
      <c r="G194">
        <v>1</v>
      </c>
      <c r="H194">
        <v>0</v>
      </c>
      <c r="I194">
        <v>0</v>
      </c>
      <c r="J194">
        <v>705</v>
      </c>
    </row>
    <row r="195" spans="1:10" x14ac:dyDescent="0.25">
      <c r="A195" t="s">
        <v>181</v>
      </c>
      <c r="B195" t="s">
        <v>180</v>
      </c>
      <c r="C195" t="s">
        <v>179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90</v>
      </c>
    </row>
    <row r="196" spans="1:10" x14ac:dyDescent="0.25">
      <c r="A196" t="s">
        <v>178</v>
      </c>
      <c r="B196" t="s">
        <v>177</v>
      </c>
      <c r="C196" t="s">
        <v>176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706</v>
      </c>
    </row>
    <row r="197" spans="1:10" x14ac:dyDescent="0.25">
      <c r="A197" t="s">
        <v>175</v>
      </c>
      <c r="B197" t="s">
        <v>174</v>
      </c>
      <c r="C197" t="s">
        <v>173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1</v>
      </c>
      <c r="J197">
        <v>710</v>
      </c>
    </row>
    <row r="198" spans="1:10" x14ac:dyDescent="0.25">
      <c r="A198" t="s">
        <v>172</v>
      </c>
      <c r="B198" t="s">
        <v>171</v>
      </c>
      <c r="C198" t="s">
        <v>170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239</v>
      </c>
    </row>
    <row r="199" spans="1:10" x14ac:dyDescent="0.25">
      <c r="A199" t="s">
        <v>169</v>
      </c>
      <c r="B199" t="s">
        <v>14</v>
      </c>
      <c r="C199" t="s">
        <v>168</v>
      </c>
      <c r="D199">
        <v>0</v>
      </c>
      <c r="E199">
        <v>0</v>
      </c>
      <c r="F199">
        <v>0</v>
      </c>
      <c r="G199">
        <v>1</v>
      </c>
      <c r="H199">
        <v>0</v>
      </c>
      <c r="I199">
        <v>0</v>
      </c>
      <c r="J199">
        <v>410</v>
      </c>
    </row>
    <row r="200" spans="1:10" x14ac:dyDescent="0.25">
      <c r="A200" t="s">
        <v>167</v>
      </c>
      <c r="B200" t="s">
        <v>18</v>
      </c>
      <c r="C200" t="s">
        <v>166</v>
      </c>
      <c r="D200">
        <v>1</v>
      </c>
      <c r="E200">
        <v>1</v>
      </c>
      <c r="F200">
        <v>1</v>
      </c>
      <c r="G200">
        <v>1</v>
      </c>
      <c r="H200">
        <v>0</v>
      </c>
      <c r="I200">
        <v>0</v>
      </c>
      <c r="J200">
        <v>724</v>
      </c>
    </row>
    <row r="201" spans="1:10" x14ac:dyDescent="0.25">
      <c r="A201" t="s">
        <v>165</v>
      </c>
      <c r="B201" t="s">
        <v>164</v>
      </c>
      <c r="C201" t="s">
        <v>163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144</v>
      </c>
    </row>
    <row r="202" spans="1:10" x14ac:dyDescent="0.25">
      <c r="A202" t="s">
        <v>162</v>
      </c>
      <c r="B202" t="s">
        <v>161</v>
      </c>
      <c r="C202" t="s">
        <v>160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736</v>
      </c>
    </row>
    <row r="203" spans="1:10" x14ac:dyDescent="0.25">
      <c r="A203" t="s">
        <v>159</v>
      </c>
      <c r="B203" t="s">
        <v>158</v>
      </c>
      <c r="C203" t="s">
        <v>157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740</v>
      </c>
    </row>
    <row r="204" spans="1:10" x14ac:dyDescent="0.25">
      <c r="A204" t="s">
        <v>156</v>
      </c>
      <c r="B204" t="s">
        <v>155</v>
      </c>
      <c r="C204" t="s">
        <v>154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744</v>
      </c>
    </row>
    <row r="205" spans="1:10" x14ac:dyDescent="0.25">
      <c r="A205" t="s">
        <v>153</v>
      </c>
      <c r="B205" t="s">
        <v>152</v>
      </c>
      <c r="C205" t="s">
        <v>151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748</v>
      </c>
    </row>
    <row r="206" spans="1:10" x14ac:dyDescent="0.25">
      <c r="A206" t="s">
        <v>150</v>
      </c>
      <c r="B206" t="s">
        <v>9</v>
      </c>
      <c r="C206" t="s">
        <v>149</v>
      </c>
      <c r="D206">
        <v>1</v>
      </c>
      <c r="E206">
        <v>1</v>
      </c>
      <c r="F206">
        <v>1</v>
      </c>
      <c r="G206">
        <v>1</v>
      </c>
      <c r="H206">
        <v>0</v>
      </c>
      <c r="I206">
        <v>0</v>
      </c>
      <c r="J206">
        <v>752</v>
      </c>
    </row>
    <row r="207" spans="1:10" x14ac:dyDescent="0.25">
      <c r="A207" t="s">
        <v>148</v>
      </c>
      <c r="B207" t="s">
        <v>5</v>
      </c>
      <c r="C207" t="s">
        <v>147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756</v>
      </c>
    </row>
    <row r="208" spans="1:10" x14ac:dyDescent="0.25">
      <c r="A208" t="s">
        <v>146</v>
      </c>
      <c r="B208" t="s">
        <v>145</v>
      </c>
      <c r="C208" t="s">
        <v>144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760</v>
      </c>
    </row>
    <row r="209" spans="1:10" x14ac:dyDescent="0.25">
      <c r="A209" t="s">
        <v>143</v>
      </c>
      <c r="B209" t="s">
        <v>142</v>
      </c>
      <c r="C209" t="s">
        <v>141</v>
      </c>
      <c r="D209">
        <v>0</v>
      </c>
      <c r="E209">
        <v>0</v>
      </c>
      <c r="F209">
        <v>0</v>
      </c>
      <c r="G209">
        <v>1</v>
      </c>
      <c r="H209">
        <v>0</v>
      </c>
      <c r="I209">
        <v>0</v>
      </c>
      <c r="J209">
        <v>158</v>
      </c>
    </row>
    <row r="210" spans="1:10" x14ac:dyDescent="0.25">
      <c r="A210" t="s">
        <v>140</v>
      </c>
      <c r="B210" t="s">
        <v>139</v>
      </c>
      <c r="C210" t="s">
        <v>138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762</v>
      </c>
    </row>
    <row r="211" spans="1:10" x14ac:dyDescent="0.25">
      <c r="A211" t="s">
        <v>137</v>
      </c>
      <c r="B211" t="s">
        <v>136</v>
      </c>
      <c r="C211" t="s">
        <v>135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834</v>
      </c>
    </row>
    <row r="212" spans="1:10" x14ac:dyDescent="0.25">
      <c r="A212" t="s">
        <v>134</v>
      </c>
      <c r="B212" t="s">
        <v>133</v>
      </c>
      <c r="C212" t="s">
        <v>132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764</v>
      </c>
    </row>
    <row r="213" spans="1:10" x14ac:dyDescent="0.25">
      <c r="A213" t="s">
        <v>131</v>
      </c>
      <c r="B213" t="s">
        <v>130</v>
      </c>
      <c r="C213" t="s">
        <v>129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626</v>
      </c>
    </row>
    <row r="214" spans="1:10" x14ac:dyDescent="0.25">
      <c r="A214" t="s">
        <v>128</v>
      </c>
      <c r="B214" t="s">
        <v>127</v>
      </c>
      <c r="C214" t="s">
        <v>126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768</v>
      </c>
    </row>
    <row r="215" spans="1:10" x14ac:dyDescent="0.25">
      <c r="A215" t="s">
        <v>125</v>
      </c>
      <c r="B215" t="s">
        <v>124</v>
      </c>
      <c r="C215" t="s">
        <v>123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772</v>
      </c>
    </row>
    <row r="216" spans="1:10" x14ac:dyDescent="0.25">
      <c r="A216" t="s">
        <v>122</v>
      </c>
      <c r="B216" t="s">
        <v>121</v>
      </c>
      <c r="C216" t="s">
        <v>120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776</v>
      </c>
    </row>
    <row r="217" spans="1:10" x14ac:dyDescent="0.25">
      <c r="A217" t="s">
        <v>119</v>
      </c>
      <c r="B217" t="s">
        <v>118</v>
      </c>
      <c r="C217" t="s">
        <v>117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780</v>
      </c>
    </row>
    <row r="218" spans="1:10" x14ac:dyDescent="0.25">
      <c r="A218" t="s">
        <v>116</v>
      </c>
      <c r="B218" t="s">
        <v>115</v>
      </c>
      <c r="C218" t="s">
        <v>114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788</v>
      </c>
    </row>
    <row r="219" spans="1:10" x14ac:dyDescent="0.25">
      <c r="A219" t="s">
        <v>113</v>
      </c>
      <c r="B219" t="s">
        <v>15</v>
      </c>
      <c r="C219" t="s">
        <v>112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792</v>
      </c>
    </row>
    <row r="220" spans="1:10" x14ac:dyDescent="0.25">
      <c r="A220" t="s">
        <v>111</v>
      </c>
      <c r="B220" t="s">
        <v>110</v>
      </c>
      <c r="C220" t="s">
        <v>109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795</v>
      </c>
    </row>
    <row r="221" spans="1:10" x14ac:dyDescent="0.25">
      <c r="A221" t="s">
        <v>108</v>
      </c>
      <c r="B221" t="s">
        <v>107</v>
      </c>
      <c r="C221" t="s">
        <v>106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796</v>
      </c>
    </row>
    <row r="222" spans="1:10" x14ac:dyDescent="0.25">
      <c r="A222" t="s">
        <v>105</v>
      </c>
      <c r="B222" t="s">
        <v>104</v>
      </c>
      <c r="C222" t="s">
        <v>103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798</v>
      </c>
    </row>
    <row r="223" spans="1:10" x14ac:dyDescent="0.25">
      <c r="A223" t="s">
        <v>102</v>
      </c>
      <c r="B223" t="s">
        <v>101</v>
      </c>
      <c r="C223" t="s">
        <v>100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800</v>
      </c>
    </row>
    <row r="224" spans="1:10" x14ac:dyDescent="0.25">
      <c r="A224" t="s">
        <v>99</v>
      </c>
      <c r="B224" t="s">
        <v>98</v>
      </c>
      <c r="C224" t="s">
        <v>97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804</v>
      </c>
    </row>
    <row r="225" spans="1:10" x14ac:dyDescent="0.25">
      <c r="A225" t="s">
        <v>96</v>
      </c>
      <c r="B225" t="s">
        <v>95</v>
      </c>
      <c r="C225" t="s">
        <v>94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784</v>
      </c>
    </row>
    <row r="226" spans="1:10" x14ac:dyDescent="0.25">
      <c r="A226" t="s">
        <v>93</v>
      </c>
      <c r="B226" t="s">
        <v>23</v>
      </c>
      <c r="C226" t="s">
        <v>92</v>
      </c>
      <c r="D226">
        <v>1</v>
      </c>
      <c r="E226">
        <v>1</v>
      </c>
      <c r="F226">
        <v>1</v>
      </c>
      <c r="G226">
        <v>1</v>
      </c>
      <c r="H226">
        <v>1</v>
      </c>
      <c r="I226">
        <v>0</v>
      </c>
      <c r="J226">
        <v>826</v>
      </c>
    </row>
    <row r="227" spans="1:10" x14ac:dyDescent="0.25">
      <c r="A227" t="s">
        <v>91</v>
      </c>
      <c r="B227" t="s">
        <v>19</v>
      </c>
      <c r="C227" t="s">
        <v>90</v>
      </c>
      <c r="D227">
        <v>0</v>
      </c>
      <c r="E227">
        <v>0</v>
      </c>
      <c r="F227">
        <v>0</v>
      </c>
      <c r="G227">
        <v>1</v>
      </c>
      <c r="H227">
        <v>1</v>
      </c>
      <c r="I227">
        <v>0</v>
      </c>
      <c r="J227">
        <v>840</v>
      </c>
    </row>
    <row r="228" spans="1:10" x14ac:dyDescent="0.25">
      <c r="A228" t="s">
        <v>89</v>
      </c>
      <c r="B228" t="s">
        <v>88</v>
      </c>
      <c r="C228" t="s">
        <v>87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581</v>
      </c>
    </row>
    <row r="229" spans="1:10" x14ac:dyDescent="0.25">
      <c r="A229" t="s">
        <v>86</v>
      </c>
      <c r="B229" t="s">
        <v>85</v>
      </c>
      <c r="C229" t="s">
        <v>84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858</v>
      </c>
    </row>
    <row r="230" spans="1:10" x14ac:dyDescent="0.25">
      <c r="A230" t="s">
        <v>83</v>
      </c>
      <c r="B230" t="s">
        <v>82</v>
      </c>
      <c r="C230" t="s">
        <v>81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860</v>
      </c>
    </row>
    <row r="231" spans="1:10" x14ac:dyDescent="0.25">
      <c r="A231" t="s">
        <v>80</v>
      </c>
      <c r="B231" t="s">
        <v>79</v>
      </c>
      <c r="C231" t="s">
        <v>78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548</v>
      </c>
    </row>
    <row r="232" spans="1:10" x14ac:dyDescent="0.25">
      <c r="A232" t="s">
        <v>77</v>
      </c>
      <c r="B232" t="s">
        <v>76</v>
      </c>
      <c r="C232" t="s">
        <v>75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336</v>
      </c>
    </row>
    <row r="233" spans="1:10" x14ac:dyDescent="0.25">
      <c r="A233" t="s">
        <v>74</v>
      </c>
      <c r="B233" t="s">
        <v>73</v>
      </c>
      <c r="C233" t="s">
        <v>72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862</v>
      </c>
    </row>
    <row r="234" spans="1:10" x14ac:dyDescent="0.25">
      <c r="A234" t="s">
        <v>71</v>
      </c>
      <c r="B234" t="s">
        <v>70</v>
      </c>
      <c r="C234" t="s">
        <v>69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704</v>
      </c>
    </row>
    <row r="235" spans="1:10" x14ac:dyDescent="0.25">
      <c r="A235" t="s">
        <v>68</v>
      </c>
      <c r="B235" t="s">
        <v>67</v>
      </c>
      <c r="C235" t="s">
        <v>66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92</v>
      </c>
    </row>
    <row r="236" spans="1:10" x14ac:dyDescent="0.25">
      <c r="A236" t="s">
        <v>65</v>
      </c>
      <c r="B236" t="s">
        <v>64</v>
      </c>
      <c r="C236" t="s">
        <v>63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850</v>
      </c>
    </row>
    <row r="237" spans="1:10" x14ac:dyDescent="0.25">
      <c r="A237" t="s">
        <v>62</v>
      </c>
      <c r="B237" t="s">
        <v>61</v>
      </c>
      <c r="C237" t="s">
        <v>60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876</v>
      </c>
    </row>
    <row r="238" spans="1:10" x14ac:dyDescent="0.25">
      <c r="A238" t="s">
        <v>59</v>
      </c>
      <c r="B238" t="s">
        <v>58</v>
      </c>
      <c r="C238" t="s">
        <v>57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732</v>
      </c>
    </row>
    <row r="239" spans="1:10" x14ac:dyDescent="0.25">
      <c r="A239" t="s">
        <v>56</v>
      </c>
      <c r="B239" t="s">
        <v>55</v>
      </c>
      <c r="C239" t="s">
        <v>54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887</v>
      </c>
    </row>
    <row r="240" spans="1:10" x14ac:dyDescent="0.25">
      <c r="A240" t="s">
        <v>53</v>
      </c>
      <c r="B240" t="s">
        <v>52</v>
      </c>
      <c r="C240" t="s">
        <v>51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894</v>
      </c>
    </row>
    <row r="241" spans="1:10" x14ac:dyDescent="0.25">
      <c r="A241" t="s">
        <v>50</v>
      </c>
      <c r="B241" t="s">
        <v>49</v>
      </c>
      <c r="C241" t="s">
        <v>48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716</v>
      </c>
    </row>
    <row r="242" spans="1:10" x14ac:dyDescent="0.25">
      <c r="A242" t="s">
        <v>761</v>
      </c>
      <c r="B242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1"/>
  <sheetViews>
    <sheetView topLeftCell="A3" workbookViewId="0">
      <selection activeCell="D30" sqref="D30"/>
    </sheetView>
  </sheetViews>
  <sheetFormatPr defaultRowHeight="15" x14ac:dyDescent="0.25"/>
  <cols>
    <col min="1" max="1" width="26.85546875" customWidth="1"/>
    <col min="2" max="21" width="3.85546875" customWidth="1"/>
    <col min="22" max="22" width="12" bestFit="1" customWidth="1"/>
  </cols>
  <sheetData>
    <row r="3" spans="1:21" x14ac:dyDescent="0.25">
      <c r="A3" s="1" t="s">
        <v>773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3">
        <v>3.7869654478048091</v>
      </c>
      <c r="C5" s="3">
        <v>0.74991705467719083</v>
      </c>
      <c r="D5" s="3">
        <v>1.3469964883093311</v>
      </c>
      <c r="E5" s="3">
        <v>0.53700608233054836</v>
      </c>
      <c r="F5" s="3">
        <v>0.90233114192687969</v>
      </c>
      <c r="G5" s="3">
        <v>0.92399183097729376</v>
      </c>
      <c r="H5" s="3">
        <v>0.49560387542860479</v>
      </c>
      <c r="I5" s="3">
        <v>0.81873586868838055</v>
      </c>
      <c r="J5" s="3">
        <v>0.70114838244869326</v>
      </c>
      <c r="K5" s="3">
        <v>1.3177842735184255</v>
      </c>
      <c r="L5" s="3">
        <v>0.60871979065720483</v>
      </c>
      <c r="M5" s="3">
        <v>0.47830578347259478</v>
      </c>
      <c r="N5" s="3">
        <v>0.68274048795263509</v>
      </c>
      <c r="O5" s="3">
        <v>0.87256206959641369</v>
      </c>
      <c r="P5" s="3">
        <v>1.2036392385496439</v>
      </c>
      <c r="Q5" s="3">
        <v>1.05215659409915</v>
      </c>
      <c r="R5" s="3">
        <v>0.60516573705840859</v>
      </c>
      <c r="S5" s="3">
        <v>1.5081386304976327</v>
      </c>
      <c r="T5" s="3">
        <v>1.0485428081395738</v>
      </c>
      <c r="U5" s="3">
        <v>0.93242767252814418</v>
      </c>
    </row>
    <row r="6" spans="1:21" x14ac:dyDescent="0.25">
      <c r="A6" s="2" t="s">
        <v>662</v>
      </c>
      <c r="B6" s="3">
        <v>0.97712906927599352</v>
      </c>
      <c r="C6" s="3">
        <v>11.379382248142848</v>
      </c>
      <c r="D6" s="3">
        <v>0.89796724730044486</v>
      </c>
      <c r="E6" s="3">
        <v>0.55920081262046006</v>
      </c>
      <c r="F6" s="3">
        <v>0.95224662083735123</v>
      </c>
      <c r="G6" s="3">
        <v>0.76646864829895467</v>
      </c>
      <c r="H6" s="3">
        <v>1.2505270780885105</v>
      </c>
      <c r="I6" s="3">
        <v>1.1499941669711828</v>
      </c>
      <c r="J6" s="3">
        <v>0.69706920051692289</v>
      </c>
      <c r="K6" s="3">
        <v>0.85468186170209337</v>
      </c>
      <c r="L6" s="3">
        <v>1.3145589633004124</v>
      </c>
      <c r="M6" s="3">
        <v>0.69177851486356057</v>
      </c>
      <c r="N6" s="3">
        <v>0.75149832875882172</v>
      </c>
      <c r="O6" s="3">
        <v>1.3872193992977597</v>
      </c>
      <c r="P6" s="3">
        <v>0.89175372550801402</v>
      </c>
      <c r="Q6" s="3">
        <v>0.7992756057910555</v>
      </c>
      <c r="R6" s="3">
        <v>1.3626437665254121</v>
      </c>
      <c r="S6" s="3">
        <v>0.81291535890042121</v>
      </c>
      <c r="T6" s="3">
        <v>0.70979976464018335</v>
      </c>
      <c r="U6" s="3">
        <v>1.205067034864425</v>
      </c>
    </row>
    <row r="7" spans="1:21" x14ac:dyDescent="0.25">
      <c r="A7" s="2" t="s">
        <v>639</v>
      </c>
      <c r="B7" s="3">
        <v>1.3065845494538844</v>
      </c>
      <c r="C7" s="3">
        <v>0.71576604344628014</v>
      </c>
      <c r="D7" s="3">
        <v>2.8790059805008004</v>
      </c>
      <c r="E7" s="3">
        <v>0.4693147281901246</v>
      </c>
      <c r="F7" s="3">
        <v>1.0342941427290628</v>
      </c>
      <c r="G7" s="3">
        <v>0.98013603448834685</v>
      </c>
      <c r="H7" s="3">
        <v>0.47720171093023045</v>
      </c>
      <c r="I7" s="3">
        <v>0.89380603987945617</v>
      </c>
      <c r="J7" s="3">
        <v>0.75679420641841455</v>
      </c>
      <c r="K7" s="3">
        <v>1.2549968502946161</v>
      </c>
      <c r="L7" s="3">
        <v>0.68108108019803593</v>
      </c>
      <c r="M7" s="3">
        <v>0.54274806385550611</v>
      </c>
      <c r="N7" s="3">
        <v>0.63999426855431119</v>
      </c>
      <c r="O7" s="3">
        <v>0.8650429465599665</v>
      </c>
      <c r="P7" s="3">
        <v>1.2293799557044485</v>
      </c>
      <c r="Q7" s="3">
        <v>1.0802140638014452</v>
      </c>
      <c r="R7" s="3">
        <v>0.58107177105819385</v>
      </c>
      <c r="S7" s="3">
        <v>1.2795706807333695</v>
      </c>
      <c r="T7" s="3">
        <v>1.25184843750925</v>
      </c>
      <c r="U7" s="3">
        <v>0.83510014425309198</v>
      </c>
    </row>
    <row r="8" spans="1:21" x14ac:dyDescent="0.25">
      <c r="A8" s="2" t="s">
        <v>622</v>
      </c>
      <c r="B8" s="3">
        <v>0.73097334796311197</v>
      </c>
      <c r="C8" s="3">
        <v>0.60508930428355689</v>
      </c>
      <c r="D8" s="3">
        <v>0.68836645321650203</v>
      </c>
      <c r="E8" s="3">
        <v>2.3834939061745515</v>
      </c>
      <c r="F8" s="3">
        <v>0.69191946449834385</v>
      </c>
      <c r="G8" s="3">
        <v>0.68266996808537062</v>
      </c>
      <c r="H8" s="3">
        <v>0.97418305679487149</v>
      </c>
      <c r="I8" s="3">
        <v>0.69169138499298266</v>
      </c>
      <c r="J8" s="3">
        <v>1.0023959357693162</v>
      </c>
      <c r="K8" s="3">
        <v>0.51365310082081483</v>
      </c>
      <c r="L8" s="3">
        <v>0.80039337866347482</v>
      </c>
      <c r="M8" s="3">
        <v>0.68284805676313554</v>
      </c>
      <c r="N8" s="3">
        <v>1.3491034415348362</v>
      </c>
      <c r="O8" s="3">
        <v>0.75737829807940826</v>
      </c>
      <c r="P8" s="3">
        <v>0.59137428923765267</v>
      </c>
      <c r="Q8" s="3">
        <v>0.64241398360232793</v>
      </c>
      <c r="R8" s="3">
        <v>0.88769174895878811</v>
      </c>
      <c r="S8" s="3">
        <v>0.54430354370709999</v>
      </c>
      <c r="T8" s="3">
        <v>0.65600982139231523</v>
      </c>
      <c r="U8" s="3">
        <v>0.8624024386450474</v>
      </c>
    </row>
    <row r="9" spans="1:21" x14ac:dyDescent="0.25">
      <c r="A9" s="2" t="s">
        <v>533</v>
      </c>
      <c r="B9" s="3">
        <v>0.96414830484315139</v>
      </c>
      <c r="C9" s="3">
        <v>0.77735749892787587</v>
      </c>
      <c r="D9" s="3">
        <v>1.0682310659151923</v>
      </c>
      <c r="E9" s="3">
        <v>0.45933732611389816</v>
      </c>
      <c r="F9" s="3">
        <v>3.0038152074962601</v>
      </c>
      <c r="G9" s="3">
        <v>1.3683772818816387</v>
      </c>
      <c r="H9" s="3">
        <v>0.51147650627802554</v>
      </c>
      <c r="I9" s="3">
        <v>1.2623367734310098</v>
      </c>
      <c r="J9" s="3">
        <v>1.0405535004911366</v>
      </c>
      <c r="K9" s="3">
        <v>1.3046762264567489</v>
      </c>
      <c r="L9" s="3">
        <v>0.83769265386915215</v>
      </c>
      <c r="M9" s="3">
        <v>0.9499219407259849</v>
      </c>
      <c r="N9" s="3">
        <v>0.62274344273488147</v>
      </c>
      <c r="O9" s="3">
        <v>1.1932998402683792</v>
      </c>
      <c r="P9" s="3">
        <v>1.1647838862565163</v>
      </c>
      <c r="Q9" s="3">
        <v>1.4820795893301586</v>
      </c>
      <c r="R9" s="3">
        <v>0.54835099254870767</v>
      </c>
      <c r="S9" s="3">
        <v>1.2183446411665304</v>
      </c>
      <c r="T9" s="3">
        <v>1.0300226602248832</v>
      </c>
      <c r="U9" s="3">
        <v>0.87338313331468076</v>
      </c>
    </row>
    <row r="10" spans="1:21" x14ac:dyDescent="0.25">
      <c r="A10" s="2" t="s">
        <v>513</v>
      </c>
      <c r="B10" s="3">
        <v>0.94792400777769825</v>
      </c>
      <c r="C10" s="3">
        <v>0.60862608000363327</v>
      </c>
      <c r="D10" s="3">
        <v>1.0361380110998952</v>
      </c>
      <c r="E10" s="3">
        <v>0.42333658423983112</v>
      </c>
      <c r="F10" s="3">
        <v>1.3382718242653822</v>
      </c>
      <c r="G10" s="3">
        <v>2.7249289541322832</v>
      </c>
      <c r="H10" s="3">
        <v>0.39861655834862481</v>
      </c>
      <c r="I10" s="3">
        <v>1.1143459093427457</v>
      </c>
      <c r="J10" s="3">
        <v>1.0459224286381512</v>
      </c>
      <c r="K10" s="3">
        <v>1.537321270205378</v>
      </c>
      <c r="L10" s="3">
        <v>0.83342706244594933</v>
      </c>
      <c r="M10" s="3">
        <v>0.90037756622863829</v>
      </c>
      <c r="N10" s="3">
        <v>0.63791378803793475</v>
      </c>
      <c r="O10" s="3">
        <v>0.97242365023934896</v>
      </c>
      <c r="P10" s="3">
        <v>1.3439966806765624</v>
      </c>
      <c r="Q10" s="3">
        <v>1.7142129390282845</v>
      </c>
      <c r="R10" s="3">
        <v>0.50403613588877294</v>
      </c>
      <c r="S10" s="3">
        <v>1.2570525464216944</v>
      </c>
      <c r="T10" s="3">
        <v>1.0610245069902198</v>
      </c>
      <c r="U10" s="3">
        <v>0.82162207220429029</v>
      </c>
    </row>
    <row r="11" spans="1:21" x14ac:dyDescent="0.25">
      <c r="A11" s="2" t="s">
        <v>460</v>
      </c>
      <c r="B11" s="3">
        <v>0.71427011513031602</v>
      </c>
      <c r="C11" s="3">
        <v>1.0896324974530436</v>
      </c>
      <c r="D11" s="3">
        <v>0.66986762704034941</v>
      </c>
      <c r="E11" s="3">
        <v>1.1126894759212569</v>
      </c>
      <c r="F11" s="3">
        <v>0.691124801130793</v>
      </c>
      <c r="G11" s="3">
        <v>0.63975229295298131</v>
      </c>
      <c r="H11" s="3">
        <v>5.9797820929926866</v>
      </c>
      <c r="I11" s="3">
        <v>0.77933854271496661</v>
      </c>
      <c r="J11" s="3">
        <v>0.77444095765738075</v>
      </c>
      <c r="K11" s="3">
        <v>0.43997669372076076</v>
      </c>
      <c r="L11" s="3">
        <v>1.063951886424827</v>
      </c>
      <c r="M11" s="3">
        <v>0.7659750445600827</v>
      </c>
      <c r="N11" s="3">
        <v>1.1908859180523597</v>
      </c>
      <c r="O11" s="3">
        <v>0.85989307357920186</v>
      </c>
      <c r="P11" s="3">
        <v>0.57496570121804103</v>
      </c>
      <c r="Q11" s="3">
        <v>0.58360826617006856</v>
      </c>
      <c r="R11" s="3">
        <v>1.6623860440821123</v>
      </c>
      <c r="S11" s="3">
        <v>0.59703723341053083</v>
      </c>
      <c r="T11" s="3">
        <v>0.55461409062089906</v>
      </c>
      <c r="U11" s="3">
        <v>1.353338759179701</v>
      </c>
    </row>
    <row r="12" spans="1:21" x14ac:dyDescent="0.25">
      <c r="A12" s="2" t="s">
        <v>443</v>
      </c>
      <c r="B12" s="3">
        <v>0.95071551680694066</v>
      </c>
      <c r="C12" s="3">
        <v>0.92644289212118114</v>
      </c>
      <c r="D12" s="3">
        <v>0.98140644618422268</v>
      </c>
      <c r="E12" s="3">
        <v>0.48480880112969271</v>
      </c>
      <c r="F12" s="3">
        <v>1.3422182780818905</v>
      </c>
      <c r="G12" s="3">
        <v>1.1769235573139276</v>
      </c>
      <c r="H12" s="3">
        <v>0.60427502735734362</v>
      </c>
      <c r="I12" s="3">
        <v>3.5060867982564718</v>
      </c>
      <c r="J12" s="3">
        <v>0.90792175523954388</v>
      </c>
      <c r="K12" s="3">
        <v>1.281999325866144</v>
      </c>
      <c r="L12" s="3">
        <v>1.148626973897793</v>
      </c>
      <c r="M12" s="3">
        <v>0.68911156166032206</v>
      </c>
      <c r="N12" s="3">
        <v>0.76842881231395233</v>
      </c>
      <c r="O12" s="3">
        <v>1.5072273631710473</v>
      </c>
      <c r="P12" s="3">
        <v>1.2056031059579624</v>
      </c>
      <c r="Q12" s="3">
        <v>1.2153562898698052</v>
      </c>
      <c r="R12" s="3">
        <v>0.96090578870487497</v>
      </c>
      <c r="S12" s="3">
        <v>1.1508576210002508</v>
      </c>
      <c r="T12" s="3">
        <v>0.93276126703213436</v>
      </c>
      <c r="U12" s="3">
        <v>0.97292254019086721</v>
      </c>
    </row>
    <row r="13" spans="1:21" x14ac:dyDescent="0.25">
      <c r="A13" s="2" t="s">
        <v>438</v>
      </c>
      <c r="B13" s="3">
        <v>0.76229135386004088</v>
      </c>
      <c r="C13" s="3">
        <v>0.58197799379684201</v>
      </c>
      <c r="D13" s="3">
        <v>0.85541061408711316</v>
      </c>
      <c r="E13" s="3">
        <v>0.65433958821743943</v>
      </c>
      <c r="F13" s="3">
        <v>1.1408064429788707</v>
      </c>
      <c r="G13" s="3">
        <v>1.1995620273193199</v>
      </c>
      <c r="H13" s="3">
        <v>0.55216275095407674</v>
      </c>
      <c r="I13" s="3">
        <v>0.95018505522780972</v>
      </c>
      <c r="J13" s="3">
        <v>4.8734116275855044</v>
      </c>
      <c r="K13" s="3">
        <v>0.96223769213225707</v>
      </c>
      <c r="L13" s="3">
        <v>0.75715464812320354</v>
      </c>
      <c r="M13" s="3">
        <v>0.79357060881053798</v>
      </c>
      <c r="N13" s="3">
        <v>1.1750804521072407</v>
      </c>
      <c r="O13" s="3">
        <v>0.85589834916633345</v>
      </c>
      <c r="P13" s="3">
        <v>0.94804887576603725</v>
      </c>
      <c r="Q13" s="3">
        <v>1.1404927560603118</v>
      </c>
      <c r="R13" s="3">
        <v>0.58743340913186659</v>
      </c>
      <c r="S13" s="3">
        <v>0.90335163675539187</v>
      </c>
      <c r="T13" s="3">
        <v>0.99458029064168529</v>
      </c>
      <c r="U13" s="3">
        <v>0.73563026904645112</v>
      </c>
    </row>
    <row r="14" spans="1:21" x14ac:dyDescent="0.25">
      <c r="A14" s="2" t="s">
        <v>316</v>
      </c>
      <c r="B14" s="3">
        <v>1.2411603734690662</v>
      </c>
      <c r="C14" s="3">
        <v>0.61157698778081326</v>
      </c>
      <c r="D14" s="3">
        <v>1.2519368604921861</v>
      </c>
      <c r="E14" s="3">
        <v>0.30636953368210695</v>
      </c>
      <c r="F14" s="3">
        <v>1.2226677234320653</v>
      </c>
      <c r="G14" s="3">
        <v>1.3907238143334046</v>
      </c>
      <c r="H14" s="3">
        <v>0.28769314277523672</v>
      </c>
      <c r="I14" s="3">
        <v>1.0785788503619138</v>
      </c>
      <c r="J14" s="3">
        <v>0.80525025207154211</v>
      </c>
      <c r="K14" s="3">
        <v>3.8341712843628599</v>
      </c>
      <c r="L14" s="3">
        <v>0.60627385548678381</v>
      </c>
      <c r="M14" s="3">
        <v>0.51673588541396209</v>
      </c>
      <c r="N14" s="3">
        <v>0.54138986833724678</v>
      </c>
      <c r="O14" s="3">
        <v>0.94810981135583938</v>
      </c>
      <c r="P14" s="3">
        <v>1.6280643277942333</v>
      </c>
      <c r="Q14" s="3">
        <v>1.4373761955582705</v>
      </c>
      <c r="R14" s="3">
        <v>0.4910281334545501</v>
      </c>
      <c r="S14" s="3">
        <v>1.6159674383821065</v>
      </c>
      <c r="T14" s="3">
        <v>1.1338827762440917</v>
      </c>
      <c r="U14" s="3">
        <v>0.87701413894742974</v>
      </c>
    </row>
    <row r="15" spans="1:21" x14ac:dyDescent="0.25">
      <c r="A15" s="2" t="s">
        <v>251</v>
      </c>
      <c r="B15" s="3">
        <v>0.80989239550493686</v>
      </c>
      <c r="C15" s="3">
        <v>1.3113054050853235</v>
      </c>
      <c r="D15" s="3">
        <v>0.85536708589285848</v>
      </c>
      <c r="E15" s="3">
        <v>0.67692269281302264</v>
      </c>
      <c r="F15" s="3">
        <v>1.0853884357452945</v>
      </c>
      <c r="G15" s="3">
        <v>1.1094457392579855</v>
      </c>
      <c r="H15" s="3">
        <v>1.0854092590124909</v>
      </c>
      <c r="I15" s="3">
        <v>1.3728170116083998</v>
      </c>
      <c r="J15" s="3">
        <v>0.93642138542340847</v>
      </c>
      <c r="K15" s="3">
        <v>0.98347667517464965</v>
      </c>
      <c r="L15" s="3">
        <v>12.52346379181666</v>
      </c>
      <c r="M15" s="3">
        <v>1.4215849634242923</v>
      </c>
      <c r="N15" s="3">
        <v>0.83495931195115036</v>
      </c>
      <c r="O15" s="3">
        <v>1.3711423835740015</v>
      </c>
      <c r="P15" s="3">
        <v>1.0652089294901914</v>
      </c>
      <c r="Q15" s="3">
        <v>0.9819215071591636</v>
      </c>
      <c r="R15" s="3">
        <v>1.5167540872149952</v>
      </c>
      <c r="S15" s="3">
        <v>0.89069069586613403</v>
      </c>
      <c r="T15" s="3">
        <v>0.68755230739050199</v>
      </c>
      <c r="U15" s="3">
        <v>1.1960699756640489</v>
      </c>
    </row>
    <row r="16" spans="1:21" x14ac:dyDescent="0.25">
      <c r="A16" s="2" t="s">
        <v>234</v>
      </c>
      <c r="B16" s="3">
        <v>0.70609383147105553</v>
      </c>
      <c r="C16" s="3">
        <v>0.8649436010846161</v>
      </c>
      <c r="D16" s="3">
        <v>0.79036371772113612</v>
      </c>
      <c r="E16" s="3">
        <v>0.68345335438111554</v>
      </c>
      <c r="F16" s="3">
        <v>1.2075394477763268</v>
      </c>
      <c r="G16" s="3">
        <v>1.2086544795488747</v>
      </c>
      <c r="H16" s="3">
        <v>0.947918649239053</v>
      </c>
      <c r="I16" s="3">
        <v>1.0753532725759389</v>
      </c>
      <c r="J16" s="3">
        <v>1.0589045407125515</v>
      </c>
      <c r="K16" s="3">
        <v>0.82358625305278443</v>
      </c>
      <c r="L16" s="3">
        <v>1.7692792536622335</v>
      </c>
      <c r="M16" s="3">
        <v>24.438195317370944</v>
      </c>
      <c r="N16" s="3">
        <v>0.74942536934162152</v>
      </c>
      <c r="O16" s="3">
        <v>1.0042569250200439</v>
      </c>
      <c r="P16" s="3">
        <v>0.95781115199662914</v>
      </c>
      <c r="Q16" s="3">
        <v>0.86155873847174069</v>
      </c>
      <c r="R16" s="3">
        <v>0.86124439641211614</v>
      </c>
      <c r="S16" s="3">
        <v>0.83465644652814508</v>
      </c>
      <c r="T16" s="3">
        <v>0.74573599945252811</v>
      </c>
      <c r="U16" s="3">
        <v>0.98471182578809113</v>
      </c>
    </row>
    <row r="17" spans="1:21" x14ac:dyDescent="0.25">
      <c r="A17" s="2" t="s">
        <v>169</v>
      </c>
      <c r="B17" s="3">
        <v>0.78498766556842647</v>
      </c>
      <c r="C17" s="3">
        <v>0.70027629415924231</v>
      </c>
      <c r="D17" s="3">
        <v>0.80385123028426975</v>
      </c>
      <c r="E17" s="3">
        <v>1.1211624505834683</v>
      </c>
      <c r="F17" s="3">
        <v>0.74432435534324026</v>
      </c>
      <c r="G17" s="3">
        <v>0.79784818161002224</v>
      </c>
      <c r="H17" s="3">
        <v>0.99758359108049011</v>
      </c>
      <c r="I17" s="3">
        <v>0.88742695665069016</v>
      </c>
      <c r="J17" s="3">
        <v>1.4073024881441734</v>
      </c>
      <c r="K17" s="3">
        <v>0.74015052229844724</v>
      </c>
      <c r="L17" s="3">
        <v>0.76560316065724066</v>
      </c>
      <c r="M17" s="3">
        <v>0.54259100553501682</v>
      </c>
      <c r="N17" s="3">
        <v>4.3357182744000093</v>
      </c>
      <c r="O17" s="3">
        <v>0.84649292842631496</v>
      </c>
      <c r="P17" s="3">
        <v>0.77031566351711034</v>
      </c>
      <c r="Q17" s="3">
        <v>0.84140200447514224</v>
      </c>
      <c r="R17" s="3">
        <v>0.95217286530122847</v>
      </c>
      <c r="S17" s="3">
        <v>0.69590630125622843</v>
      </c>
      <c r="T17" s="3">
        <v>0.87351263774828458</v>
      </c>
      <c r="U17" s="3">
        <v>0.94010649609390928</v>
      </c>
    </row>
    <row r="18" spans="1:21" x14ac:dyDescent="0.25">
      <c r="A18" s="2" t="s">
        <v>167</v>
      </c>
      <c r="B18" s="3">
        <v>1.031672188325482</v>
      </c>
      <c r="C18" s="3">
        <v>1.1169235976068259</v>
      </c>
      <c r="D18" s="3">
        <v>1.0129302038310679</v>
      </c>
      <c r="E18" s="3">
        <v>0.53647925776273953</v>
      </c>
      <c r="F18" s="3">
        <v>1.2648327558411738</v>
      </c>
      <c r="G18" s="3">
        <v>1.1044612283116162</v>
      </c>
      <c r="H18" s="3">
        <v>0.68006618880452274</v>
      </c>
      <c r="I18" s="3">
        <v>1.4845923639497522</v>
      </c>
      <c r="J18" s="3">
        <v>0.82124208725298276</v>
      </c>
      <c r="K18" s="3">
        <v>1.2396546003393829</v>
      </c>
      <c r="L18" s="3">
        <v>1.153751360274262</v>
      </c>
      <c r="M18" s="3">
        <v>0.67364771326642947</v>
      </c>
      <c r="N18" s="3">
        <v>0.75911363347190297</v>
      </c>
      <c r="O18" s="3">
        <v>3.8552417259767373</v>
      </c>
      <c r="P18" s="3">
        <v>1.1868200619144682</v>
      </c>
      <c r="Q18" s="3">
        <v>1.1418520930653211</v>
      </c>
      <c r="R18" s="3">
        <v>0.92885619592700908</v>
      </c>
      <c r="S18" s="3">
        <v>1.1519215951855728</v>
      </c>
      <c r="T18" s="3">
        <v>0.87717219890911491</v>
      </c>
      <c r="U18" s="3">
        <v>1.0728158442623703</v>
      </c>
    </row>
    <row r="19" spans="1:21" x14ac:dyDescent="0.25">
      <c r="A19" s="2" t="s">
        <v>150</v>
      </c>
      <c r="B19" s="3">
        <v>1.2295286563977463</v>
      </c>
      <c r="C19" s="3">
        <v>0.61789512419904025</v>
      </c>
      <c r="D19" s="3">
        <v>1.2412678892422029</v>
      </c>
      <c r="E19" s="3">
        <v>0.37415264014658672</v>
      </c>
      <c r="F19" s="3">
        <v>1.151427349531668</v>
      </c>
      <c r="G19" s="3">
        <v>1.3256093199711458</v>
      </c>
      <c r="H19" s="3">
        <v>0.38105559006152151</v>
      </c>
      <c r="I19" s="3">
        <v>0.99904365064023881</v>
      </c>
      <c r="J19" s="3">
        <v>0.79793382130626955</v>
      </c>
      <c r="K19" s="3">
        <v>1.7311142640014894</v>
      </c>
      <c r="L19" s="3">
        <v>0.70215412380743214</v>
      </c>
      <c r="M19" s="3">
        <v>0.64542593989053365</v>
      </c>
      <c r="N19" s="3">
        <v>0.55575620530989644</v>
      </c>
      <c r="O19" s="3">
        <v>0.96657868492143739</v>
      </c>
      <c r="P19" s="3">
        <v>5.874904549642701</v>
      </c>
      <c r="Q19" s="3">
        <v>1.3852051185581111</v>
      </c>
      <c r="R19" s="3">
        <v>0.50647849664546696</v>
      </c>
      <c r="S19" s="3">
        <v>1.544609936013752</v>
      </c>
      <c r="T19" s="3">
        <v>1.0409534109805272</v>
      </c>
      <c r="U19" s="3">
        <v>0.98304930552860381</v>
      </c>
    </row>
    <row r="20" spans="1:21" x14ac:dyDescent="0.25">
      <c r="A20" s="2" t="s">
        <v>148</v>
      </c>
      <c r="B20" s="3">
        <v>0.99719753970259573</v>
      </c>
      <c r="C20" s="3">
        <v>0.55720291694401736</v>
      </c>
      <c r="D20" s="3">
        <v>1.1121929336323908</v>
      </c>
      <c r="E20" s="3">
        <v>0.34155963557948116</v>
      </c>
      <c r="F20" s="3">
        <v>1.4477184937604428</v>
      </c>
      <c r="G20" s="3">
        <v>1.7031092581874594</v>
      </c>
      <c r="H20" s="3">
        <v>0.32548799291225278</v>
      </c>
      <c r="I20" s="3">
        <v>1.130273677607784</v>
      </c>
      <c r="J20" s="3">
        <v>0.92551579678975637</v>
      </c>
      <c r="K20" s="3">
        <v>1.5849369365137236</v>
      </c>
      <c r="L20" s="3">
        <v>0.67193245254873935</v>
      </c>
      <c r="M20" s="3">
        <v>0.62939946781166056</v>
      </c>
      <c r="N20" s="3">
        <v>0.58101786069201888</v>
      </c>
      <c r="O20" s="3">
        <v>0.94482174879147596</v>
      </c>
      <c r="P20" s="3">
        <v>1.433895525880899</v>
      </c>
      <c r="Q20" s="3">
        <v>3.4107775661701472</v>
      </c>
      <c r="R20" s="3">
        <v>0.44906927659409263</v>
      </c>
      <c r="S20" s="3">
        <v>1.3943140545402306</v>
      </c>
      <c r="T20" s="3">
        <v>1.1885925788050762</v>
      </c>
      <c r="U20" s="3">
        <v>0.8195795053730438</v>
      </c>
    </row>
    <row r="21" spans="1:21" x14ac:dyDescent="0.25">
      <c r="A21" s="2" t="s">
        <v>113</v>
      </c>
      <c r="B21" s="3">
        <v>0.79030400476234641</v>
      </c>
      <c r="C21" s="3">
        <v>1.4799769804067247</v>
      </c>
      <c r="D21" s="3">
        <v>0.74921670381410488</v>
      </c>
      <c r="E21" s="3">
        <v>0.82092458184248485</v>
      </c>
      <c r="F21" s="3">
        <v>0.7005766444767676</v>
      </c>
      <c r="G21" s="3">
        <v>0.66152757324641598</v>
      </c>
      <c r="H21" s="3">
        <v>1.9307497511729221</v>
      </c>
      <c r="I21" s="3">
        <v>1.2876176929475518</v>
      </c>
      <c r="J21" s="3">
        <v>0.74215509242862998</v>
      </c>
      <c r="K21" s="3">
        <v>0.68348262469138121</v>
      </c>
      <c r="L21" s="3">
        <v>1.6595457710478767</v>
      </c>
      <c r="M21" s="3">
        <v>0.72232389148986409</v>
      </c>
      <c r="N21" s="3">
        <v>1.1745381539619577</v>
      </c>
      <c r="O21" s="3">
        <v>1.1480599662014914</v>
      </c>
      <c r="P21" s="3">
        <v>0.72738894132236265</v>
      </c>
      <c r="Q21" s="3">
        <v>0.60860511202046208</v>
      </c>
      <c r="R21" s="3">
        <v>12.277851648710033</v>
      </c>
      <c r="S21" s="3">
        <v>0.67153877499212189</v>
      </c>
      <c r="T21" s="3">
        <v>0.60316752222045611</v>
      </c>
      <c r="U21" s="3">
        <v>1.4511135864859204</v>
      </c>
    </row>
    <row r="22" spans="1:21" x14ac:dyDescent="0.25">
      <c r="A22" s="2" t="s">
        <v>93</v>
      </c>
      <c r="B22" s="3">
        <v>1.3917273800919285</v>
      </c>
      <c r="C22" s="3">
        <v>0.62062853805801443</v>
      </c>
      <c r="D22" s="3">
        <v>1.2198234362946359</v>
      </c>
      <c r="E22" s="3">
        <v>0.39196140457937717</v>
      </c>
      <c r="F22" s="3">
        <v>1.1334202238697677</v>
      </c>
      <c r="G22" s="3">
        <v>1.1633107777310809</v>
      </c>
      <c r="H22" s="3">
        <v>0.43103573954613861</v>
      </c>
      <c r="I22" s="3">
        <v>0.96608844284445272</v>
      </c>
      <c r="J22" s="3">
        <v>0.76745854640826539</v>
      </c>
      <c r="K22" s="3">
        <v>1.4946456741168193</v>
      </c>
      <c r="L22" s="3">
        <v>0.64004361337679905</v>
      </c>
      <c r="M22" s="3">
        <v>0.57902252925143882</v>
      </c>
      <c r="N22" s="3">
        <v>0.57261258944818261</v>
      </c>
      <c r="O22" s="3">
        <v>0.92132672549578098</v>
      </c>
      <c r="P22" s="3">
        <v>1.3752344520226181</v>
      </c>
      <c r="Q22" s="3">
        <v>1.272282766972856</v>
      </c>
      <c r="R22" s="3">
        <v>0.52852939990865366</v>
      </c>
      <c r="S22" s="3">
        <v>2.6686515402211834</v>
      </c>
      <c r="T22" s="3">
        <v>1.0782349318476845</v>
      </c>
      <c r="U22" s="3">
        <v>0.87330576003027249</v>
      </c>
    </row>
    <row r="23" spans="1:21" x14ac:dyDescent="0.25">
      <c r="A23" s="2" t="s">
        <v>91</v>
      </c>
      <c r="B23" s="3">
        <v>0.95479812694660438</v>
      </c>
      <c r="C23" s="3">
        <v>0.57866871900973393</v>
      </c>
      <c r="D23" s="3">
        <v>1.1968560480360582</v>
      </c>
      <c r="E23" s="3">
        <v>0.39283057551680839</v>
      </c>
      <c r="F23" s="3">
        <v>0.94779073509254552</v>
      </c>
      <c r="G23" s="3">
        <v>0.97010009507605777</v>
      </c>
      <c r="H23" s="3">
        <v>0.3530812716746084</v>
      </c>
      <c r="I23" s="3">
        <v>0.78568911833936905</v>
      </c>
      <c r="J23" s="3">
        <v>0.81774293144344468</v>
      </c>
      <c r="K23" s="3">
        <v>1.0857285430946073</v>
      </c>
      <c r="L23" s="3">
        <v>0.53741575101383487</v>
      </c>
      <c r="M23" s="3">
        <v>0.5154424985050744</v>
      </c>
      <c r="N23" s="3">
        <v>0.62648744055544481</v>
      </c>
      <c r="O23" s="3">
        <v>0.70805941510434611</v>
      </c>
      <c r="P23" s="3">
        <v>0.95213901029322201</v>
      </c>
      <c r="Q23" s="3">
        <v>1.0899100337113046</v>
      </c>
      <c r="R23" s="3">
        <v>0.44952969791217529</v>
      </c>
      <c r="S23" s="3">
        <v>1.0488508276098865</v>
      </c>
      <c r="T23" s="3">
        <v>1.7660591915184352</v>
      </c>
      <c r="U23" s="3">
        <v>0.66220455013395552</v>
      </c>
    </row>
    <row r="24" spans="1:21" x14ac:dyDescent="0.25">
      <c r="A24" s="2" t="s">
        <v>761</v>
      </c>
      <c r="B24" s="3">
        <v>1.0276979189668998</v>
      </c>
      <c r="C24" s="3">
        <v>1.2228288716020959</v>
      </c>
      <c r="D24" s="3">
        <v>0.93806973703477514</v>
      </c>
      <c r="E24" s="3">
        <v>0.75334200985877708</v>
      </c>
      <c r="F24" s="3">
        <v>0.94858755310788989</v>
      </c>
      <c r="G24" s="3">
        <v>0.89423597668628751</v>
      </c>
      <c r="H24" s="3">
        <v>1.3988777639381307</v>
      </c>
      <c r="I24" s="3">
        <v>1.0775773194825751</v>
      </c>
      <c r="J24" s="3">
        <v>0.78458207788924827</v>
      </c>
      <c r="K24" s="3">
        <v>0.99259219916248931</v>
      </c>
      <c r="L24" s="3">
        <v>1.2243274266179669</v>
      </c>
      <c r="M24" s="3">
        <v>0.88841084379177182</v>
      </c>
      <c r="N24" s="3">
        <v>0.95203070382899802</v>
      </c>
      <c r="O24" s="3">
        <v>1.1730010873103942</v>
      </c>
      <c r="P24" s="3">
        <v>1.0974129055272628</v>
      </c>
      <c r="Q24" s="3">
        <v>0.91837246415149909</v>
      </c>
      <c r="R24" s="3">
        <v>1.4887608076037893</v>
      </c>
      <c r="S24" s="3">
        <v>0.97622419016334971</v>
      </c>
      <c r="T24" s="3">
        <v>0.77382359256552435</v>
      </c>
      <c r="U24" s="3">
        <v>1.6018153562716086</v>
      </c>
    </row>
    <row r="30" spans="1:21" x14ac:dyDescent="0.25">
      <c r="A30">
        <v>188</v>
      </c>
    </row>
    <row r="31" spans="1:21" x14ac:dyDescent="0.25">
      <c r="A31">
        <v>27</v>
      </c>
    </row>
  </sheetData>
  <conditionalFormatting pivot="1" sqref="B5:U24">
    <cfRule type="colorScale" priority="1">
      <colorScale>
        <cfvo type="num" val="0"/>
        <cfvo type="num" val="1"/>
        <cfvo type="max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opLeftCell="A4" workbookViewId="0">
      <selection activeCell="W11" sqref="W11"/>
    </sheetView>
  </sheetViews>
  <sheetFormatPr defaultRowHeight="15" x14ac:dyDescent="0.25"/>
  <cols>
    <col min="1" max="1" width="26.85546875" customWidth="1"/>
    <col min="2" max="21" width="3.85546875" customWidth="1"/>
    <col min="22" max="22" width="19.85546875" bestFit="1" customWidth="1"/>
    <col min="23" max="23" width="15.140625" bestFit="1" customWidth="1"/>
    <col min="24" max="24" width="19.85546875" bestFit="1" customWidth="1"/>
    <col min="25" max="25" width="15.140625" bestFit="1" customWidth="1"/>
    <col min="26" max="26" width="19.85546875" bestFit="1" customWidth="1"/>
    <col min="27" max="27" width="15.140625" bestFit="1" customWidth="1"/>
    <col min="28" max="28" width="19.85546875" bestFit="1" customWidth="1"/>
    <col min="29" max="29" width="15.140625" bestFit="1" customWidth="1"/>
    <col min="30" max="30" width="19.85546875" bestFit="1" customWidth="1"/>
    <col min="31" max="31" width="15.140625" bestFit="1" customWidth="1"/>
    <col min="32" max="32" width="19.85546875" bestFit="1" customWidth="1"/>
    <col min="33" max="33" width="15.140625" bestFit="1" customWidth="1"/>
    <col min="34" max="34" width="19.85546875" bestFit="1" customWidth="1"/>
    <col min="35" max="35" width="15.140625" bestFit="1" customWidth="1"/>
    <col min="36" max="36" width="19.85546875" bestFit="1" customWidth="1"/>
    <col min="37" max="37" width="15.140625" bestFit="1" customWidth="1"/>
    <col min="38" max="38" width="19.85546875" bestFit="1" customWidth="1"/>
    <col min="39" max="39" width="15.140625" bestFit="1" customWidth="1"/>
    <col min="40" max="40" width="19.85546875" bestFit="1" customWidth="1"/>
    <col min="41" max="41" width="15.140625" bestFit="1" customWidth="1"/>
  </cols>
  <sheetData>
    <row r="3" spans="1:21" x14ac:dyDescent="0.25">
      <c r="A3" s="1" t="s">
        <v>47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4">
        <v>0.13157396736981269</v>
      </c>
      <c r="C5" s="4">
        <v>1.9786667849960127E-2</v>
      </c>
      <c r="D5" s="4">
        <v>7.3058365515000195E-2</v>
      </c>
      <c r="E5" s="4">
        <v>0.13728509846350215</v>
      </c>
      <c r="F5" s="4">
        <v>5.9572735352501814E-2</v>
      </c>
      <c r="G5" s="4">
        <v>9.1653474249663608E-2</v>
      </c>
      <c r="H5" s="4">
        <v>2.4086982510313576E-2</v>
      </c>
      <c r="I5" s="4">
        <v>4.8175270123710721E-2</v>
      </c>
      <c r="J5" s="4">
        <v>3.9226178279691423E-2</v>
      </c>
      <c r="K5" s="4">
        <v>4.9861463307679356E-2</v>
      </c>
      <c r="L5" s="4">
        <v>9.8391721470120312E-3</v>
      </c>
      <c r="M5" s="4">
        <v>8.4910006616872626E-3</v>
      </c>
      <c r="N5" s="4">
        <v>2.798663052401194E-2</v>
      </c>
      <c r="O5" s="4">
        <v>4.1690212901466024E-2</v>
      </c>
      <c r="P5" s="4">
        <v>3.0102202622474136E-2</v>
      </c>
      <c r="Q5" s="4">
        <v>3.7184997056992547E-2</v>
      </c>
      <c r="R5" s="4">
        <v>9.0443643691196941E-3</v>
      </c>
      <c r="S5" s="4">
        <v>0.148707360650881</v>
      </c>
      <c r="T5" s="4">
        <v>0.37919117541499014</v>
      </c>
      <c r="U5" s="4">
        <v>0.24361054157862658</v>
      </c>
    </row>
    <row r="6" spans="1:21" x14ac:dyDescent="0.25">
      <c r="A6" s="2" t="s">
        <v>662</v>
      </c>
      <c r="B6" s="4">
        <v>5.4436297343143654E-2</v>
      </c>
      <c r="C6" s="4">
        <v>0.15848823036087364</v>
      </c>
      <c r="D6" s="4">
        <v>5.4949628099260843E-2</v>
      </c>
      <c r="E6" s="4">
        <v>0.10754807458717011</v>
      </c>
      <c r="F6" s="4">
        <v>6.1200433479305164E-2</v>
      </c>
      <c r="G6" s="4">
        <v>7.833258340568551E-2</v>
      </c>
      <c r="H6" s="4">
        <v>4.2524066340078458E-2</v>
      </c>
      <c r="I6" s="4">
        <v>5.8361270778805145E-2</v>
      </c>
      <c r="J6" s="4">
        <v>3.7145711998208625E-2</v>
      </c>
      <c r="K6" s="4">
        <v>3.7086562775281537E-2</v>
      </c>
      <c r="L6" s="4">
        <v>1.5258387042940223E-2</v>
      </c>
      <c r="M6" s="4">
        <v>1.0232815566385497E-2</v>
      </c>
      <c r="N6" s="4">
        <v>2.6391115786716351E-2</v>
      </c>
      <c r="O6" s="4">
        <v>5.6231898753430126E-2</v>
      </c>
      <c r="P6" s="4">
        <v>2.4265968705836128E-2</v>
      </c>
      <c r="Q6" s="4">
        <v>3.1733558100380456E-2</v>
      </c>
      <c r="R6" s="4">
        <v>1.4483109728145947E-2</v>
      </c>
      <c r="S6" s="4">
        <v>0.10048185491963099</v>
      </c>
      <c r="T6" s="4">
        <v>0.29428428384022104</v>
      </c>
      <c r="U6" s="4">
        <v>0.27141888423440835</v>
      </c>
    </row>
    <row r="7" spans="1:21" x14ac:dyDescent="0.25">
      <c r="A7" s="2" t="s">
        <v>639</v>
      </c>
      <c r="B7" s="4">
        <v>6.7752960020182398E-2</v>
      </c>
      <c r="C7" s="4">
        <v>1.9828948872557844E-2</v>
      </c>
      <c r="D7" s="4">
        <v>0.1192851014178927</v>
      </c>
      <c r="E7" s="4">
        <v>0.11153011790150304</v>
      </c>
      <c r="F7" s="4">
        <v>6.6353594136591254E-2</v>
      </c>
      <c r="G7" s="4">
        <v>9.7080515439670251E-2</v>
      </c>
      <c r="H7" s="4">
        <v>2.2192760351037174E-2</v>
      </c>
      <c r="I7" s="4">
        <v>5.2584622217199978E-2</v>
      </c>
      <c r="J7" s="4">
        <v>4.029253973739224E-2</v>
      </c>
      <c r="K7" s="4">
        <v>5.0785812926461678E-2</v>
      </c>
      <c r="L7" s="4">
        <v>1.1472172328295178E-2</v>
      </c>
      <c r="M7" s="4">
        <v>9.5367113456381169E-3</v>
      </c>
      <c r="N7" s="4">
        <v>2.5862646654201581E-2</v>
      </c>
      <c r="O7" s="4">
        <v>4.2778549363452767E-2</v>
      </c>
      <c r="P7" s="4">
        <v>3.1402296011215948E-2</v>
      </c>
      <c r="Q7" s="4">
        <v>3.9102093267407649E-2</v>
      </c>
      <c r="R7" s="4">
        <v>8.9585695721356683E-3</v>
      </c>
      <c r="S7" s="4">
        <v>0.13732443870974523</v>
      </c>
      <c r="T7" s="4">
        <v>0.43476786950814589</v>
      </c>
      <c r="U7" s="4">
        <v>0.22465932339017081</v>
      </c>
    </row>
    <row r="8" spans="1:21" x14ac:dyDescent="0.25">
      <c r="A8" s="2" t="s">
        <v>622</v>
      </c>
      <c r="B8" s="4">
        <v>4.1733566937297198E-2</v>
      </c>
      <c r="C8" s="4">
        <v>1.2858316166471435E-2</v>
      </c>
      <c r="D8" s="4">
        <v>3.9398579189724121E-2</v>
      </c>
      <c r="E8" s="4">
        <v>0.41423616721196699</v>
      </c>
      <c r="F8" s="4">
        <v>4.080495752043193E-2</v>
      </c>
      <c r="G8" s="4">
        <v>6.1692147675404936E-2</v>
      </c>
      <c r="H8" s="4">
        <v>3.487397503736317E-2</v>
      </c>
      <c r="I8" s="4">
        <v>3.4671170443376281E-2</v>
      </c>
      <c r="J8" s="4">
        <v>4.6538394864752058E-2</v>
      </c>
      <c r="K8" s="4">
        <v>2.1289643669803827E-2</v>
      </c>
      <c r="L8" s="4">
        <v>9.3353226696826479E-3</v>
      </c>
      <c r="M8" s="4">
        <v>8.1033478746751764E-3</v>
      </c>
      <c r="N8" s="4">
        <v>4.5185031842845794E-2</v>
      </c>
      <c r="O8" s="4">
        <v>3.0734994143070647E-2</v>
      </c>
      <c r="P8" s="4">
        <v>1.5105576200670517E-2</v>
      </c>
      <c r="Q8" s="4">
        <v>2.0550585019725062E-2</v>
      </c>
      <c r="R8" s="4">
        <v>1.0073750185132825E-2</v>
      </c>
      <c r="S8" s="4">
        <v>6.5119208708648055E-2</v>
      </c>
      <c r="T8" s="4">
        <v>0.26576048356693732</v>
      </c>
      <c r="U8" s="4">
        <v>0.20450655370198328</v>
      </c>
    </row>
    <row r="9" spans="1:21" x14ac:dyDescent="0.25">
      <c r="A9" s="2" t="s">
        <v>533</v>
      </c>
      <c r="B9" s="4">
        <v>5.8164540337250492E-2</v>
      </c>
      <c r="C9" s="4">
        <v>2.1949022101224246E-2</v>
      </c>
      <c r="D9" s="4">
        <v>6.8246704946324191E-2</v>
      </c>
      <c r="E9" s="4">
        <v>0.10383745792960897</v>
      </c>
      <c r="F9" s="4">
        <v>0.13628965540943605</v>
      </c>
      <c r="G9" s="4">
        <v>0.12955716540690751</v>
      </c>
      <c r="H9" s="4">
        <v>2.4481223901628317E-2</v>
      </c>
      <c r="I9" s="4">
        <v>7.1546054650389226E-2</v>
      </c>
      <c r="J9" s="4">
        <v>5.2755227038956382E-2</v>
      </c>
      <c r="K9" s="4">
        <v>5.504807869341824E-2</v>
      </c>
      <c r="L9" s="4">
        <v>1.4696098960852135E-2</v>
      </c>
      <c r="M9" s="4">
        <v>1.4746423863332294E-2</v>
      </c>
      <c r="N9" s="4">
        <v>2.6308877067310169E-2</v>
      </c>
      <c r="O9" s="4">
        <v>5.7451399646007269E-2</v>
      </c>
      <c r="P9" s="4">
        <v>3.2500067509015525E-2</v>
      </c>
      <c r="Q9" s="4">
        <v>5.0911617196878381E-2</v>
      </c>
      <c r="R9" s="4">
        <v>9.4095293271437789E-3</v>
      </c>
      <c r="S9" s="4">
        <v>0.14216048488657257</v>
      </c>
      <c r="T9" s="4">
        <v>0.38961784987467873</v>
      </c>
      <c r="U9" s="4">
        <v>0.24357130056732121</v>
      </c>
    </row>
    <row r="10" spans="1:21" x14ac:dyDescent="0.25">
      <c r="A10" s="2" t="s">
        <v>513</v>
      </c>
      <c r="B10" s="4">
        <v>5.6865778351428642E-2</v>
      </c>
      <c r="C10" s="4">
        <v>1.8950250550451748E-2</v>
      </c>
      <c r="D10" s="4">
        <v>6.6607825272695056E-2</v>
      </c>
      <c r="E10" s="4">
        <v>0.10032615847948777</v>
      </c>
      <c r="F10" s="4">
        <v>8.4903228051527349E-2</v>
      </c>
      <c r="G10" s="4">
        <v>0.19171538481006251</v>
      </c>
      <c r="H10" s="4">
        <v>2.0715492369599877E-2</v>
      </c>
      <c r="I10" s="4">
        <v>6.5871516969098778E-2</v>
      </c>
      <c r="J10" s="4">
        <v>5.4536639840052643E-2</v>
      </c>
      <c r="K10" s="4">
        <v>6.0995748234758181E-2</v>
      </c>
      <c r="L10" s="4">
        <v>1.5228374205957533E-2</v>
      </c>
      <c r="M10" s="4">
        <v>1.5596923797231292E-2</v>
      </c>
      <c r="N10" s="4">
        <v>2.7169855490598031E-2</v>
      </c>
      <c r="O10" s="4">
        <v>5.1758282084377293E-2</v>
      </c>
      <c r="P10" s="4">
        <v>3.5545263584136864E-2</v>
      </c>
      <c r="Q10" s="4">
        <v>5.5750639030192596E-2</v>
      </c>
      <c r="R10" s="4">
        <v>8.7969465745450868E-3</v>
      </c>
      <c r="S10" s="4">
        <v>0.14474350213853668</v>
      </c>
      <c r="T10" s="4">
        <v>0.4020575506795232</v>
      </c>
      <c r="U10" s="4">
        <v>0.23078322324298331</v>
      </c>
    </row>
    <row r="11" spans="1:21" x14ac:dyDescent="0.25">
      <c r="A11" s="2" t="s">
        <v>460</v>
      </c>
      <c r="B11" s="4">
        <v>3.8249741738392351E-2</v>
      </c>
      <c r="C11" s="4">
        <v>2.1346350619152264E-2</v>
      </c>
      <c r="D11" s="4">
        <v>3.7965991767565779E-2</v>
      </c>
      <c r="E11" s="4">
        <v>0.20778850677499119</v>
      </c>
      <c r="F11" s="4">
        <v>4.1982712133812064E-2</v>
      </c>
      <c r="G11" s="4">
        <v>5.9420437613699598E-2</v>
      </c>
      <c r="H11" s="4">
        <v>0.18268584701823001</v>
      </c>
      <c r="I11" s="4">
        <v>3.9069054424718433E-2</v>
      </c>
      <c r="J11" s="4">
        <v>3.8651413775016984E-2</v>
      </c>
      <c r="K11" s="4">
        <v>1.9771599698807391E-2</v>
      </c>
      <c r="L11" s="4">
        <v>1.2677850428143084E-2</v>
      </c>
      <c r="M11" s="4">
        <v>9.7740195578659549E-3</v>
      </c>
      <c r="N11" s="4">
        <v>4.1567528193814741E-2</v>
      </c>
      <c r="O11" s="4">
        <v>3.5090413058886105E-2</v>
      </c>
      <c r="P11" s="4">
        <v>1.4827471419253479E-2</v>
      </c>
      <c r="Q11" s="4">
        <v>2.0533179707086503E-2</v>
      </c>
      <c r="R11" s="4">
        <v>1.7512655125863381E-2</v>
      </c>
      <c r="S11" s="4">
        <v>6.9952352115288469E-2</v>
      </c>
      <c r="T11" s="4">
        <v>0.22566475493706523</v>
      </c>
      <c r="U11" s="4">
        <v>0.27866826680358731</v>
      </c>
    </row>
    <row r="12" spans="1:21" x14ac:dyDescent="0.25">
      <c r="A12" s="2" t="s">
        <v>443</v>
      </c>
      <c r="B12" s="4">
        <v>5.5228238911465145E-2</v>
      </c>
      <c r="C12" s="4">
        <v>2.3326583892271421E-2</v>
      </c>
      <c r="D12" s="4">
        <v>6.4604806164489506E-2</v>
      </c>
      <c r="E12" s="4">
        <v>0.10123106992702167</v>
      </c>
      <c r="F12" s="4">
        <v>8.537925765522543E-2</v>
      </c>
      <c r="G12" s="4">
        <v>0.11698679640592263</v>
      </c>
      <c r="H12" s="4">
        <v>2.5857624290488445E-2</v>
      </c>
      <c r="I12" s="4">
        <v>0.13615356853260591</v>
      </c>
      <c r="J12" s="4">
        <v>4.7638633050700492E-2</v>
      </c>
      <c r="K12" s="4">
        <v>5.570632432001725E-2</v>
      </c>
      <c r="L12" s="4">
        <v>1.7793448355058097E-2</v>
      </c>
      <c r="M12" s="4">
        <v>1.2662232658857938E-2</v>
      </c>
      <c r="N12" s="4">
        <v>3.0010405388303782E-2</v>
      </c>
      <c r="O12" s="4">
        <v>6.5925399927818484E-2</v>
      </c>
      <c r="P12" s="4">
        <v>3.355503372376975E-2</v>
      </c>
      <c r="Q12" s="4">
        <v>4.5848156324554371E-2</v>
      </c>
      <c r="R12" s="4">
        <v>1.289190113943689E-2</v>
      </c>
      <c r="S12" s="4">
        <v>0.13577625602879762</v>
      </c>
      <c r="T12" s="4">
        <v>0.36192588738745074</v>
      </c>
      <c r="U12" s="4">
        <v>0.24875205647032356</v>
      </c>
    </row>
    <row r="13" spans="1:21" x14ac:dyDescent="0.25">
      <c r="A13" s="2" t="s">
        <v>438</v>
      </c>
      <c r="B13" s="4">
        <v>4.7387185321682165E-2</v>
      </c>
      <c r="C13" s="4">
        <v>1.6636709088106393E-2</v>
      </c>
      <c r="D13" s="4">
        <v>5.5723924532357721E-2</v>
      </c>
      <c r="E13" s="4">
        <v>0.14597283877637315</v>
      </c>
      <c r="F13" s="4">
        <v>7.1454128135469544E-2</v>
      </c>
      <c r="G13" s="4">
        <v>0.11367522213626997</v>
      </c>
      <c r="H13" s="4">
        <v>2.6383410808204086E-2</v>
      </c>
      <c r="I13" s="4">
        <v>5.5469367609894342E-2</v>
      </c>
      <c r="J13" s="4">
        <v>0.16243277222387997</v>
      </c>
      <c r="K13" s="4">
        <v>4.1414997079666414E-2</v>
      </c>
      <c r="L13" s="4">
        <v>1.3450504941939809E-2</v>
      </c>
      <c r="M13" s="4">
        <v>1.3426463454818268E-2</v>
      </c>
      <c r="N13" s="4">
        <v>4.3442967228624646E-2</v>
      </c>
      <c r="O13" s="4">
        <v>4.3882785022436366E-2</v>
      </c>
      <c r="P13" s="4">
        <v>2.6458363679818304E-2</v>
      </c>
      <c r="Q13" s="4">
        <v>3.972502195553456E-2</v>
      </c>
      <c r="R13" s="4">
        <v>8.9745457219587866E-3</v>
      </c>
      <c r="S13" s="4">
        <v>0.10904511455768613</v>
      </c>
      <c r="T13" s="4">
        <v>0.37188079382162065</v>
      </c>
      <c r="U13" s="4">
        <v>0.2075586435510125</v>
      </c>
    </row>
    <row r="14" spans="1:21" x14ac:dyDescent="0.25">
      <c r="A14" s="2" t="s">
        <v>316</v>
      </c>
      <c r="B14" s="4">
        <v>6.9429290488757886E-2</v>
      </c>
      <c r="C14" s="4">
        <v>1.9425245384754986E-2</v>
      </c>
      <c r="D14" s="4">
        <v>7.6920385793594739E-2</v>
      </c>
      <c r="E14" s="4">
        <v>7.7442969499915817E-2</v>
      </c>
      <c r="F14" s="4">
        <v>8.0204572935411708E-2</v>
      </c>
      <c r="G14" s="4">
        <v>0.1315992591993318</v>
      </c>
      <c r="H14" s="4">
        <v>1.6711745888753082E-2</v>
      </c>
      <c r="I14" s="4">
        <v>6.6403115386045042E-2</v>
      </c>
      <c r="J14" s="4">
        <v>4.5090883647503077E-2</v>
      </c>
      <c r="K14" s="4">
        <v>0.10586365157004698</v>
      </c>
      <c r="L14" s="4">
        <v>1.2408629846745222E-2</v>
      </c>
      <c r="M14" s="4">
        <v>1.0296429594418195E-2</v>
      </c>
      <c r="N14" s="4">
        <v>2.3623407376957777E-2</v>
      </c>
      <c r="O14" s="4">
        <v>5.0627209774720502E-2</v>
      </c>
      <c r="P14" s="4">
        <v>4.0457599657150102E-2</v>
      </c>
      <c r="Q14" s="4">
        <v>5.0808692819175105E-2</v>
      </c>
      <c r="R14" s="4">
        <v>8.3853912708842168E-3</v>
      </c>
      <c r="S14" s="4">
        <v>0.17063779264140919</v>
      </c>
      <c r="T14" s="4">
        <v>0.42387004939399969</v>
      </c>
      <c r="U14" s="4">
        <v>0.24081488073502819</v>
      </c>
    </row>
    <row r="15" spans="1:21" x14ac:dyDescent="0.25">
      <c r="A15" s="2" t="s">
        <v>251</v>
      </c>
      <c r="B15" s="4">
        <v>4.6099787159967411E-2</v>
      </c>
      <c r="C15" s="4">
        <v>2.6194039761245885E-2</v>
      </c>
      <c r="D15" s="4">
        <v>5.2793660023042713E-2</v>
      </c>
      <c r="E15" s="4">
        <v>0.13011237810152435</v>
      </c>
      <c r="F15" s="4">
        <v>6.9497833912990414E-2</v>
      </c>
      <c r="G15" s="4">
        <v>0.10773366641183291</v>
      </c>
      <c r="H15" s="4">
        <v>3.9291059641868832E-2</v>
      </c>
      <c r="I15" s="4">
        <v>7.0448974024901925E-2</v>
      </c>
      <c r="J15" s="4">
        <v>4.7348831533345535E-2</v>
      </c>
      <c r="K15" s="4">
        <v>4.3031014346064253E-2</v>
      </c>
      <c r="L15" s="4">
        <v>9.1815529067200738E-2</v>
      </c>
      <c r="M15" s="4">
        <v>1.9001266990413226E-2</v>
      </c>
      <c r="N15" s="4">
        <v>3.0267790806602708E-2</v>
      </c>
      <c r="O15" s="4">
        <v>5.8041082074418639E-2</v>
      </c>
      <c r="P15" s="4">
        <v>2.9259223367179565E-2</v>
      </c>
      <c r="Q15" s="4">
        <v>3.9111599243394961E-2</v>
      </c>
      <c r="R15" s="4">
        <v>1.6388323588633697E-2</v>
      </c>
      <c r="S15" s="4">
        <v>0.10823256631959026</v>
      </c>
      <c r="T15" s="4">
        <v>0.28448062366077675</v>
      </c>
      <c r="U15" s="4">
        <v>0.26791642888163869</v>
      </c>
    </row>
    <row r="16" spans="1:21" x14ac:dyDescent="0.25">
      <c r="A16" s="2" t="s">
        <v>234</v>
      </c>
      <c r="B16" s="4">
        <v>4.3579076587328652E-2</v>
      </c>
      <c r="C16" s="4">
        <v>2.0160884376938391E-2</v>
      </c>
      <c r="D16" s="4">
        <v>5.0554846503833753E-2</v>
      </c>
      <c r="E16" s="4">
        <v>0.13795656706384388</v>
      </c>
      <c r="F16" s="4">
        <v>7.6372989351233919E-2</v>
      </c>
      <c r="G16" s="4">
        <v>0.12009820636977427</v>
      </c>
      <c r="H16" s="4">
        <v>3.610642920470377E-2</v>
      </c>
      <c r="I16" s="4">
        <v>6.0433939653744606E-2</v>
      </c>
      <c r="J16" s="4">
        <v>5.4984525352117251E-2</v>
      </c>
      <c r="K16" s="4">
        <v>3.8259564891222807E-2</v>
      </c>
      <c r="L16" s="4">
        <v>2.3275299344316599E-2</v>
      </c>
      <c r="M16" s="4">
        <v>0.139427714071375</v>
      </c>
      <c r="N16" s="4">
        <v>3.0241326565407584E-2</v>
      </c>
      <c r="O16" s="4">
        <v>4.955459644131812E-2</v>
      </c>
      <c r="P16" s="4">
        <v>2.8231083744962214E-2</v>
      </c>
      <c r="Q16" s="4">
        <v>3.6947548575455555E-2</v>
      </c>
      <c r="R16" s="4">
        <v>1.1191109465678108E-2</v>
      </c>
      <c r="S16" s="4">
        <v>0.10520162508159507</v>
      </c>
      <c r="T16" s="4">
        <v>0.30516720089113186</v>
      </c>
      <c r="U16" s="4">
        <v>0.24288214910870576</v>
      </c>
    </row>
    <row r="17" spans="1:21" x14ac:dyDescent="0.25">
      <c r="A17" s="2" t="s">
        <v>169</v>
      </c>
      <c r="B17" s="4">
        <v>4.3243346575880491E-2</v>
      </c>
      <c r="C17" s="4">
        <v>1.5871940050537176E-2</v>
      </c>
      <c r="D17" s="4">
        <v>4.6557459099298253E-2</v>
      </c>
      <c r="E17" s="4">
        <v>0.21710652082486123</v>
      </c>
      <c r="F17" s="4">
        <v>4.7217848590068438E-2</v>
      </c>
      <c r="G17" s="4">
        <v>7.5602431623619695E-2</v>
      </c>
      <c r="H17" s="4">
        <v>3.8912581810092835E-2</v>
      </c>
      <c r="I17" s="4">
        <v>4.6275924632180429E-2</v>
      </c>
      <c r="J17" s="4">
        <v>6.2406806877782758E-2</v>
      </c>
      <c r="K17" s="4">
        <v>3.0007750887181144E-2</v>
      </c>
      <c r="L17" s="4">
        <v>1.0870358591493488E-2</v>
      </c>
      <c r="M17" s="4">
        <v>9.0768797639281355E-3</v>
      </c>
      <c r="N17" s="4">
        <v>0.11879016645290902</v>
      </c>
      <c r="O17" s="4">
        <v>3.7002665888102214E-2</v>
      </c>
      <c r="P17" s="4">
        <v>1.9622257211279453E-2</v>
      </c>
      <c r="Q17" s="4">
        <v>2.8203844857129946E-2</v>
      </c>
      <c r="R17" s="4">
        <v>1.1608952100907514E-2</v>
      </c>
      <c r="S17" s="4">
        <v>8.0577945076448776E-2</v>
      </c>
      <c r="T17" s="4">
        <v>0.32804500380592888</v>
      </c>
      <c r="U17" s="4">
        <v>0.22258253999701086</v>
      </c>
    </row>
    <row r="18" spans="1:21" x14ac:dyDescent="0.25">
      <c r="A18" s="2" t="s">
        <v>167</v>
      </c>
      <c r="B18" s="4">
        <v>5.8274605458223487E-2</v>
      </c>
      <c r="C18" s="4">
        <v>2.69069823487742E-2</v>
      </c>
      <c r="D18" s="4">
        <v>6.2838948083341242E-2</v>
      </c>
      <c r="E18" s="4">
        <v>0.11064258641213458</v>
      </c>
      <c r="F18" s="4">
        <v>7.9816842059139276E-2</v>
      </c>
      <c r="G18" s="4">
        <v>0.11005104760791931</v>
      </c>
      <c r="H18" s="4">
        <v>2.793523745536073E-2</v>
      </c>
      <c r="I18" s="4">
        <v>7.6848923910582706E-2</v>
      </c>
      <c r="J18" s="4">
        <v>4.3744659719128609E-2</v>
      </c>
      <c r="K18" s="4">
        <v>5.1948791727220278E-2</v>
      </c>
      <c r="L18" s="4">
        <v>1.7056765816360064E-2</v>
      </c>
      <c r="M18" s="4">
        <v>1.2157948163673675E-2</v>
      </c>
      <c r="N18" s="4">
        <v>2.9127078601631478E-2</v>
      </c>
      <c r="O18" s="4">
        <v>0.11564072416034353</v>
      </c>
      <c r="P18" s="4">
        <v>3.1846696511381646E-2</v>
      </c>
      <c r="Q18" s="4">
        <v>4.3046497871190602E-2</v>
      </c>
      <c r="R18" s="4">
        <v>1.2223674697475371E-2</v>
      </c>
      <c r="S18" s="4">
        <v>0.13197595869452497</v>
      </c>
      <c r="T18" s="4">
        <v>0.34056714695722662</v>
      </c>
      <c r="U18" s="4">
        <v>0.26378687075972568</v>
      </c>
    </row>
    <row r="19" spans="1:21" x14ac:dyDescent="0.25">
      <c r="A19" s="2" t="s">
        <v>150</v>
      </c>
      <c r="B19" s="4">
        <v>6.6471023537519963E-2</v>
      </c>
      <c r="C19" s="4">
        <v>1.8941812049202977E-2</v>
      </c>
      <c r="D19" s="4">
        <v>7.4846200997906995E-2</v>
      </c>
      <c r="E19" s="4">
        <v>9.3899173915943324E-2</v>
      </c>
      <c r="F19" s="4">
        <v>7.6713703594307292E-2</v>
      </c>
      <c r="G19" s="4">
        <v>0.12558637358309593</v>
      </c>
      <c r="H19" s="4">
        <v>2.0313854773088908E-2</v>
      </c>
      <c r="I19" s="4">
        <v>6.0242838858028516E-2</v>
      </c>
      <c r="J19" s="4">
        <v>4.4870878710788001E-2</v>
      </c>
      <c r="K19" s="4">
        <v>6.4854426902200668E-2</v>
      </c>
      <c r="L19" s="4">
        <v>1.3352008359297337E-2</v>
      </c>
      <c r="M19" s="4">
        <v>1.2405552961801949E-2</v>
      </c>
      <c r="N19" s="4">
        <v>2.4982611264089641E-2</v>
      </c>
      <c r="O19" s="4">
        <v>5.0184368241022174E-2</v>
      </c>
      <c r="P19" s="4">
        <v>8.1814399461346193E-2</v>
      </c>
      <c r="Q19" s="4">
        <v>5.0562315195055565E-2</v>
      </c>
      <c r="R19" s="4">
        <v>8.4958664036918121E-3</v>
      </c>
      <c r="S19" s="4">
        <v>0.16207254675902547</v>
      </c>
      <c r="T19" s="4">
        <v>0.40358065038636343</v>
      </c>
      <c r="U19" s="4">
        <v>0.25445675683401142</v>
      </c>
    </row>
    <row r="20" spans="1:21" x14ac:dyDescent="0.25">
      <c r="A20" s="2" t="s">
        <v>148</v>
      </c>
      <c r="B20" s="4">
        <v>6.1797161295624327E-2</v>
      </c>
      <c r="C20" s="4">
        <v>2.1096396278405663E-2</v>
      </c>
      <c r="D20" s="4">
        <v>7.3795014419508836E-2</v>
      </c>
      <c r="E20" s="4">
        <v>8.3869410353797996E-2</v>
      </c>
      <c r="F20" s="4">
        <v>9.219754341902861E-2</v>
      </c>
      <c r="G20" s="4">
        <v>0.15199163848249755</v>
      </c>
      <c r="H20" s="4">
        <v>2.0051206590601511E-2</v>
      </c>
      <c r="I20" s="4">
        <v>7.0079069755497519E-2</v>
      </c>
      <c r="J20" s="4">
        <v>5.1073052852700161E-2</v>
      </c>
      <c r="K20" s="4">
        <v>6.4984091031656144E-2</v>
      </c>
      <c r="L20" s="4">
        <v>1.4915139328664648E-2</v>
      </c>
      <c r="M20" s="4">
        <v>1.4383556367054183E-2</v>
      </c>
      <c r="N20" s="4">
        <v>2.551598215730233E-2</v>
      </c>
      <c r="O20" s="4">
        <v>5.3173704362832336E-2</v>
      </c>
      <c r="P20" s="4">
        <v>3.9247257982090535E-2</v>
      </c>
      <c r="Q20" s="4">
        <v>8.8101529777633969E-2</v>
      </c>
      <c r="R20" s="4">
        <v>9.3296661813083107E-3</v>
      </c>
      <c r="S20" s="4">
        <v>0.16547895111234376</v>
      </c>
      <c r="T20" s="4">
        <v>0.4438204122721191</v>
      </c>
      <c r="U20" s="4">
        <v>0.23978243619078435</v>
      </c>
    </row>
    <row r="21" spans="1:21" x14ac:dyDescent="0.25">
      <c r="A21" s="2" t="s">
        <v>113</v>
      </c>
      <c r="B21" s="4">
        <v>4.0423719016403271E-2</v>
      </c>
      <c r="C21" s="4">
        <v>2.6049984799893813E-2</v>
      </c>
      <c r="D21" s="4">
        <v>4.2928525247162293E-2</v>
      </c>
      <c r="E21" s="4">
        <v>0.15117040817637262</v>
      </c>
      <c r="F21" s="4">
        <v>4.5981391644651488E-2</v>
      </c>
      <c r="G21" s="4">
        <v>6.3562134180543003E-2</v>
      </c>
      <c r="H21" s="4">
        <v>6.2358970845768164E-2</v>
      </c>
      <c r="I21" s="4">
        <v>5.9781375374115292E-2</v>
      </c>
      <c r="J21" s="4">
        <v>3.4896018428523107E-2</v>
      </c>
      <c r="K21" s="4">
        <v>2.8392085668654813E-2</v>
      </c>
      <c r="L21" s="4">
        <v>1.7096908169950031E-2</v>
      </c>
      <c r="M21" s="4">
        <v>9.2442335935191879E-3</v>
      </c>
      <c r="N21" s="4">
        <v>3.7191020376705727E-2</v>
      </c>
      <c r="O21" s="4">
        <v>4.454273370698477E-2</v>
      </c>
      <c r="P21" s="4">
        <v>1.8154493022937174E-2</v>
      </c>
      <c r="Q21" s="4">
        <v>2.4046139815286596E-2</v>
      </c>
      <c r="R21" s="4">
        <v>0.10147676524613468</v>
      </c>
      <c r="S21" s="4">
        <v>7.801722107805148E-2</v>
      </c>
      <c r="T21" s="4">
        <v>0.24052990567370724</v>
      </c>
      <c r="U21" s="4">
        <v>0.2915380366600871</v>
      </c>
    </row>
    <row r="22" spans="1:21" x14ac:dyDescent="0.25">
      <c r="A22" s="2" t="s">
        <v>93</v>
      </c>
      <c r="B22" s="4">
        <v>7.2445750371141149E-2</v>
      </c>
      <c r="C22" s="4">
        <v>1.9365941237595507E-2</v>
      </c>
      <c r="D22" s="4">
        <v>7.3050891275873359E-2</v>
      </c>
      <c r="E22" s="4">
        <v>9.9444344582270153E-2</v>
      </c>
      <c r="F22" s="4">
        <v>7.4508242448808298E-2</v>
      </c>
      <c r="G22" s="4">
        <v>0.11453562776028399</v>
      </c>
      <c r="H22" s="4">
        <v>2.2093730238926818E-2</v>
      </c>
      <c r="I22" s="4">
        <v>5.9308105522250923E-2</v>
      </c>
      <c r="J22" s="4">
        <v>4.3348856928218833E-2</v>
      </c>
      <c r="K22" s="4">
        <v>5.8831870372372919E-2</v>
      </c>
      <c r="L22" s="4">
        <v>1.2178729261391508E-2</v>
      </c>
      <c r="M22" s="4">
        <v>1.090471071758253E-2</v>
      </c>
      <c r="N22" s="4">
        <v>2.5157390345961563E-2</v>
      </c>
      <c r="O22" s="4">
        <v>4.8202158598479344E-2</v>
      </c>
      <c r="P22" s="4">
        <v>3.5618092352379636E-2</v>
      </c>
      <c r="Q22" s="4">
        <v>4.6766291718020096E-2</v>
      </c>
      <c r="R22" s="4">
        <v>8.7978177687989354E-3</v>
      </c>
      <c r="S22" s="4">
        <v>0.21161526788406215</v>
      </c>
      <c r="T22" s="4">
        <v>0.40270659116608865</v>
      </c>
      <c r="U22" s="4">
        <v>0.24147843442528444</v>
      </c>
    </row>
    <row r="23" spans="1:21" x14ac:dyDescent="0.25">
      <c r="A23" s="2" t="s">
        <v>91</v>
      </c>
      <c r="B23" s="4">
        <v>5.48669881990052E-2</v>
      </c>
      <c r="C23" s="4">
        <v>1.7763547883987985E-2</v>
      </c>
      <c r="D23" s="4">
        <v>7.0159808573404925E-2</v>
      </c>
      <c r="E23" s="4">
        <v>0.10820146138964808</v>
      </c>
      <c r="F23" s="4">
        <v>6.2744588353840641E-2</v>
      </c>
      <c r="G23" s="4">
        <v>9.7658938491968786E-2</v>
      </c>
      <c r="H23" s="4">
        <v>1.9311468324262209E-2</v>
      </c>
      <c r="I23" s="4">
        <v>4.9400663605252949E-2</v>
      </c>
      <c r="J23" s="4">
        <v>4.4504123014326616E-2</v>
      </c>
      <c r="K23" s="4">
        <v>4.5652153158634287E-2</v>
      </c>
      <c r="L23" s="4">
        <v>1.0342469260738887E-2</v>
      </c>
      <c r="M23" s="4">
        <v>9.6980448554102577E-3</v>
      </c>
      <c r="N23" s="4">
        <v>2.8316919677379877E-2</v>
      </c>
      <c r="O23" s="4">
        <v>3.8724916268222893E-2</v>
      </c>
      <c r="P23" s="4">
        <v>2.7225737746606249E-2</v>
      </c>
      <c r="Q23" s="4">
        <v>3.9242625571628317E-2</v>
      </c>
      <c r="R23" s="4">
        <v>7.7168195203746598E-3</v>
      </c>
      <c r="S23" s="4">
        <v>0.12109971350236202</v>
      </c>
      <c r="T23" s="4">
        <v>0.53974384455355062</v>
      </c>
      <c r="U23" s="4">
        <v>0.19908439659743915</v>
      </c>
    </row>
    <row r="24" spans="1:21" x14ac:dyDescent="0.25">
      <c r="A24" s="2" t="s">
        <v>761</v>
      </c>
      <c r="B24" s="4">
        <v>5.5401313286882498E-2</v>
      </c>
      <c r="C24" s="4">
        <v>2.4935365469942957E-2</v>
      </c>
      <c r="D24" s="4">
        <v>5.5795124920583555E-2</v>
      </c>
      <c r="E24" s="4">
        <v>0.14959430245583261</v>
      </c>
      <c r="F24" s="4">
        <v>6.0521759043187559E-2</v>
      </c>
      <c r="G24" s="4">
        <v>8.6638112155138072E-2</v>
      </c>
      <c r="H24" s="4">
        <v>4.6109952834292069E-2</v>
      </c>
      <c r="I24" s="4">
        <v>5.4951817895775662E-2</v>
      </c>
      <c r="J24" s="4">
        <v>4.0777059007563378E-2</v>
      </c>
      <c r="K24" s="4">
        <v>4.0649366535761386E-2</v>
      </c>
      <c r="L24" s="4">
        <v>1.4494549141586799E-2</v>
      </c>
      <c r="M24" s="4">
        <v>1.1281439798590285E-2</v>
      </c>
      <c r="N24" s="4">
        <v>3.339840207742905E-2</v>
      </c>
      <c r="O24" s="4">
        <v>4.8408640956275728E-2</v>
      </c>
      <c r="P24" s="4">
        <v>2.7280121278776371E-2</v>
      </c>
      <c r="Q24" s="4">
        <v>3.3463925534938647E-2</v>
      </c>
      <c r="R24" s="4">
        <v>1.5480531817900248E-2</v>
      </c>
      <c r="S24" s="4">
        <v>0.11144802144875719</v>
      </c>
      <c r="T24" s="4">
        <v>0.31205602546335481</v>
      </c>
      <c r="U24" s="4">
        <v>0.31866092415805153</v>
      </c>
    </row>
  </sheetData>
  <conditionalFormatting pivot="1" sqref="B5:U24">
    <cfRule type="colorScale" priority="1">
      <colorScale>
        <cfvo type="num" val="0"/>
        <cfvo type="num" val="0.5"/>
        <cfvo type="num" val="1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opLeftCell="A3" workbookViewId="0">
      <selection activeCell="W16" sqref="W16"/>
    </sheetView>
  </sheetViews>
  <sheetFormatPr defaultRowHeight="15" x14ac:dyDescent="0.25"/>
  <cols>
    <col min="1" max="1" width="26.85546875" customWidth="1"/>
    <col min="2" max="21" width="3.85546875" customWidth="1"/>
    <col min="22" max="22" width="26.85546875" bestFit="1" customWidth="1"/>
    <col min="23" max="23" width="19.85546875" bestFit="1" customWidth="1"/>
    <col min="24" max="24" width="26.85546875" bestFit="1" customWidth="1"/>
    <col min="25" max="25" width="19.85546875" bestFit="1" customWidth="1"/>
    <col min="26" max="26" width="26.85546875" bestFit="1" customWidth="1"/>
    <col min="27" max="27" width="19.85546875" bestFit="1" customWidth="1"/>
    <col min="28" max="28" width="26.85546875" bestFit="1" customWidth="1"/>
    <col min="29" max="29" width="19.85546875" bestFit="1" customWidth="1"/>
    <col min="30" max="30" width="26.85546875" bestFit="1" customWidth="1"/>
    <col min="31" max="31" width="19.85546875" bestFit="1" customWidth="1"/>
    <col min="32" max="32" width="26.85546875" bestFit="1" customWidth="1"/>
    <col min="33" max="33" width="19.85546875" bestFit="1" customWidth="1"/>
    <col min="34" max="34" width="26.85546875" bestFit="1" customWidth="1"/>
    <col min="35" max="35" width="19.85546875" bestFit="1" customWidth="1"/>
    <col min="36" max="36" width="26.85546875" bestFit="1" customWidth="1"/>
    <col min="37" max="37" width="19.85546875" bestFit="1" customWidth="1"/>
    <col min="38" max="38" width="26.85546875" bestFit="1" customWidth="1"/>
    <col min="39" max="39" width="19.85546875" bestFit="1" customWidth="1"/>
    <col min="40" max="40" width="26.85546875" bestFit="1" customWidth="1"/>
    <col min="41" max="41" width="19.85546875" bestFit="1" customWidth="1"/>
  </cols>
  <sheetData>
    <row r="3" spans="1:21" x14ac:dyDescent="0.25">
      <c r="A3" s="1" t="s">
        <v>46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4">
        <v>0.11062972394894456</v>
      </c>
      <c r="C5" s="4">
        <v>1.0287552565701364E-2</v>
      </c>
      <c r="D5" s="4">
        <v>4.1981995076294756E-2</v>
      </c>
      <c r="E5" s="4">
        <v>8.4904827711198755E-2</v>
      </c>
      <c r="F5" s="4">
        <v>3.0847604914706769E-2</v>
      </c>
      <c r="G5" s="4">
        <v>4.5759406142857458E-2</v>
      </c>
      <c r="H5" s="4">
        <v>1.4557985452033276E-2</v>
      </c>
      <c r="I5" s="4">
        <v>2.4787361372805045E-2</v>
      </c>
      <c r="J5" s="4">
        <v>2.2376283722326508E-2</v>
      </c>
      <c r="K5" s="4">
        <v>2.5261401536155758E-2</v>
      </c>
      <c r="L5" s="4">
        <v>4.5167770897542817E-3</v>
      </c>
      <c r="M5" s="4">
        <v>2.7452429398747971E-3</v>
      </c>
      <c r="N5" s="4">
        <v>1.7503157122125659E-2</v>
      </c>
      <c r="O5" s="4">
        <v>2.0873118919019138E-2</v>
      </c>
      <c r="P5" s="4">
        <v>1.335186001050729E-2</v>
      </c>
      <c r="Q5" s="4">
        <v>1.4736808017375078E-2</v>
      </c>
      <c r="R5" s="4">
        <v>5.1185973677383197E-3</v>
      </c>
      <c r="S5" s="4">
        <v>8.8781689995590538E-2</v>
      </c>
      <c r="T5" s="4">
        <v>0.28019408325464717</v>
      </c>
      <c r="U5" s="4">
        <v>0.14075075735402376</v>
      </c>
    </row>
    <row r="6" spans="1:21" x14ac:dyDescent="0.25">
      <c r="A6" s="2" t="s">
        <v>662</v>
      </c>
      <c r="B6" s="4">
        <v>2.854484664746882E-2</v>
      </c>
      <c r="C6" s="4">
        <v>0.15610356363259603</v>
      </c>
      <c r="D6" s="4">
        <v>2.7986745644282999E-2</v>
      </c>
      <c r="E6" s="4">
        <v>8.8413028814701367E-2</v>
      </c>
      <c r="F6" s="4">
        <v>3.2553691112785221E-2</v>
      </c>
      <c r="G6" s="4">
        <v>3.7957879051696959E-2</v>
      </c>
      <c r="H6" s="4">
        <v>3.6732880158398068E-2</v>
      </c>
      <c r="I6" s="4">
        <v>3.4815882918870514E-2</v>
      </c>
      <c r="J6" s="4">
        <v>2.2245860643880146E-2</v>
      </c>
      <c r="K6" s="4">
        <v>1.638373457709465E-2</v>
      </c>
      <c r="L6" s="4">
        <v>9.7540864741078436E-3</v>
      </c>
      <c r="M6" s="4">
        <v>3.9704297402646431E-3</v>
      </c>
      <c r="N6" s="4">
        <v>1.9265666884685225E-2</v>
      </c>
      <c r="O6" s="4">
        <v>3.3184208632289165E-2</v>
      </c>
      <c r="P6" s="4">
        <v>9.8920353549109431E-3</v>
      </c>
      <c r="Q6" s="4">
        <v>1.119476283445717E-2</v>
      </c>
      <c r="R6" s="4">
        <v>1.1525353798162384E-2</v>
      </c>
      <c r="S6" s="4">
        <v>4.7854498228887495E-2</v>
      </c>
      <c r="T6" s="4">
        <v>0.18967231282635291</v>
      </c>
      <c r="U6" s="4">
        <v>0.18190393216865725</v>
      </c>
    </row>
    <row r="7" spans="1:21" x14ac:dyDescent="0.25">
      <c r="A7" s="2" t="s">
        <v>639</v>
      </c>
      <c r="B7" s="4">
        <v>3.8169784251098626E-2</v>
      </c>
      <c r="C7" s="4">
        <v>9.8190987766352284E-3</v>
      </c>
      <c r="D7" s="4">
        <v>8.973066321544336E-2</v>
      </c>
      <c r="E7" s="4">
        <v>7.4202590068942975E-2</v>
      </c>
      <c r="F7" s="4">
        <v>3.5359105486778779E-2</v>
      </c>
      <c r="G7" s="4">
        <v>4.8540059577050466E-2</v>
      </c>
      <c r="H7" s="4">
        <v>1.4017490815985032E-2</v>
      </c>
      <c r="I7" s="4">
        <v>2.7060228970736042E-2</v>
      </c>
      <c r="J7" s="4">
        <v>2.4152245980147771E-2</v>
      </c>
      <c r="K7" s="4">
        <v>2.4057885768387174E-2</v>
      </c>
      <c r="L7" s="4">
        <v>5.0537267132457365E-3</v>
      </c>
      <c r="M7" s="4">
        <v>3.1151225368311912E-3</v>
      </c>
      <c r="N7" s="4">
        <v>1.6407352877557992E-2</v>
      </c>
      <c r="O7" s="4">
        <v>2.0693330177524089E-2</v>
      </c>
      <c r="P7" s="4">
        <v>1.3637452840022875E-2</v>
      </c>
      <c r="Q7" s="4">
        <v>1.5129848264132764E-2</v>
      </c>
      <c r="R7" s="4">
        <v>4.9148256481769612E-3</v>
      </c>
      <c r="S7" s="4">
        <v>7.5326558252774789E-2</v>
      </c>
      <c r="T7" s="4">
        <v>0.3345232033214306</v>
      </c>
      <c r="U7" s="4">
        <v>0.12605957711968735</v>
      </c>
    </row>
    <row r="8" spans="1:21" x14ac:dyDescent="0.25">
      <c r="A8" s="2" t="s">
        <v>622</v>
      </c>
      <c r="B8" s="4">
        <v>2.1354435725322054E-2</v>
      </c>
      <c r="C8" s="4">
        <v>8.3008847601451028E-3</v>
      </c>
      <c r="D8" s="4">
        <v>2.1454696665505035E-2</v>
      </c>
      <c r="E8" s="4">
        <v>0.37685414617796409</v>
      </c>
      <c r="F8" s="4">
        <v>2.3654682497525139E-2</v>
      </c>
      <c r="G8" s="4">
        <v>3.3808750259860243E-2</v>
      </c>
      <c r="H8" s="4">
        <v>2.8616283572716037E-2</v>
      </c>
      <c r="I8" s="4">
        <v>2.0941361761503102E-2</v>
      </c>
      <c r="J8" s="4">
        <v>3.1990674155371837E-2</v>
      </c>
      <c r="K8" s="4">
        <v>9.8466637473078791E-3</v>
      </c>
      <c r="L8" s="4">
        <v>5.9391021494185738E-3</v>
      </c>
      <c r="M8" s="4">
        <v>3.9192710580753364E-3</v>
      </c>
      <c r="N8" s="4">
        <v>3.4586933179701539E-2</v>
      </c>
      <c r="O8" s="4">
        <v>1.8117987070174632E-2</v>
      </c>
      <c r="P8" s="4">
        <v>6.5601526258877493E-3</v>
      </c>
      <c r="Q8" s="4">
        <v>8.997960902805675E-3</v>
      </c>
      <c r="R8" s="4">
        <v>7.508356627156168E-3</v>
      </c>
      <c r="S8" s="4">
        <v>3.2042720138702664E-2</v>
      </c>
      <c r="T8" s="4">
        <v>0.17530294309732614</v>
      </c>
      <c r="U8" s="4">
        <v>0.1301822081659442</v>
      </c>
    </row>
    <row r="9" spans="1:21" x14ac:dyDescent="0.25">
      <c r="A9" s="2" t="s">
        <v>533</v>
      </c>
      <c r="B9" s="4">
        <v>2.8164734844431039E-2</v>
      </c>
      <c r="C9" s="4">
        <v>1.066352933779131E-2</v>
      </c>
      <c r="D9" s="4">
        <v>3.3292250409507881E-2</v>
      </c>
      <c r="E9" s="4">
        <v>7.2621674261758487E-2</v>
      </c>
      <c r="F9" s="4">
        <v>0.10268572037713244</v>
      </c>
      <c r="G9" s="4">
        <v>6.7764063721690915E-2</v>
      </c>
      <c r="H9" s="4">
        <v>1.5023586304483428E-2</v>
      </c>
      <c r="I9" s="4">
        <v>3.8215808672072159E-2</v>
      </c>
      <c r="J9" s="4">
        <v>3.3206551544273037E-2</v>
      </c>
      <c r="K9" s="4">
        <v>2.5009050842816471E-2</v>
      </c>
      <c r="L9" s="4">
        <v>6.2155173345914616E-3</v>
      </c>
      <c r="M9" s="4">
        <v>5.4518564085671052E-3</v>
      </c>
      <c r="N9" s="4">
        <v>1.5964349804739406E-2</v>
      </c>
      <c r="O9" s="4">
        <v>2.8544467034899844E-2</v>
      </c>
      <c r="P9" s="4">
        <v>1.2920285958708875E-2</v>
      </c>
      <c r="Q9" s="4">
        <v>2.0757541252967863E-2</v>
      </c>
      <c r="R9" s="4">
        <v>4.6378490607037123E-3</v>
      </c>
      <c r="S9" s="4">
        <v>7.1718903258272917E-2</v>
      </c>
      <c r="T9" s="4">
        <v>0.27523325891834577</v>
      </c>
      <c r="U9" s="4">
        <v>0.13183226868602327</v>
      </c>
    </row>
    <row r="10" spans="1:21" x14ac:dyDescent="0.25">
      <c r="A10" s="2" t="s">
        <v>513</v>
      </c>
      <c r="B10" s="4">
        <v>2.7691385189898755E-2</v>
      </c>
      <c r="C10" s="4">
        <v>8.3491077725493124E-3</v>
      </c>
      <c r="D10" s="4">
        <v>3.2292739420088049E-2</v>
      </c>
      <c r="E10" s="4">
        <v>6.6931360618176297E-2</v>
      </c>
      <c r="F10" s="4">
        <v>4.5749938034445367E-2</v>
      </c>
      <c r="G10" s="4">
        <v>0.13494540579282499</v>
      </c>
      <c r="H10" s="4">
        <v>1.1708805572103952E-2</v>
      </c>
      <c r="I10" s="4">
        <v>3.373627874508555E-2</v>
      </c>
      <c r="J10" s="4">
        <v>3.3378604198017303E-2</v>
      </c>
      <c r="K10" s="4">
        <v>2.9469205675971166E-2</v>
      </c>
      <c r="L10" s="4">
        <v>6.1840003672525368E-3</v>
      </c>
      <c r="M10" s="4">
        <v>5.1676190283411003E-3</v>
      </c>
      <c r="N10" s="4">
        <v>1.6353600884036923E-2</v>
      </c>
      <c r="O10" s="4">
        <v>2.3261472443164361E-2</v>
      </c>
      <c r="P10" s="4">
        <v>1.4908512066503119E-2</v>
      </c>
      <c r="Q10" s="4">
        <v>2.4009244006031286E-2</v>
      </c>
      <c r="R10" s="4">
        <v>4.263133993787205E-3</v>
      </c>
      <c r="S10" s="4">
        <v>7.3999067585656636E-2</v>
      </c>
      <c r="T10" s="4">
        <v>0.28352338256732668</v>
      </c>
      <c r="U10" s="4">
        <v>0.12402189306929469</v>
      </c>
    </row>
    <row r="11" spans="1:21" x14ac:dyDescent="0.25">
      <c r="A11" s="2" t="s">
        <v>460</v>
      </c>
      <c r="B11" s="4">
        <v>2.086652794476683E-2</v>
      </c>
      <c r="C11" s="4">
        <v>1.4948103959766972E-2</v>
      </c>
      <c r="D11" s="4">
        <v>2.087818902875507E-2</v>
      </c>
      <c r="E11" s="4">
        <v>0.17592776532659893</v>
      </c>
      <c r="F11" s="4">
        <v>2.3627578084819165E-2</v>
      </c>
      <c r="G11" s="4">
        <v>3.1683366754770036E-2</v>
      </c>
      <c r="H11" s="4">
        <v>0.17565445586506423</v>
      </c>
      <c r="I11" s="4">
        <v>2.3594993484794768E-2</v>
      </c>
      <c r="J11" s="4">
        <v>2.4715736840021273E-2</v>
      </c>
      <c r="K11" s="4">
        <v>8.4343189286597026E-3</v>
      </c>
      <c r="L11" s="4">
        <v>7.8947876055664081E-3</v>
      </c>
      <c r="M11" s="4">
        <v>4.3963979546523023E-3</v>
      </c>
      <c r="N11" s="4">
        <v>3.0530795376514583E-2</v>
      </c>
      <c r="O11" s="4">
        <v>2.0570397943130068E-2</v>
      </c>
      <c r="P11" s="4">
        <v>6.3781480619729165E-3</v>
      </c>
      <c r="Q11" s="4">
        <v>8.1743213079142896E-3</v>
      </c>
      <c r="R11" s="4">
        <v>1.4060985078197407E-2</v>
      </c>
      <c r="S11" s="4">
        <v>3.5147204231222098E-2</v>
      </c>
      <c r="T11" s="4">
        <v>0.1482077516753213</v>
      </c>
      <c r="U11" s="4">
        <v>0.20429104591856456</v>
      </c>
    </row>
    <row r="12" spans="1:21" x14ac:dyDescent="0.25">
      <c r="A12" s="2" t="s">
        <v>443</v>
      </c>
      <c r="B12" s="4">
        <v>2.777179544602501E-2</v>
      </c>
      <c r="C12" s="4">
        <v>1.2708385490550422E-2</v>
      </c>
      <c r="D12" s="4">
        <v>3.0585698677380167E-2</v>
      </c>
      <c r="E12" s="4">
        <v>7.6647247820847697E-2</v>
      </c>
      <c r="F12" s="4">
        <v>4.5882972100632628E-2</v>
      </c>
      <c r="G12" s="4">
        <v>5.8281858656041068E-2</v>
      </c>
      <c r="H12" s="4">
        <v>1.7749009569814678E-2</v>
      </c>
      <c r="I12" s="4">
        <v>0.10614072119663873</v>
      </c>
      <c r="J12" s="4">
        <v>2.8973391564532592E-2</v>
      </c>
      <c r="K12" s="4">
        <v>2.4573884240764527E-2</v>
      </c>
      <c r="L12" s="4">
        <v>8.5224239922260091E-3</v>
      </c>
      <c r="M12" s="4">
        <v>3.9549188529166635E-3</v>
      </c>
      <c r="N12" s="4">
        <v>1.9698686254367999E-2</v>
      </c>
      <c r="O12" s="4">
        <v>3.6053105275647236E-2</v>
      </c>
      <c r="P12" s="4">
        <v>1.337281020021114E-2</v>
      </c>
      <c r="Q12" s="4">
        <v>1.702156732800203E-2</v>
      </c>
      <c r="R12" s="4">
        <v>8.1270014423330539E-3</v>
      </c>
      <c r="S12" s="4">
        <v>6.7744903870670933E-2</v>
      </c>
      <c r="T12" s="4">
        <v>0.24923910763444543</v>
      </c>
      <c r="U12" s="4">
        <v>0.14685432484221175</v>
      </c>
    </row>
    <row r="13" spans="1:21" x14ac:dyDescent="0.25">
      <c r="A13" s="2" t="s">
        <v>438</v>
      </c>
      <c r="B13" s="4">
        <v>2.2267915887786725E-2</v>
      </c>
      <c r="C13" s="4">
        <v>7.9833191626395867E-3</v>
      </c>
      <c r="D13" s="4">
        <v>2.6659336524071899E-2</v>
      </c>
      <c r="E13" s="4">
        <v>0.10345094660009878</v>
      </c>
      <c r="F13" s="4">
        <v>3.899828970340543E-2</v>
      </c>
      <c r="G13" s="4">
        <v>5.9403638937589306E-2</v>
      </c>
      <c r="H13" s="4">
        <v>1.6218541081211246E-2</v>
      </c>
      <c r="I13" s="4">
        <v>2.8765555738918133E-2</v>
      </c>
      <c r="J13" s="4">
        <v>0.15552106119884351</v>
      </c>
      <c r="K13" s="4">
        <v>1.844478421440696E-2</v>
      </c>
      <c r="L13" s="4">
        <v>5.6178989244521351E-3</v>
      </c>
      <c r="M13" s="4">
        <v>4.554480195623262E-3</v>
      </c>
      <c r="N13" s="4">
        <v>3.0123569130201453E-2</v>
      </c>
      <c r="O13" s="4">
        <v>2.0473462536336286E-2</v>
      </c>
      <c r="P13" s="4">
        <v>1.0516088995250876E-2</v>
      </c>
      <c r="Q13" s="4">
        <v>1.5973263936695337E-2</v>
      </c>
      <c r="R13" s="4">
        <v>4.968363611885458E-3</v>
      </c>
      <c r="S13" s="4">
        <v>5.3176172101209632E-2</v>
      </c>
      <c r="T13" s="4">
        <v>0.26576068549321719</v>
      </c>
      <c r="U13" s="4">
        <v>0.11103841899030591</v>
      </c>
    </row>
    <row r="14" spans="1:21" x14ac:dyDescent="0.25">
      <c r="A14" s="2" t="s">
        <v>316</v>
      </c>
      <c r="B14" s="4">
        <v>3.6257849739318199E-2</v>
      </c>
      <c r="C14" s="4">
        <v>8.3896458748983511E-3</v>
      </c>
      <c r="D14" s="4">
        <v>3.9018690827620287E-2</v>
      </c>
      <c r="E14" s="4">
        <v>4.8438692662549444E-2</v>
      </c>
      <c r="F14" s="4">
        <v>4.1798202784991211E-2</v>
      </c>
      <c r="G14" s="4">
        <v>6.8872650508630562E-2</v>
      </c>
      <c r="H14" s="4">
        <v>8.4506429997755934E-3</v>
      </c>
      <c r="I14" s="4">
        <v>3.265367294265966E-2</v>
      </c>
      <c r="J14" s="4">
        <v>2.5698190867133517E-2</v>
      </c>
      <c r="K14" s="4">
        <v>7.3498468442441844E-2</v>
      </c>
      <c r="L14" s="4">
        <v>4.4985622446758293E-3</v>
      </c>
      <c r="M14" s="4">
        <v>2.9657697500890291E-3</v>
      </c>
      <c r="N14" s="4">
        <v>1.3879202574465161E-2</v>
      </c>
      <c r="O14" s="4">
        <v>2.268001384553648E-2</v>
      </c>
      <c r="P14" s="4">
        <v>1.8059704960392498E-2</v>
      </c>
      <c r="Q14" s="4">
        <v>2.013201058301033E-2</v>
      </c>
      <c r="R14" s="4">
        <v>4.1531409515469658E-3</v>
      </c>
      <c r="S14" s="4">
        <v>9.5128008783581228E-2</v>
      </c>
      <c r="T14" s="4">
        <v>0.30299440577759384</v>
      </c>
      <c r="U14" s="4">
        <v>0.13238410348703181</v>
      </c>
    </row>
    <row r="15" spans="1:21" x14ac:dyDescent="0.25">
      <c r="A15" s="2" t="s">
        <v>251</v>
      </c>
      <c r="B15" s="4">
        <v>2.365947924142274E-2</v>
      </c>
      <c r="C15" s="4">
        <v>1.7988711730497597E-2</v>
      </c>
      <c r="D15" s="4">
        <v>2.6659163535450621E-2</v>
      </c>
      <c r="E15" s="4">
        <v>0.10702608217989107</v>
      </c>
      <c r="F15" s="4">
        <v>3.7105481177762654E-2</v>
      </c>
      <c r="G15" s="4">
        <v>5.494341996882892E-2</v>
      </c>
      <c r="H15" s="4">
        <v>3.1882875507718379E-2</v>
      </c>
      <c r="I15" s="4">
        <v>4.156200664737035E-2</v>
      </c>
      <c r="J15" s="4">
        <v>2.9884550025676151E-2</v>
      </c>
      <c r="K15" s="4">
        <v>1.8852743560942475E-2</v>
      </c>
      <c r="L15" s="4">
        <v>9.2925108056145775E-2</v>
      </c>
      <c r="M15" s="4">
        <v>8.1591580587658807E-3</v>
      </c>
      <c r="N15" s="4">
        <v>2.1405403548615649E-2</v>
      </c>
      <c r="O15" s="4">
        <v>3.279978121622236E-2</v>
      </c>
      <c r="P15" s="4">
        <v>1.1816193805017958E-2</v>
      </c>
      <c r="Q15" s="4">
        <v>1.3752992023356243E-2</v>
      </c>
      <c r="R15" s="4">
        <v>1.2828893080140819E-2</v>
      </c>
      <c r="S15" s="4">
        <v>5.243320840349263E-2</v>
      </c>
      <c r="T15" s="4">
        <v>0.18372823898449978</v>
      </c>
      <c r="U15" s="4">
        <v>0.18054669760676367</v>
      </c>
    </row>
    <row r="16" spans="1:21" x14ac:dyDescent="0.25">
      <c r="A16" s="2" t="s">
        <v>234</v>
      </c>
      <c r="B16" s="4">
        <v>2.0626461830764258E-2</v>
      </c>
      <c r="C16" s="4">
        <v>1.1865019624428238E-2</v>
      </c>
      <c r="D16" s="4">
        <v>2.4632326881672596E-2</v>
      </c>
      <c r="E16" s="4">
        <v>0.10805475765543378</v>
      </c>
      <c r="F16" s="4">
        <v>4.1279902678857026E-2</v>
      </c>
      <c r="G16" s="4">
        <v>5.9854422914541593E-2</v>
      </c>
      <c r="H16" s="4">
        <v>2.7843221919355118E-2</v>
      </c>
      <c r="I16" s="4">
        <v>3.2555133172010781E-2</v>
      </c>
      <c r="J16" s="4">
        <v>3.3792215661231813E-2</v>
      </c>
      <c r="K16" s="4">
        <v>1.5787161242229238E-2</v>
      </c>
      <c r="L16" s="4">
        <v>1.3127724537429429E-2</v>
      </c>
      <c r="M16" s="4">
        <v>0.14025750740553686</v>
      </c>
      <c r="N16" s="4">
        <v>1.9211928326031278E-2</v>
      </c>
      <c r="O16" s="4">
        <v>2.4022471470790497E-2</v>
      </c>
      <c r="P16" s="4">
        <v>1.0624467106311646E-2</v>
      </c>
      <c r="Q16" s="4">
        <v>1.2066734857790955E-2</v>
      </c>
      <c r="R16" s="4">
        <v>7.2842506398095247E-3</v>
      </c>
      <c r="S16" s="4">
        <v>4.913282429183826E-2</v>
      </c>
      <c r="T16" s="4">
        <v>0.19926899798115458</v>
      </c>
      <c r="U16" s="4">
        <v>0.14863687771161407</v>
      </c>
    </row>
    <row r="17" spans="1:21" x14ac:dyDescent="0.25">
      <c r="A17" s="2" t="s">
        <v>169</v>
      </c>
      <c r="B17" s="4">
        <v>2.2931405557258439E-2</v>
      </c>
      <c r="C17" s="4">
        <v>9.6062883359570913E-3</v>
      </c>
      <c r="D17" s="4">
        <v>2.5052994726828145E-2</v>
      </c>
      <c r="E17" s="4">
        <v>0.1772593207773806</v>
      </c>
      <c r="F17" s="4">
        <v>2.5445154367671002E-2</v>
      </c>
      <c r="G17" s="4">
        <v>3.9511167612844775E-2</v>
      </c>
      <c r="H17" s="4">
        <v>2.930240324685968E-2</v>
      </c>
      <c r="I17" s="4">
        <v>2.6866213045263779E-2</v>
      </c>
      <c r="J17" s="4">
        <v>4.4911011395693583E-2</v>
      </c>
      <c r="K17" s="4">
        <v>1.4187978708072509E-2</v>
      </c>
      <c r="L17" s="4">
        <v>5.6807059597325177E-3</v>
      </c>
      <c r="M17" s="4">
        <v>3.1141182357693341E-3</v>
      </c>
      <c r="N17" s="4">
        <v>0.11114991744182752</v>
      </c>
      <c r="O17" s="4">
        <v>2.0248912695894242E-2</v>
      </c>
      <c r="P17" s="4">
        <v>8.5447924475626318E-3</v>
      </c>
      <c r="Q17" s="4">
        <v>1.1784575499612251E-2</v>
      </c>
      <c r="R17" s="4">
        <v>8.0534097264870503E-3</v>
      </c>
      <c r="S17" s="4">
        <v>4.0965689470133862E-2</v>
      </c>
      <c r="T17" s="4">
        <v>0.23341531259496912</v>
      </c>
      <c r="U17" s="4">
        <v>0.14190575098623581</v>
      </c>
    </row>
    <row r="18" spans="1:21" x14ac:dyDescent="0.25">
      <c r="A18" s="2" t="s">
        <v>167</v>
      </c>
      <c r="B18" s="4">
        <v>3.0137329998747197E-2</v>
      </c>
      <c r="C18" s="4">
        <v>1.532162638091869E-2</v>
      </c>
      <c r="D18" s="4">
        <v>3.1568845203239708E-2</v>
      </c>
      <c r="E18" s="4">
        <v>8.4818127416141767E-2</v>
      </c>
      <c r="F18" s="4">
        <v>4.3238555053960327E-2</v>
      </c>
      <c r="G18" s="4">
        <v>5.4694705368132486E-2</v>
      </c>
      <c r="H18" s="4">
        <v>1.9975623099075086E-2</v>
      </c>
      <c r="I18" s="4">
        <v>4.4944470477820957E-2</v>
      </c>
      <c r="J18" s="4">
        <v>2.6207873643589365E-2</v>
      </c>
      <c r="K18" s="4">
        <v>2.3762732691972405E-2</v>
      </c>
      <c r="L18" s="4">
        <v>8.5606359134055808E-3</v>
      </c>
      <c r="M18" s="4">
        <v>3.8662555412705738E-3</v>
      </c>
      <c r="N18" s="4">
        <v>1.9460324998427848E-2</v>
      </c>
      <c r="O18" s="4">
        <v>9.2220016463672491E-2</v>
      </c>
      <c r="P18" s="4">
        <v>1.3164757888705577E-2</v>
      </c>
      <c r="Q18" s="4">
        <v>1.5992466926900362E-2</v>
      </c>
      <c r="R18" s="4">
        <v>7.8561123286452969E-3</v>
      </c>
      <c r="S18" s="4">
        <v>6.7809044993316137E-2</v>
      </c>
      <c r="T18" s="4">
        <v>0.23439061448341703</v>
      </c>
      <c r="U18" s="4">
        <v>0.16193597101520368</v>
      </c>
    </row>
    <row r="19" spans="1:21" x14ac:dyDescent="0.25">
      <c r="A19" s="2" t="s">
        <v>150</v>
      </c>
      <c r="B19" s="4">
        <v>3.5918330159949392E-2</v>
      </c>
      <c r="C19" s="4">
        <v>8.4763835879923324E-3</v>
      </c>
      <c r="D19" s="4">
        <v>3.8686472105421019E-2</v>
      </c>
      <c r="E19" s="4">
        <v>5.9156026021595989E-2</v>
      </c>
      <c r="F19" s="4">
        <v>3.936307715203316E-2</v>
      </c>
      <c r="G19" s="4">
        <v>6.5648497932627572E-2</v>
      </c>
      <c r="H19" s="4">
        <v>1.1193139625507113E-2</v>
      </c>
      <c r="I19" s="4">
        <v>3.0245999599664383E-2</v>
      </c>
      <c r="J19" s="4">
        <v>2.5464895248156611E-2</v>
      </c>
      <c r="K19" s="4">
        <v>3.3184543945506337E-2</v>
      </c>
      <c r="L19" s="4">
        <v>5.210035517220258E-3</v>
      </c>
      <c r="M19" s="4">
        <v>3.7044058710725149E-3</v>
      </c>
      <c r="N19" s="4">
        <v>1.4247611046719826E-2</v>
      </c>
      <c r="O19" s="4">
        <v>2.3121991002833325E-2</v>
      </c>
      <c r="P19" s="4">
        <v>6.5169328313668035E-2</v>
      </c>
      <c r="Q19" s="4">
        <v>1.9401447325752882E-2</v>
      </c>
      <c r="R19" s="4">
        <v>4.2838538507824391E-3</v>
      </c>
      <c r="S19" s="4">
        <v>9.0928068192136058E-2</v>
      </c>
      <c r="T19" s="4">
        <v>0.27816410313871964</v>
      </c>
      <c r="U19" s="4">
        <v>0.14839111017582532</v>
      </c>
    </row>
    <row r="20" spans="1:21" x14ac:dyDescent="0.25">
      <c r="A20" s="2" t="s">
        <v>148</v>
      </c>
      <c r="B20" s="4">
        <v>2.9130503913310825E-2</v>
      </c>
      <c r="C20" s="4">
        <v>7.6436101954770394E-3</v>
      </c>
      <c r="D20" s="4">
        <v>3.4662753140337205E-2</v>
      </c>
      <c r="E20" s="4">
        <v>5.4001526285193467E-2</v>
      </c>
      <c r="F20" s="4">
        <v>4.9490966922940478E-2</v>
      </c>
      <c r="G20" s="4">
        <v>8.4341451470354059E-2</v>
      </c>
      <c r="H20" s="4">
        <v>9.5606599696602939E-3</v>
      </c>
      <c r="I20" s="4">
        <v>3.4218140701802055E-2</v>
      </c>
      <c r="J20" s="4">
        <v>2.9535761488291776E-2</v>
      </c>
      <c r="K20" s="4">
        <v>3.0381654548289182E-2</v>
      </c>
      <c r="L20" s="4">
        <v>4.985665829445954E-3</v>
      </c>
      <c r="M20" s="4">
        <v>3.6123334725570639E-3</v>
      </c>
      <c r="N20" s="4">
        <v>1.4894863550372787E-2</v>
      </c>
      <c r="O20" s="4">
        <v>2.2600976921345144E-2</v>
      </c>
      <c r="P20" s="4">
        <v>1.5905570668407511E-2</v>
      </c>
      <c r="Q20" s="4">
        <v>4.7770826497830002E-2</v>
      </c>
      <c r="R20" s="4">
        <v>3.7981865717859587E-3</v>
      </c>
      <c r="S20" s="4">
        <v>8.2078433902117304E-2</v>
      </c>
      <c r="T20" s="4">
        <v>0.31760850362354159</v>
      </c>
      <c r="U20" s="4">
        <v>0.12371233074131449</v>
      </c>
    </row>
    <row r="21" spans="1:21" x14ac:dyDescent="0.25">
      <c r="A21" s="2" t="s">
        <v>113</v>
      </c>
      <c r="B21" s="4">
        <v>2.3086599011980187E-2</v>
      </c>
      <c r="C21" s="4">
        <v>2.0302012382792136E-2</v>
      </c>
      <c r="D21" s="4">
        <v>2.3350132663796618E-2</v>
      </c>
      <c r="E21" s="4">
        <v>0.12979014924300303</v>
      </c>
      <c r="F21" s="4">
        <v>2.3949499925305012E-2</v>
      </c>
      <c r="G21" s="4">
        <v>3.276012044929897E-2</v>
      </c>
      <c r="H21" s="4">
        <v>5.6712379032397633E-2</v>
      </c>
      <c r="I21" s="4">
        <v>3.8981514469767109E-2</v>
      </c>
      <c r="J21" s="4">
        <v>2.3684160008141785E-2</v>
      </c>
      <c r="K21" s="4">
        <v>1.3101646920946826E-2</v>
      </c>
      <c r="L21" s="4">
        <v>1.2313620429988568E-2</v>
      </c>
      <c r="M21" s="4">
        <v>4.1456479792390828E-3</v>
      </c>
      <c r="N21" s="4">
        <v>3.0110166241613289E-2</v>
      </c>
      <c r="O21" s="4">
        <v>2.7462551303481159E-2</v>
      </c>
      <c r="P21" s="4">
        <v>8.0685857363526001E-3</v>
      </c>
      <c r="Q21" s="4">
        <v>8.5240096255157199E-3</v>
      </c>
      <c r="R21" s="4">
        <v>0.10384469383342231</v>
      </c>
      <c r="S21" s="4">
        <v>3.9531066252053298E-2</v>
      </c>
      <c r="T21" s="4">
        <v>0.1611743896379482</v>
      </c>
      <c r="U21" s="4">
        <v>0.21903942251083339</v>
      </c>
    </row>
    <row r="22" spans="1:21" x14ac:dyDescent="0.25">
      <c r="A22" s="2" t="s">
        <v>93</v>
      </c>
      <c r="B22" s="4">
        <v>4.0656316159807006E-2</v>
      </c>
      <c r="C22" s="4">
        <v>8.5138098444593937E-3</v>
      </c>
      <c r="D22" s="4">
        <v>3.8017797272777487E-2</v>
      </c>
      <c r="E22" s="4">
        <v>6.1971192477518165E-2</v>
      </c>
      <c r="F22" s="4">
        <v>3.874715577496448E-2</v>
      </c>
      <c r="G22" s="4">
        <v>5.7610463221500777E-2</v>
      </c>
      <c r="H22" s="4">
        <v>1.2661152396474279E-2</v>
      </c>
      <c r="I22" s="4">
        <v>2.9248037806739891E-2</v>
      </c>
      <c r="J22" s="4">
        <v>2.4492116575203542E-2</v>
      </c>
      <c r="K22" s="4">
        <v>2.8651326831763559E-2</v>
      </c>
      <c r="L22" s="4">
        <v>4.7491312489468815E-3</v>
      </c>
      <c r="M22" s="4">
        <v>3.3232574014900804E-3</v>
      </c>
      <c r="N22" s="4">
        <v>1.4679626063394603E-2</v>
      </c>
      <c r="O22" s="4">
        <v>2.2039313057263997E-2</v>
      </c>
      <c r="P22" s="4">
        <v>1.5255117046436489E-2</v>
      </c>
      <c r="Q22" s="4">
        <v>1.781968639415394E-2</v>
      </c>
      <c r="R22" s="4">
        <v>4.4703255890394923E-3</v>
      </c>
      <c r="S22" s="4">
        <v>0.15709681501332759</v>
      </c>
      <c r="T22" s="4">
        <v>0.28812408237961895</v>
      </c>
      <c r="U22" s="4">
        <v>0.13182424070543547</v>
      </c>
    </row>
    <row r="23" spans="1:21" x14ac:dyDescent="0.25">
      <c r="A23" s="2" t="s">
        <v>91</v>
      </c>
      <c r="B23" s="4">
        <v>2.7892914489223E-2</v>
      </c>
      <c r="C23" s="4">
        <v>7.9383582494383584E-3</v>
      </c>
      <c r="D23" s="4">
        <v>3.7302709624978295E-2</v>
      </c>
      <c r="E23" s="4">
        <v>6.2109826285112066E-2</v>
      </c>
      <c r="F23" s="4">
        <v>3.2401850484638013E-2</v>
      </c>
      <c r="G23" s="4">
        <v>4.8043058347367953E-2</v>
      </c>
      <c r="H23" s="4">
        <v>1.037153698537085E-2</v>
      </c>
      <c r="I23" s="4">
        <v>2.3786967021014124E-2</v>
      </c>
      <c r="J23" s="4">
        <v>2.6097365823653653E-2</v>
      </c>
      <c r="K23" s="4">
        <v>2.0813073985917717E-2</v>
      </c>
      <c r="L23" s="4">
        <v>3.9877091804758433E-3</v>
      </c>
      <c r="M23" s="4">
        <v>2.9584022600532777E-3</v>
      </c>
      <c r="N23" s="4">
        <v>1.6061087684579169E-2</v>
      </c>
      <c r="O23" s="4">
        <v>1.6938017224242926E-2</v>
      </c>
      <c r="P23" s="4">
        <v>1.0562035991969476E-2</v>
      </c>
      <c r="Q23" s="4">
        <v>1.5265658619215116E-2</v>
      </c>
      <c r="R23" s="4">
        <v>3.8022168050890256E-3</v>
      </c>
      <c r="S23" s="4">
        <v>6.1744420588296947E-2</v>
      </c>
      <c r="T23" s="4">
        <v>0.47193251561923522</v>
      </c>
      <c r="U23" s="4">
        <v>9.9960771167727072E-2</v>
      </c>
    </row>
    <row r="24" spans="1:21" x14ac:dyDescent="0.25">
      <c r="A24" s="2" t="s">
        <v>761</v>
      </c>
      <c r="B24" s="4">
        <v>3.0021888848390712E-2</v>
      </c>
      <c r="C24" s="4">
        <v>1.6774769854200323E-2</v>
      </c>
      <c r="D24" s="4">
        <v>2.9236392580214123E-2</v>
      </c>
      <c r="E24" s="4">
        <v>0.11910703572214648</v>
      </c>
      <c r="F24" s="4">
        <v>3.2428359200822564E-2</v>
      </c>
      <c r="G24" s="4">
        <v>4.4284978263493695E-2</v>
      </c>
      <c r="H24" s="4">
        <v>4.1090214056863986E-2</v>
      </c>
      <c r="I24" s="4">
        <v>3.2623231100648353E-2</v>
      </c>
      <c r="J24" s="4">
        <v>2.5038508580046241E-2</v>
      </c>
      <c r="K24" s="4">
        <v>1.9027250201635718E-2</v>
      </c>
      <c r="L24" s="4">
        <v>9.0844965465159393E-3</v>
      </c>
      <c r="M24" s="4">
        <v>5.098953500567229E-3</v>
      </c>
      <c r="N24" s="4">
        <v>2.4406400730655524E-2</v>
      </c>
      <c r="O24" s="4">
        <v>2.8059600367977434E-2</v>
      </c>
      <c r="P24" s="4">
        <v>1.2173278158301978E-2</v>
      </c>
      <c r="Q24" s="4">
        <v>1.2862753521076162E-2</v>
      </c>
      <c r="R24" s="4">
        <v>1.2591968088312699E-2</v>
      </c>
      <c r="S24" s="4">
        <v>5.7467692312909907E-2</v>
      </c>
      <c r="T24" s="4">
        <v>0.20677918080144975</v>
      </c>
      <c r="U24" s="4">
        <v>0.24179097625308549</v>
      </c>
    </row>
  </sheetData>
  <conditionalFormatting pivot="1" sqref="B5:U24">
    <cfRule type="colorScale" priority="1">
      <colorScale>
        <cfvo type="num" val="0"/>
        <cfvo type="num" val="0.5"/>
        <cfvo type="num" val="1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opLeftCell="A3" workbookViewId="0">
      <selection activeCell="A41" sqref="A41"/>
    </sheetView>
  </sheetViews>
  <sheetFormatPr defaultRowHeight="15" x14ac:dyDescent="0.25"/>
  <cols>
    <col min="1" max="1" width="26.85546875" customWidth="1"/>
    <col min="2" max="21" width="3.85546875" customWidth="1"/>
    <col min="22" max="22" width="12" bestFit="1" customWidth="1"/>
  </cols>
  <sheetData>
    <row r="3" spans="1:21" x14ac:dyDescent="0.25">
      <c r="A3" s="1" t="s">
        <v>44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3">
        <v>4.9424873960706837</v>
      </c>
      <c r="C5" s="3">
        <v>0.92389700631150729</v>
      </c>
      <c r="D5" s="3">
        <v>2.4750716272889459</v>
      </c>
      <c r="E5" s="3">
        <v>0.89484155627045325</v>
      </c>
      <c r="F5" s="3">
        <v>1.6994142323368109</v>
      </c>
      <c r="G5" s="3">
        <v>1.8299221042261153</v>
      </c>
      <c r="H5" s="3">
        <v>0.59235186948294793</v>
      </c>
      <c r="I5" s="3">
        <v>1.527937255483558</v>
      </c>
      <c r="J5" s="3">
        <v>0.9926755192385609</v>
      </c>
      <c r="K5" s="3">
        <v>2.9186508476282227</v>
      </c>
      <c r="L5" s="3">
        <v>0.74196625192145749</v>
      </c>
      <c r="M5" s="3">
        <v>0.39627329221204466</v>
      </c>
      <c r="N5" s="3">
        <v>1.1234557567791723</v>
      </c>
      <c r="O5" s="3">
        <v>1.5888044541591608</v>
      </c>
      <c r="P5" s="3">
        <v>2.5874561076404956</v>
      </c>
      <c r="Q5" s="3">
        <v>2.7970077258448351</v>
      </c>
      <c r="R5" s="3">
        <v>0.71273183758501057</v>
      </c>
      <c r="S5" s="3">
        <v>2.7952964367011539</v>
      </c>
      <c r="T5" s="3">
        <v>2.0774502980981064</v>
      </c>
      <c r="U5" s="3">
        <v>1.2434847057243688</v>
      </c>
    </row>
    <row r="6" spans="1:21" x14ac:dyDescent="0.25">
      <c r="A6" s="2" t="s">
        <v>662</v>
      </c>
      <c r="B6" s="3">
        <v>2.0448628166013063</v>
      </c>
      <c r="C6" s="3">
        <v>7.4002759169131531</v>
      </c>
      <c r="D6" s="3">
        <v>1.8615837417090284</v>
      </c>
      <c r="E6" s="3">
        <v>0.70101189069008485</v>
      </c>
      <c r="F6" s="3">
        <v>1.7458471071455621</v>
      </c>
      <c r="G6" s="3">
        <v>1.5639617268051988</v>
      </c>
      <c r="H6" s="3">
        <v>1.0457603057492504</v>
      </c>
      <c r="I6" s="3">
        <v>1.8509986487115051</v>
      </c>
      <c r="J6" s="3">
        <v>0.94002629270663318</v>
      </c>
      <c r="K6" s="3">
        <v>2.1708694590802731</v>
      </c>
      <c r="L6" s="3">
        <v>1.1506260969379749</v>
      </c>
      <c r="M6" s="3">
        <v>0.47756344330380296</v>
      </c>
      <c r="N6" s="3">
        <v>1.059407667277908</v>
      </c>
      <c r="O6" s="3">
        <v>2.1429847675864253</v>
      </c>
      <c r="P6" s="3">
        <v>2.0857984953184889</v>
      </c>
      <c r="Q6" s="3">
        <v>2.3869574882383691</v>
      </c>
      <c r="R6" s="3">
        <v>1.1413265752241601</v>
      </c>
      <c r="S6" s="3">
        <v>1.8887872784547519</v>
      </c>
      <c r="T6" s="3">
        <v>1.6122763735742955</v>
      </c>
      <c r="U6" s="3">
        <v>1.3854295023654721</v>
      </c>
    </row>
    <row r="7" spans="1:21" x14ac:dyDescent="0.25">
      <c r="A7" s="2" t="s">
        <v>639</v>
      </c>
      <c r="B7" s="3">
        <v>2.5450942738925266</v>
      </c>
      <c r="C7" s="3">
        <v>0.92587123009178351</v>
      </c>
      <c r="D7" s="3">
        <v>4.0411411889182309</v>
      </c>
      <c r="E7" s="3">
        <v>0.72696735036061377</v>
      </c>
      <c r="F7" s="3">
        <v>1.892849834327575</v>
      </c>
      <c r="G7" s="3">
        <v>1.9382765634044614</v>
      </c>
      <c r="H7" s="3">
        <v>0.54576878101252768</v>
      </c>
      <c r="I7" s="3">
        <v>1.6677852172881511</v>
      </c>
      <c r="J7" s="3">
        <v>1.019661347584403</v>
      </c>
      <c r="K7" s="3">
        <v>2.972757839669677</v>
      </c>
      <c r="L7" s="3">
        <v>0.86510984630014365</v>
      </c>
      <c r="M7" s="3">
        <v>0.44507639940061128</v>
      </c>
      <c r="N7" s="3">
        <v>1.0381935490333258</v>
      </c>
      <c r="O7" s="3">
        <v>1.6302807071712331</v>
      </c>
      <c r="P7" s="3">
        <v>2.6992065539912735</v>
      </c>
      <c r="Q7" s="3">
        <v>2.9412092408671566</v>
      </c>
      <c r="R7" s="3">
        <v>0.70597086679546128</v>
      </c>
      <c r="S7" s="3">
        <v>2.5813282712920147</v>
      </c>
      <c r="T7" s="3">
        <v>2.3819347565899887</v>
      </c>
      <c r="U7" s="3">
        <v>1.1467501809395111</v>
      </c>
    </row>
    <row r="8" spans="1:21" x14ac:dyDescent="0.25">
      <c r="A8" s="2" t="s">
        <v>622</v>
      </c>
      <c r="B8" s="3">
        <v>1.567693311252907</v>
      </c>
      <c r="C8" s="3">
        <v>0.60039213790278256</v>
      </c>
      <c r="D8" s="3">
        <v>1.3347452385580874</v>
      </c>
      <c r="E8" s="3">
        <v>2.7000434911004567</v>
      </c>
      <c r="F8" s="3">
        <v>1.1640312493592562</v>
      </c>
      <c r="G8" s="3">
        <v>1.2317244448463402</v>
      </c>
      <c r="H8" s="3">
        <v>0.85762773734063713</v>
      </c>
      <c r="I8" s="3">
        <v>1.0996383180751859</v>
      </c>
      <c r="J8" s="3">
        <v>1.1777217999035807</v>
      </c>
      <c r="K8" s="3">
        <v>1.2461936016427702</v>
      </c>
      <c r="L8" s="3">
        <v>0.70397125573265762</v>
      </c>
      <c r="M8" s="3">
        <v>0.37818161465069472</v>
      </c>
      <c r="N8" s="3">
        <v>1.8138440817497272</v>
      </c>
      <c r="O8" s="3">
        <v>1.1713035792952067</v>
      </c>
      <c r="P8" s="3">
        <v>1.2984104814533801</v>
      </c>
      <c r="Q8" s="3">
        <v>1.5457886142280364</v>
      </c>
      <c r="R8" s="3">
        <v>0.79385152873058007</v>
      </c>
      <c r="S8" s="3">
        <v>1.2240651119578878</v>
      </c>
      <c r="T8" s="3">
        <v>1.456004864049389</v>
      </c>
      <c r="U8" s="3">
        <v>1.0438824613291151</v>
      </c>
    </row>
    <row r="9" spans="1:21" x14ac:dyDescent="0.25">
      <c r="A9" s="2" t="s">
        <v>533</v>
      </c>
      <c r="B9" s="3">
        <v>2.1849117516316685</v>
      </c>
      <c r="C9" s="3">
        <v>1.0248636083931155</v>
      </c>
      <c r="D9" s="3">
        <v>2.3120621694434949</v>
      </c>
      <c r="E9" s="3">
        <v>0.67682562414158653</v>
      </c>
      <c r="F9" s="3">
        <v>3.8878956749691778</v>
      </c>
      <c r="G9" s="3">
        <v>2.5866943144258303</v>
      </c>
      <c r="H9" s="3">
        <v>0.60204713226951123</v>
      </c>
      <c r="I9" s="3">
        <v>2.2691700970741144</v>
      </c>
      <c r="J9" s="3">
        <v>1.3350477841619641</v>
      </c>
      <c r="K9" s="3">
        <v>3.2222504291025378</v>
      </c>
      <c r="L9" s="3">
        <v>1.1082242795357153</v>
      </c>
      <c r="M9" s="3">
        <v>0.68821263423570977</v>
      </c>
      <c r="N9" s="3">
        <v>1.0561063923113572</v>
      </c>
      <c r="O9" s="3">
        <v>2.1894596669724513</v>
      </c>
      <c r="P9" s="3">
        <v>2.7935662791714666</v>
      </c>
      <c r="Q9" s="3">
        <v>3.8295064651119985</v>
      </c>
      <c r="R9" s="3">
        <v>0.74150828675625191</v>
      </c>
      <c r="S9" s="3">
        <v>2.6722328679887735</v>
      </c>
      <c r="T9" s="3">
        <v>2.1345742486772465</v>
      </c>
      <c r="U9" s="3">
        <v>1.2432844040581141</v>
      </c>
    </row>
    <row r="10" spans="1:21" x14ac:dyDescent="0.25">
      <c r="A10" s="2" t="s">
        <v>513</v>
      </c>
      <c r="B10" s="3">
        <v>2.1361246330721273</v>
      </c>
      <c r="C10" s="3">
        <v>0.88484225263076044</v>
      </c>
      <c r="D10" s="3">
        <v>2.2565401966735568</v>
      </c>
      <c r="E10" s="3">
        <v>0.65393853224564147</v>
      </c>
      <c r="F10" s="3">
        <v>2.4220098887241059</v>
      </c>
      <c r="G10" s="3">
        <v>3.8277241889216942</v>
      </c>
      <c r="H10" s="3">
        <v>0.50943951269687227</v>
      </c>
      <c r="I10" s="3">
        <v>2.0891952363494286</v>
      </c>
      <c r="J10" s="3">
        <v>1.3801290272210665</v>
      </c>
      <c r="K10" s="3">
        <v>3.5703984696268689</v>
      </c>
      <c r="L10" s="3">
        <v>1.148362846348103</v>
      </c>
      <c r="M10" s="3">
        <v>0.72790529500218648</v>
      </c>
      <c r="N10" s="3">
        <v>1.0906682937619625</v>
      </c>
      <c r="O10" s="3">
        <v>1.9724962621237467</v>
      </c>
      <c r="P10" s="3">
        <v>3.0553182606577964</v>
      </c>
      <c r="Q10" s="3">
        <v>4.1934914731669197</v>
      </c>
      <c r="R10" s="3">
        <v>0.69323433259942191</v>
      </c>
      <c r="S10" s="3">
        <v>2.7207866106465017</v>
      </c>
      <c r="T10" s="3">
        <v>2.202726837188814</v>
      </c>
      <c r="U10" s="3">
        <v>1.1780089916503043</v>
      </c>
    </row>
    <row r="11" spans="1:21" x14ac:dyDescent="0.25">
      <c r="A11" s="2" t="s">
        <v>460</v>
      </c>
      <c r="B11" s="3">
        <v>1.4368257659481116</v>
      </c>
      <c r="C11" s="3">
        <v>0.9967231260088244</v>
      </c>
      <c r="D11" s="3">
        <v>1.2862120355880988</v>
      </c>
      <c r="E11" s="3">
        <v>1.3543916481735208</v>
      </c>
      <c r="F11" s="3">
        <v>1.1976287153868839</v>
      </c>
      <c r="G11" s="3">
        <v>1.1863682541471894</v>
      </c>
      <c r="H11" s="3">
        <v>4.4926467216468122</v>
      </c>
      <c r="I11" s="3">
        <v>1.2391225547620031</v>
      </c>
      <c r="J11" s="3">
        <v>0.97813026711001017</v>
      </c>
      <c r="K11" s="3">
        <v>1.1573345905193786</v>
      </c>
      <c r="L11" s="3">
        <v>0.95602933092767906</v>
      </c>
      <c r="M11" s="3">
        <v>0.45615152591105879</v>
      </c>
      <c r="N11" s="3">
        <v>1.6686281260030473</v>
      </c>
      <c r="O11" s="3">
        <v>1.3372875954846113</v>
      </c>
      <c r="P11" s="3">
        <v>1.2745057883561282</v>
      </c>
      <c r="Q11" s="3">
        <v>1.544479408963177</v>
      </c>
      <c r="R11" s="3">
        <v>1.3800667862814155</v>
      </c>
      <c r="S11" s="3">
        <v>1.3149151444210765</v>
      </c>
      <c r="T11" s="3">
        <v>1.2363349750984458</v>
      </c>
      <c r="U11" s="3">
        <v>1.4224332226983598</v>
      </c>
    </row>
    <row r="12" spans="1:21" x14ac:dyDescent="0.25">
      <c r="A12" s="2" t="s">
        <v>443</v>
      </c>
      <c r="B12" s="3">
        <v>2.0746115678026129</v>
      </c>
      <c r="C12" s="3">
        <v>1.0891859705214195</v>
      </c>
      <c r="D12" s="3">
        <v>2.1886819065422327</v>
      </c>
      <c r="E12" s="3">
        <v>0.6598368589909398</v>
      </c>
      <c r="F12" s="3">
        <v>2.4355894478756435</v>
      </c>
      <c r="G12" s="3">
        <v>2.3357186009409108</v>
      </c>
      <c r="H12" s="3">
        <v>0.63589584466631111</v>
      </c>
      <c r="I12" s="3">
        <v>4.318275938957588</v>
      </c>
      <c r="J12" s="3">
        <v>1.2055649281516341</v>
      </c>
      <c r="K12" s="3">
        <v>3.2607809700970072</v>
      </c>
      <c r="L12" s="3">
        <v>1.3417935968088246</v>
      </c>
      <c r="M12" s="3">
        <v>0.59094385013078399</v>
      </c>
      <c r="N12" s="3">
        <v>1.2046953157808513</v>
      </c>
      <c r="O12" s="3">
        <v>2.5124018746341967</v>
      </c>
      <c r="P12" s="3">
        <v>2.8842466459856295</v>
      </c>
      <c r="Q12" s="3">
        <v>3.44863944076622</v>
      </c>
      <c r="R12" s="3">
        <v>1.0159330179628177</v>
      </c>
      <c r="S12" s="3">
        <v>2.5522266214982614</v>
      </c>
      <c r="T12" s="3">
        <v>1.9828600753158712</v>
      </c>
      <c r="U12" s="3">
        <v>1.2697290344412184</v>
      </c>
    </row>
    <row r="13" spans="1:21" x14ac:dyDescent="0.25">
      <c r="A13" s="2" t="s">
        <v>438</v>
      </c>
      <c r="B13" s="3">
        <v>1.7800676750089035</v>
      </c>
      <c r="C13" s="3">
        <v>0.77681628043338868</v>
      </c>
      <c r="D13" s="3">
        <v>1.887815359664889</v>
      </c>
      <c r="E13" s="3">
        <v>0.95146934143469564</v>
      </c>
      <c r="F13" s="3">
        <v>2.0383512960100378</v>
      </c>
      <c r="G13" s="3">
        <v>2.2696008350249497</v>
      </c>
      <c r="H13" s="3">
        <v>0.64882609139125613</v>
      </c>
      <c r="I13" s="3">
        <v>1.759278424212857</v>
      </c>
      <c r="J13" s="3">
        <v>4.1105976564680873</v>
      </c>
      <c r="K13" s="3">
        <v>2.4242352372452776</v>
      </c>
      <c r="L13" s="3">
        <v>1.0142947586553612</v>
      </c>
      <c r="M13" s="3">
        <v>0.62661034758985412</v>
      </c>
      <c r="N13" s="3">
        <v>1.7439131010320283</v>
      </c>
      <c r="O13" s="3">
        <v>1.6723628749351886</v>
      </c>
      <c r="P13" s="3">
        <v>2.274247355255246</v>
      </c>
      <c r="Q13" s="3">
        <v>2.9880651368262425</v>
      </c>
      <c r="R13" s="3">
        <v>0.70722985086070334</v>
      </c>
      <c r="S13" s="3">
        <v>2.0497534138769162</v>
      </c>
      <c r="T13" s="3">
        <v>2.0373993807640316</v>
      </c>
      <c r="U13" s="3">
        <v>1.0594615369437044</v>
      </c>
    </row>
    <row r="14" spans="1:21" x14ac:dyDescent="0.25">
      <c r="A14" s="2" t="s">
        <v>316</v>
      </c>
      <c r="B14" s="3">
        <v>2.6080644980045387</v>
      </c>
      <c r="C14" s="3">
        <v>0.90702114140343848</v>
      </c>
      <c r="D14" s="3">
        <v>2.6059091672227033</v>
      </c>
      <c r="E14" s="3">
        <v>0.50478302543471909</v>
      </c>
      <c r="F14" s="3">
        <v>2.2879727099724385</v>
      </c>
      <c r="G14" s="3">
        <v>2.6274660647632029</v>
      </c>
      <c r="H14" s="3">
        <v>0.4109785821153894</v>
      </c>
      <c r="I14" s="3">
        <v>2.1060555263721414</v>
      </c>
      <c r="J14" s="3">
        <v>1.1410904222827278</v>
      </c>
      <c r="K14" s="3">
        <v>6.1967502734792266</v>
      </c>
      <c r="L14" s="3">
        <v>0.93572756338714991</v>
      </c>
      <c r="M14" s="3">
        <v>0.480532297190852</v>
      </c>
      <c r="N14" s="3">
        <v>0.94830469104210824</v>
      </c>
      <c r="O14" s="3">
        <v>1.9293913557562477</v>
      </c>
      <c r="P14" s="3">
        <v>3.4775615806669196</v>
      </c>
      <c r="Q14" s="3">
        <v>3.8217646255961149</v>
      </c>
      <c r="R14" s="3">
        <v>0.6608021399239935</v>
      </c>
      <c r="S14" s="3">
        <v>3.2075292820029997</v>
      </c>
      <c r="T14" s="3">
        <v>2.3222295706241614</v>
      </c>
      <c r="U14" s="3">
        <v>1.229214545332787</v>
      </c>
    </row>
    <row r="15" spans="1:21" x14ac:dyDescent="0.25">
      <c r="A15" s="2" t="s">
        <v>251</v>
      </c>
      <c r="B15" s="3">
        <v>1.7317074308420957</v>
      </c>
      <c r="C15" s="3">
        <v>1.2230758156011816</v>
      </c>
      <c r="D15" s="3">
        <v>1.7885438457686709</v>
      </c>
      <c r="E15" s="3">
        <v>0.84808886189036103</v>
      </c>
      <c r="F15" s="3">
        <v>1.982544655192769</v>
      </c>
      <c r="G15" s="3">
        <v>2.1509737535896978</v>
      </c>
      <c r="H15" s="3">
        <v>0.96625356135254703</v>
      </c>
      <c r="I15" s="3">
        <v>2.2343748513879627</v>
      </c>
      <c r="J15" s="3">
        <v>1.198231079065821</v>
      </c>
      <c r="K15" s="3">
        <v>2.5188291350466581</v>
      </c>
      <c r="L15" s="3">
        <v>6.9237556729673164</v>
      </c>
      <c r="M15" s="3">
        <v>0.88678530676204859</v>
      </c>
      <c r="N15" s="3">
        <v>1.2150274323838433</v>
      </c>
      <c r="O15" s="3">
        <v>2.211932329105736</v>
      </c>
      <c r="P15" s="3">
        <v>2.5149972297942038</v>
      </c>
      <c r="Q15" s="3">
        <v>2.9419242681733966</v>
      </c>
      <c r="R15" s="3">
        <v>1.2914649951682069</v>
      </c>
      <c r="S15" s="3">
        <v>2.0344797032505166</v>
      </c>
      <c r="T15" s="3">
        <v>1.5585656912517187</v>
      </c>
      <c r="U15" s="3">
        <v>1.3675515828163878</v>
      </c>
    </row>
    <row r="16" spans="1:21" x14ac:dyDescent="0.25">
      <c r="A16" s="2" t="s">
        <v>234</v>
      </c>
      <c r="B16" s="3">
        <v>1.6370186372801285</v>
      </c>
      <c r="C16" s="3">
        <v>0.94137026313318095</v>
      </c>
      <c r="D16" s="3">
        <v>1.71269731154738</v>
      </c>
      <c r="E16" s="3">
        <v>0.89921827314680303</v>
      </c>
      <c r="F16" s="3">
        <v>2.1786702306283137</v>
      </c>
      <c r="G16" s="3">
        <v>2.3978399543841209</v>
      </c>
      <c r="H16" s="3">
        <v>0.88793649559890653</v>
      </c>
      <c r="I16" s="3">
        <v>1.9167358616875569</v>
      </c>
      <c r="J16" s="3">
        <v>1.3914634218204596</v>
      </c>
      <c r="K16" s="3">
        <v>2.239531375374944</v>
      </c>
      <c r="L16" s="3">
        <v>1.7551767932119122</v>
      </c>
      <c r="M16" s="3">
        <v>6.5070633582643316</v>
      </c>
      <c r="N16" s="3">
        <v>1.2139650892734803</v>
      </c>
      <c r="O16" s="3">
        <v>1.888514307569231</v>
      </c>
      <c r="P16" s="3">
        <v>2.4266227617070304</v>
      </c>
      <c r="Q16" s="3">
        <v>2.779147155993742</v>
      </c>
      <c r="R16" s="3">
        <v>0.88190387832241968</v>
      </c>
      <c r="S16" s="3">
        <v>1.9775062003564061</v>
      </c>
      <c r="T16" s="3">
        <v>1.6718999110863395</v>
      </c>
      <c r="U16" s="3">
        <v>1.2397667020195946</v>
      </c>
    </row>
    <row r="17" spans="1:21" x14ac:dyDescent="0.25">
      <c r="A17" s="2" t="s">
        <v>169</v>
      </c>
      <c r="B17" s="3">
        <v>1.6244071657007901</v>
      </c>
      <c r="C17" s="3">
        <v>0.74110699225572529</v>
      </c>
      <c r="D17" s="3">
        <v>1.5772738035273899</v>
      </c>
      <c r="E17" s="3">
        <v>1.4151276369083243</v>
      </c>
      <c r="F17" s="3">
        <v>1.3469699425328983</v>
      </c>
      <c r="G17" s="3">
        <v>1.5094524445898234</v>
      </c>
      <c r="H17" s="3">
        <v>0.95694595916060099</v>
      </c>
      <c r="I17" s="3">
        <v>1.4676972043101755</v>
      </c>
      <c r="J17" s="3">
        <v>1.5792950559625849</v>
      </c>
      <c r="K17" s="3">
        <v>1.7565097723234879</v>
      </c>
      <c r="L17" s="3">
        <v>0.81972742225289308</v>
      </c>
      <c r="M17" s="3">
        <v>0.42361615201546066</v>
      </c>
      <c r="N17" s="3">
        <v>4.7685446176085664</v>
      </c>
      <c r="O17" s="3">
        <v>1.4101631123287619</v>
      </c>
      <c r="P17" s="3">
        <v>1.6866449908589709</v>
      </c>
      <c r="Q17" s="3">
        <v>2.1214569909206755</v>
      </c>
      <c r="R17" s="3">
        <v>0.91483153769948256</v>
      </c>
      <c r="S17" s="3">
        <v>1.5146475720034518</v>
      </c>
      <c r="T17" s="3">
        <v>1.7972390581093689</v>
      </c>
      <c r="U17" s="3">
        <v>1.1361494558240783</v>
      </c>
    </row>
    <row r="18" spans="1:21" x14ac:dyDescent="0.25">
      <c r="A18" s="2" t="s">
        <v>167</v>
      </c>
      <c r="B18" s="3">
        <v>2.1890462737110021</v>
      </c>
      <c r="C18" s="3">
        <v>1.2563651762597887</v>
      </c>
      <c r="D18" s="3">
        <v>2.1288581587255426</v>
      </c>
      <c r="E18" s="3">
        <v>0.72118230837081143</v>
      </c>
      <c r="F18" s="3">
        <v>2.276912023140536</v>
      </c>
      <c r="G18" s="3">
        <v>2.1972417986294857</v>
      </c>
      <c r="H18" s="3">
        <v>0.68698892125851319</v>
      </c>
      <c r="I18" s="3">
        <v>2.4373570420108344</v>
      </c>
      <c r="J18" s="3">
        <v>1.1070222668896146</v>
      </c>
      <c r="K18" s="3">
        <v>3.0408330391812197</v>
      </c>
      <c r="L18" s="3">
        <v>1.2862407948121897</v>
      </c>
      <c r="M18" s="3">
        <v>0.56740899421917856</v>
      </c>
      <c r="N18" s="3">
        <v>1.1692362932038816</v>
      </c>
      <c r="O18" s="3">
        <v>4.4070414814716345</v>
      </c>
      <c r="P18" s="3">
        <v>2.7374053131589409</v>
      </c>
      <c r="Q18" s="3">
        <v>3.2379022897795862</v>
      </c>
      <c r="R18" s="3">
        <v>0.96327412006079927</v>
      </c>
      <c r="S18" s="3">
        <v>2.4807913034991977</v>
      </c>
      <c r="T18" s="3">
        <v>1.8658433182006553</v>
      </c>
      <c r="U18" s="3">
        <v>1.3464726823192135</v>
      </c>
    </row>
    <row r="19" spans="1:21" x14ac:dyDescent="0.25">
      <c r="A19" s="2" t="s">
        <v>150</v>
      </c>
      <c r="B19" s="3">
        <v>2.4969391940178438</v>
      </c>
      <c r="C19" s="3">
        <v>0.88444823449184906</v>
      </c>
      <c r="D19" s="3">
        <v>2.5356399256187858</v>
      </c>
      <c r="E19" s="3">
        <v>0.61204663768945811</v>
      </c>
      <c r="F19" s="3">
        <v>2.1883896875310835</v>
      </c>
      <c r="G19" s="3">
        <v>2.5074148349608185</v>
      </c>
      <c r="H19" s="3">
        <v>0.49956236095957823</v>
      </c>
      <c r="I19" s="3">
        <v>1.9106748676427419</v>
      </c>
      <c r="J19" s="3">
        <v>1.1355228772307606</v>
      </c>
      <c r="K19" s="3">
        <v>3.7962670064959307</v>
      </c>
      <c r="L19" s="3">
        <v>1.0068671886160971</v>
      </c>
      <c r="M19" s="3">
        <v>0.57896466032158733</v>
      </c>
      <c r="N19" s="3">
        <v>1.0028666516298534</v>
      </c>
      <c r="O19" s="3">
        <v>1.9125147664500357</v>
      </c>
      <c r="P19" s="3">
        <v>7.0324145456768683</v>
      </c>
      <c r="Q19" s="3">
        <v>3.803232417106722</v>
      </c>
      <c r="R19" s="3">
        <v>0.6695080192096895</v>
      </c>
      <c r="S19" s="3">
        <v>3.0465258105561097</v>
      </c>
      <c r="T19" s="3">
        <v>2.211071345566535</v>
      </c>
      <c r="U19" s="3">
        <v>1.2988480849019168</v>
      </c>
    </row>
    <row r="20" spans="1:21" x14ac:dyDescent="0.25">
      <c r="A20" s="2" t="s">
        <v>148</v>
      </c>
      <c r="B20" s="3">
        <v>2.3213687093442936</v>
      </c>
      <c r="C20" s="3">
        <v>0.98505203166987465</v>
      </c>
      <c r="D20" s="3">
        <v>2.5000278221062042</v>
      </c>
      <c r="E20" s="3">
        <v>0.54667137602286964</v>
      </c>
      <c r="F20" s="3">
        <v>2.6300927185175542</v>
      </c>
      <c r="G20" s="3">
        <v>3.0346133760192706</v>
      </c>
      <c r="H20" s="3">
        <v>0.49310326456400061</v>
      </c>
      <c r="I20" s="3">
        <v>2.22264288781549</v>
      </c>
      <c r="J20" s="3">
        <v>1.2924779186531405</v>
      </c>
      <c r="K20" s="3">
        <v>3.8038569225601058</v>
      </c>
      <c r="L20" s="3">
        <v>1.1247419863404184</v>
      </c>
      <c r="M20" s="3">
        <v>0.67127768120529807</v>
      </c>
      <c r="N20" s="3">
        <v>1.0242775392307788</v>
      </c>
      <c r="O20" s="3">
        <v>2.0264376806010413</v>
      </c>
      <c r="P20" s="3">
        <v>3.3735258063170859</v>
      </c>
      <c r="Q20" s="3">
        <v>6.6268839303417995</v>
      </c>
      <c r="R20" s="3">
        <v>0.73521475363843769</v>
      </c>
      <c r="S20" s="3">
        <v>3.110557005172955</v>
      </c>
      <c r="T20" s="3">
        <v>2.4315303402503425</v>
      </c>
      <c r="U20" s="3">
        <v>1.2239445393964412</v>
      </c>
    </row>
    <row r="21" spans="1:21" x14ac:dyDescent="0.25">
      <c r="A21" s="2" t="s">
        <v>113</v>
      </c>
      <c r="B21" s="3">
        <v>1.5184897570149207</v>
      </c>
      <c r="C21" s="3">
        <v>1.2163494709459459</v>
      </c>
      <c r="D21" s="3">
        <v>1.4543327665713144</v>
      </c>
      <c r="E21" s="3">
        <v>0.98534775316891376</v>
      </c>
      <c r="F21" s="3">
        <v>1.3116978920171749</v>
      </c>
      <c r="G21" s="3">
        <v>1.2690599596031009</v>
      </c>
      <c r="H21" s="3">
        <v>1.5335442263765124</v>
      </c>
      <c r="I21" s="3">
        <v>1.8960389922796013</v>
      </c>
      <c r="J21" s="3">
        <v>0.88309452340471717</v>
      </c>
      <c r="K21" s="3">
        <v>1.6619364817155271</v>
      </c>
      <c r="L21" s="3">
        <v>1.2892679063609493</v>
      </c>
      <c r="M21" s="3">
        <v>0.43142652156537442</v>
      </c>
      <c r="N21" s="3">
        <v>1.4929437792396294</v>
      </c>
      <c r="O21" s="3">
        <v>1.697513367977888</v>
      </c>
      <c r="P21" s="3">
        <v>1.5604822823910258</v>
      </c>
      <c r="Q21" s="3">
        <v>1.8087197569766689</v>
      </c>
      <c r="R21" s="3">
        <v>7.9967721792592821</v>
      </c>
      <c r="S21" s="3">
        <v>1.466512882255983</v>
      </c>
      <c r="T21" s="3">
        <v>1.3177757201139728</v>
      </c>
      <c r="U21" s="3">
        <v>1.4881256261512081</v>
      </c>
    </row>
    <row r="22" spans="1:21" x14ac:dyDescent="0.25">
      <c r="A22" s="2" t="s">
        <v>93</v>
      </c>
      <c r="B22" s="3">
        <v>2.7213757802244336</v>
      </c>
      <c r="C22" s="3">
        <v>0.90425205848164614</v>
      </c>
      <c r="D22" s="3">
        <v>2.4748184149830306</v>
      </c>
      <c r="E22" s="3">
        <v>0.64819075824133543</v>
      </c>
      <c r="F22" s="3">
        <v>2.1254751337952289</v>
      </c>
      <c r="G22" s="3">
        <v>2.2867794011717697</v>
      </c>
      <c r="H22" s="3">
        <v>0.54333341277914438</v>
      </c>
      <c r="I22" s="3">
        <v>1.8810286636046647</v>
      </c>
      <c r="J22" s="3">
        <v>1.0970059013344244</v>
      </c>
      <c r="K22" s="3">
        <v>3.4437354409419085</v>
      </c>
      <c r="L22" s="3">
        <v>0.91839089389090123</v>
      </c>
      <c r="M22" s="3">
        <v>0.50892065480274185</v>
      </c>
      <c r="N22" s="3">
        <v>1.009882736167973</v>
      </c>
      <c r="O22" s="3">
        <v>1.8369732114910169</v>
      </c>
      <c r="P22" s="3">
        <v>3.0615783089195467</v>
      </c>
      <c r="Q22" s="3">
        <v>3.5177004059979566</v>
      </c>
      <c r="R22" s="3">
        <v>0.69330298616711317</v>
      </c>
      <c r="S22" s="3">
        <v>3.9777950578828634</v>
      </c>
      <c r="T22" s="3">
        <v>2.2062826935475948</v>
      </c>
      <c r="U22" s="3">
        <v>1.2326015862215505</v>
      </c>
    </row>
    <row r="23" spans="1:21" x14ac:dyDescent="0.25">
      <c r="A23" s="2" t="s">
        <v>91</v>
      </c>
      <c r="B23" s="3">
        <v>2.0610414282921399</v>
      </c>
      <c r="C23" s="3">
        <v>0.82943165751481895</v>
      </c>
      <c r="D23" s="3">
        <v>2.3768743025109789</v>
      </c>
      <c r="E23" s="3">
        <v>0.70527074813142165</v>
      </c>
      <c r="F23" s="3">
        <v>1.7898967677023632</v>
      </c>
      <c r="G23" s="3">
        <v>1.949825161399904</v>
      </c>
      <c r="H23" s="3">
        <v>0.47491147384025445</v>
      </c>
      <c r="I23" s="3">
        <v>1.5668020993809988</v>
      </c>
      <c r="J23" s="3">
        <v>1.1262415906669101</v>
      </c>
      <c r="K23" s="3">
        <v>2.6722580260090401</v>
      </c>
      <c r="L23" s="3">
        <v>0.77991959469208949</v>
      </c>
      <c r="M23" s="3">
        <v>0.45260580183606292</v>
      </c>
      <c r="N23" s="3">
        <v>1.1367144179257711</v>
      </c>
      <c r="O23" s="3">
        <v>1.475797679405219</v>
      </c>
      <c r="P23" s="3">
        <v>2.3402075356731729</v>
      </c>
      <c r="Q23" s="3">
        <v>2.9517799003197722</v>
      </c>
      <c r="R23" s="3">
        <v>0.60811603033678296</v>
      </c>
      <c r="S23" s="3">
        <v>2.2763472914659499</v>
      </c>
      <c r="T23" s="3">
        <v>2.9570598776125023</v>
      </c>
      <c r="U23" s="3">
        <v>1.0162056235870209</v>
      </c>
    </row>
    <row r="24" spans="1:21" x14ac:dyDescent="0.25">
      <c r="A24" s="2" t="s">
        <v>761</v>
      </c>
      <c r="B24" s="3">
        <v>2.0811129900534051</v>
      </c>
      <c r="C24" s="3">
        <v>1.164304656228919</v>
      </c>
      <c r="D24" s="3">
        <v>1.8902274867294282</v>
      </c>
      <c r="E24" s="3">
        <v>0.97507449764737764</v>
      </c>
      <c r="F24" s="3">
        <v>1.7264867573305527</v>
      </c>
      <c r="G24" s="3">
        <v>1.7297870898951804</v>
      </c>
      <c r="H24" s="3">
        <v>1.1339451403457628</v>
      </c>
      <c r="I24" s="3">
        <v>1.742863705878406</v>
      </c>
      <c r="J24" s="3">
        <v>1.0319228127383313</v>
      </c>
      <c r="K24" s="3">
        <v>2.3794188983795403</v>
      </c>
      <c r="L24" s="3">
        <v>1.0930255248293894</v>
      </c>
      <c r="M24" s="3">
        <v>0.52650252520307883</v>
      </c>
      <c r="N24" s="3">
        <v>1.3406982683721202</v>
      </c>
      <c r="O24" s="3">
        <v>1.8448422068004808</v>
      </c>
      <c r="P24" s="3">
        <v>2.3448821106281494</v>
      </c>
      <c r="Q24" s="3">
        <v>2.5171135045368684</v>
      </c>
      <c r="R24" s="3">
        <v>1.2199273977767857</v>
      </c>
      <c r="S24" s="3">
        <v>2.0949215685730693</v>
      </c>
      <c r="T24" s="3">
        <v>1.7096412710888442</v>
      </c>
      <c r="U24" s="3">
        <v>1.6265715881372822</v>
      </c>
    </row>
  </sheetData>
  <conditionalFormatting pivot="1" sqref="B5:U24">
    <cfRule type="colorScale" priority="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pivot="1" sqref="B5:U24">
    <cfRule type="colorScale" priority="1">
      <colorScale>
        <cfvo type="min"/>
        <cfvo type="num" val="1"/>
        <cfvo type="max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4"/>
  <sheetViews>
    <sheetView topLeftCell="A3" workbookViewId="0">
      <selection activeCell="W9" sqref="W9"/>
    </sheetView>
  </sheetViews>
  <sheetFormatPr defaultRowHeight="15" x14ac:dyDescent="0.25"/>
  <cols>
    <col min="1" max="1" width="26.85546875" bestFit="1" customWidth="1"/>
    <col min="2" max="21" width="3.85546875" customWidth="1"/>
    <col min="22" max="22" width="22.140625" bestFit="1" customWidth="1"/>
    <col min="23" max="23" width="26.85546875" bestFit="1" customWidth="1"/>
    <col min="24" max="24" width="22.140625" bestFit="1" customWidth="1"/>
    <col min="25" max="25" width="26.85546875" bestFit="1" customWidth="1"/>
    <col min="26" max="26" width="22.140625" bestFit="1" customWidth="1"/>
    <col min="27" max="27" width="26.85546875" bestFit="1" customWidth="1"/>
    <col min="28" max="28" width="22.140625" bestFit="1" customWidth="1"/>
    <col min="29" max="29" width="26.85546875" bestFit="1" customWidth="1"/>
    <col min="30" max="30" width="22.140625" bestFit="1" customWidth="1"/>
    <col min="31" max="31" width="26.85546875" bestFit="1" customWidth="1"/>
    <col min="32" max="32" width="22.140625" bestFit="1" customWidth="1"/>
    <col min="33" max="33" width="26.85546875" bestFit="1" customWidth="1"/>
    <col min="34" max="34" width="22.140625" bestFit="1" customWidth="1"/>
    <col min="35" max="35" width="26.85546875" bestFit="1" customWidth="1"/>
    <col min="36" max="36" width="22.140625" bestFit="1" customWidth="1"/>
    <col min="37" max="37" width="26.85546875" bestFit="1" customWidth="1"/>
    <col min="38" max="38" width="22.140625" bestFit="1" customWidth="1"/>
    <col min="39" max="39" width="26.85546875" bestFit="1" customWidth="1"/>
    <col min="40" max="40" width="22.140625" bestFit="1" customWidth="1"/>
    <col min="41" max="41" width="26.85546875" bestFit="1" customWidth="1"/>
  </cols>
  <sheetData>
    <row r="3" spans="1:21" x14ac:dyDescent="0.25">
      <c r="A3" s="1" t="s">
        <v>45</v>
      </c>
      <c r="B3" s="1" t="s">
        <v>43</v>
      </c>
    </row>
    <row r="4" spans="1:21" x14ac:dyDescent="0.25">
      <c r="A4" s="1" t="s">
        <v>42</v>
      </c>
      <c r="B4" t="s">
        <v>712</v>
      </c>
      <c r="C4" t="s">
        <v>662</v>
      </c>
      <c r="D4" t="s">
        <v>639</v>
      </c>
      <c r="E4" t="s">
        <v>622</v>
      </c>
      <c r="F4" t="s">
        <v>533</v>
      </c>
      <c r="G4" t="s">
        <v>513</v>
      </c>
      <c r="H4" t="s">
        <v>460</v>
      </c>
      <c r="I4" t="s">
        <v>443</v>
      </c>
      <c r="J4" t="s">
        <v>438</v>
      </c>
      <c r="K4" t="s">
        <v>316</v>
      </c>
      <c r="L4" t="s">
        <v>251</v>
      </c>
      <c r="M4" t="s">
        <v>234</v>
      </c>
      <c r="N4" t="s">
        <v>169</v>
      </c>
      <c r="O4" t="s">
        <v>167</v>
      </c>
      <c r="P4" t="s">
        <v>150</v>
      </c>
      <c r="Q4" t="s">
        <v>148</v>
      </c>
      <c r="R4" t="s">
        <v>113</v>
      </c>
      <c r="S4" t="s">
        <v>93</v>
      </c>
      <c r="T4" t="s">
        <v>91</v>
      </c>
      <c r="U4" t="s">
        <v>761</v>
      </c>
    </row>
    <row r="5" spans="1:21" x14ac:dyDescent="0.25">
      <c r="A5" s="2" t="s">
        <v>712</v>
      </c>
      <c r="B5" s="3">
        <v>4.7790544565441389</v>
      </c>
      <c r="C5" s="3">
        <v>0.45276958034872783</v>
      </c>
      <c r="D5" s="3">
        <v>1.6388411519158101</v>
      </c>
      <c r="E5" s="3">
        <v>0.47990592068471982</v>
      </c>
      <c r="F5" s="3">
        <v>0.96611477167816517</v>
      </c>
      <c r="G5" s="3">
        <v>1.0319152014155955</v>
      </c>
      <c r="H5" s="3">
        <v>0.31079002825537844</v>
      </c>
      <c r="I5" s="3">
        <v>0.84035654976808161</v>
      </c>
      <c r="J5" s="3">
        <v>0.53074274836412894</v>
      </c>
      <c r="K5" s="3">
        <v>1.8751979750988959</v>
      </c>
      <c r="L5" s="3">
        <v>0.33088371908455577</v>
      </c>
      <c r="M5" s="3">
        <v>0.11818748178977589</v>
      </c>
      <c r="N5" s="3">
        <v>0.65229379713552449</v>
      </c>
      <c r="O5" s="3">
        <v>0.86408800362956928</v>
      </c>
      <c r="P5" s="3">
        <v>1.5104722657753278</v>
      </c>
      <c r="Q5" s="3">
        <v>1.5883864452233554</v>
      </c>
      <c r="R5" s="3">
        <v>0.36604652276973504</v>
      </c>
      <c r="S5" s="3">
        <v>2.0072134652656883</v>
      </c>
      <c r="T5" s="3">
        <v>1.523669023622984</v>
      </c>
      <c r="U5" s="3">
        <v>0.72085534489856373</v>
      </c>
    </row>
    <row r="6" spans="1:21" x14ac:dyDescent="0.25">
      <c r="A6" s="2" t="s">
        <v>662</v>
      </c>
      <c r="B6" s="3">
        <v>1.2330987704978027</v>
      </c>
      <c r="C6" s="3">
        <v>6.8703362189870694</v>
      </c>
      <c r="D6" s="3">
        <v>1.0925119300952375</v>
      </c>
      <c r="E6" s="3">
        <v>0.49973525814301256</v>
      </c>
      <c r="F6" s="3">
        <v>1.0195476097308207</v>
      </c>
      <c r="G6" s="3">
        <v>0.85598384482213341</v>
      </c>
      <c r="H6" s="3">
        <v>0.78418905554926854</v>
      </c>
      <c r="I6" s="3">
        <v>1.1803497277015969</v>
      </c>
      <c r="J6" s="3">
        <v>0.5276492452621967</v>
      </c>
      <c r="K6" s="3">
        <v>1.2161932448424631</v>
      </c>
      <c r="L6" s="3">
        <v>0.71455118211307245</v>
      </c>
      <c r="M6" s="3">
        <v>0.17093390381199325</v>
      </c>
      <c r="N6" s="3">
        <v>0.71797761505972701</v>
      </c>
      <c r="O6" s="3">
        <v>1.3737322486566521</v>
      </c>
      <c r="P6" s="3">
        <v>1.119068432705526</v>
      </c>
      <c r="Q6" s="3">
        <v>1.2066120100619471</v>
      </c>
      <c r="R6" s="3">
        <v>0.82421323233954735</v>
      </c>
      <c r="S6" s="3">
        <v>1.0819144490640658</v>
      </c>
      <c r="T6" s="3">
        <v>1.0314201653922652</v>
      </c>
      <c r="U6" s="3">
        <v>0.93162142944656579</v>
      </c>
    </row>
    <row r="7" spans="1:21" x14ac:dyDescent="0.25">
      <c r="A7" s="2" t="s">
        <v>639</v>
      </c>
      <c r="B7" s="3">
        <v>1.6488830579991831</v>
      </c>
      <c r="C7" s="3">
        <v>0.43215227374118814</v>
      </c>
      <c r="D7" s="3">
        <v>3.5027945479704328</v>
      </c>
      <c r="E7" s="3">
        <v>0.41941386920133883</v>
      </c>
      <c r="F7" s="3">
        <v>1.1074102582212795</v>
      </c>
      <c r="G7" s="3">
        <v>1.0946214030575965</v>
      </c>
      <c r="H7" s="3">
        <v>0.29925132025468781</v>
      </c>
      <c r="I7" s="3">
        <v>0.91741272141741659</v>
      </c>
      <c r="J7" s="3">
        <v>0.57286677134326824</v>
      </c>
      <c r="K7" s="3">
        <v>1.7858588967627587</v>
      </c>
      <c r="L7" s="3">
        <v>0.37021882127167072</v>
      </c>
      <c r="M7" s="3">
        <v>0.13411144155841015</v>
      </c>
      <c r="N7" s="3">
        <v>0.61145623242540059</v>
      </c>
      <c r="O7" s="3">
        <v>0.85664525895321086</v>
      </c>
      <c r="P7" s="3">
        <v>1.5427808765567557</v>
      </c>
      <c r="Q7" s="3">
        <v>1.630749743954063</v>
      </c>
      <c r="R7" s="3">
        <v>0.35147418507144823</v>
      </c>
      <c r="S7" s="3">
        <v>1.7030142366584731</v>
      </c>
      <c r="T7" s="3">
        <v>1.8191056594181072</v>
      </c>
      <c r="U7" s="3">
        <v>0.6456144297242854</v>
      </c>
    </row>
    <row r="8" spans="1:21" x14ac:dyDescent="0.25">
      <c r="A8" s="2" t="s">
        <v>622</v>
      </c>
      <c r="B8" s="3">
        <v>0.92248274312953615</v>
      </c>
      <c r="C8" s="3">
        <v>0.36533355094626591</v>
      </c>
      <c r="D8" s="3">
        <v>0.83752188845246733</v>
      </c>
      <c r="E8" s="3">
        <v>2.130085424595185</v>
      </c>
      <c r="F8" s="3">
        <v>0.74083995316345053</v>
      </c>
      <c r="G8" s="3">
        <v>0.7624173098990018</v>
      </c>
      <c r="H8" s="3">
        <v>0.61091252010326635</v>
      </c>
      <c r="I8" s="3">
        <v>0.70996707768377099</v>
      </c>
      <c r="J8" s="3">
        <v>0.75878633529759509</v>
      </c>
      <c r="K8" s="3">
        <v>0.73093505496929501</v>
      </c>
      <c r="L8" s="3">
        <v>0.43507841280907739</v>
      </c>
      <c r="M8" s="3">
        <v>0.16873143359275888</v>
      </c>
      <c r="N8" s="3">
        <v>1.288958432907005</v>
      </c>
      <c r="O8" s="3">
        <v>0.7500333485375088</v>
      </c>
      <c r="P8" s="3">
        <v>0.74213844309772359</v>
      </c>
      <c r="Q8" s="3">
        <v>0.9698327559004174</v>
      </c>
      <c r="R8" s="3">
        <v>0.53694550237695493</v>
      </c>
      <c r="S8" s="3">
        <v>0.7244351772233486</v>
      </c>
      <c r="T8" s="3">
        <v>0.95328088675087452</v>
      </c>
      <c r="U8" s="3">
        <v>0.66672849461889994</v>
      </c>
    </row>
    <row r="9" spans="1:21" x14ac:dyDescent="0.25">
      <c r="A9" s="2" t="s">
        <v>533</v>
      </c>
      <c r="B9" s="3">
        <v>1.2166784546780594</v>
      </c>
      <c r="C9" s="3">
        <v>0.4693168440669791</v>
      </c>
      <c r="D9" s="3">
        <v>1.2996216571373795</v>
      </c>
      <c r="E9" s="3">
        <v>0.41047808926486024</v>
      </c>
      <c r="F9" s="3">
        <v>3.2160095271923077</v>
      </c>
      <c r="G9" s="3">
        <v>1.5281397500177725</v>
      </c>
      <c r="H9" s="3">
        <v>0.32072987210022175</v>
      </c>
      <c r="I9" s="3">
        <v>1.2956161262688457</v>
      </c>
      <c r="J9" s="3">
        <v>0.7876257134118142</v>
      </c>
      <c r="K9" s="3">
        <v>1.8564655422017207</v>
      </c>
      <c r="L9" s="3">
        <v>0.4553276486389613</v>
      </c>
      <c r="M9" s="3">
        <v>0.23471189767903905</v>
      </c>
      <c r="N9" s="3">
        <v>0.594946744765814</v>
      </c>
      <c r="O9" s="3">
        <v>1.1816600878167041</v>
      </c>
      <c r="P9" s="3">
        <v>1.4616490579708128</v>
      </c>
      <c r="Q9" s="3">
        <v>2.2373228397564189</v>
      </c>
      <c r="R9" s="3">
        <v>0.33166674380399647</v>
      </c>
      <c r="S9" s="3">
        <v>1.6214508683180324</v>
      </c>
      <c r="T9" s="3">
        <v>1.4966925283128099</v>
      </c>
      <c r="U9" s="3">
        <v>0.6751792835714121</v>
      </c>
    </row>
    <row r="10" spans="1:21" x14ac:dyDescent="0.25">
      <c r="A10" s="2" t="s">
        <v>513</v>
      </c>
      <c r="B10" s="3">
        <v>1.1962303897706559</v>
      </c>
      <c r="C10" s="3">
        <v>0.36745591318451093</v>
      </c>
      <c r="D10" s="3">
        <v>1.2606039844832702</v>
      </c>
      <c r="E10" s="3">
        <v>0.3783148391679762</v>
      </c>
      <c r="F10" s="3">
        <v>1.4328402824352156</v>
      </c>
      <c r="G10" s="3">
        <v>3.0431386098866149</v>
      </c>
      <c r="H10" s="3">
        <v>0.24996453160232227</v>
      </c>
      <c r="I10" s="3">
        <v>1.1437483151933447</v>
      </c>
      <c r="J10" s="3">
        <v>0.79170662780513956</v>
      </c>
      <c r="K10" s="3">
        <v>2.1875506286641095</v>
      </c>
      <c r="L10" s="3">
        <v>0.45301882286338224</v>
      </c>
      <c r="M10" s="3">
        <v>0.22247498424908713</v>
      </c>
      <c r="N10" s="3">
        <v>0.60945304570240999</v>
      </c>
      <c r="O10" s="3">
        <v>0.96295907491733224</v>
      </c>
      <c r="P10" s="3">
        <v>1.6865735547488114</v>
      </c>
      <c r="Q10" s="3">
        <v>2.5878031181702914</v>
      </c>
      <c r="R10" s="3">
        <v>0.30486972551560115</v>
      </c>
      <c r="S10" s="3">
        <v>1.6730017741542513</v>
      </c>
      <c r="T10" s="3">
        <v>1.5417734395841476</v>
      </c>
      <c r="U10" s="3">
        <v>0.63517842592186524</v>
      </c>
    </row>
    <row r="11" spans="1:21" x14ac:dyDescent="0.25">
      <c r="A11" s="2" t="s">
        <v>460</v>
      </c>
      <c r="B11" s="3">
        <v>0.90140578686666872</v>
      </c>
      <c r="C11" s="3">
        <v>0.65788696715266115</v>
      </c>
      <c r="D11" s="3">
        <v>0.81501689702024593</v>
      </c>
      <c r="E11" s="3">
        <v>0.99439311602219782</v>
      </c>
      <c r="F11" s="3">
        <v>0.73999107126272257</v>
      </c>
      <c r="G11" s="3">
        <v>0.71448802644428466</v>
      </c>
      <c r="H11" s="3">
        <v>3.7499455870016525</v>
      </c>
      <c r="I11" s="3">
        <v>0.79993215165034126</v>
      </c>
      <c r="J11" s="3">
        <v>0.58623220285810573</v>
      </c>
      <c r="K11" s="3">
        <v>0.62609423130082675</v>
      </c>
      <c r="L11" s="3">
        <v>0.57834527416418902</v>
      </c>
      <c r="M11" s="3">
        <v>0.18927257608383996</v>
      </c>
      <c r="N11" s="3">
        <v>1.1377975017169837</v>
      </c>
      <c r="O11" s="3">
        <v>0.85155621263428893</v>
      </c>
      <c r="P11" s="3">
        <v>0.72154858926301091</v>
      </c>
      <c r="Q11" s="3">
        <v>0.88105790270749662</v>
      </c>
      <c r="R11" s="3">
        <v>1.0055439654292462</v>
      </c>
      <c r="S11" s="3">
        <v>0.79462264801285076</v>
      </c>
      <c r="T11" s="3">
        <v>0.80593978882581963</v>
      </c>
      <c r="U11" s="3">
        <v>1.0462770867719613</v>
      </c>
    </row>
    <row r="12" spans="1:21" x14ac:dyDescent="0.25">
      <c r="A12" s="2" t="s">
        <v>443</v>
      </c>
      <c r="B12" s="3">
        <v>1.1997040040867268</v>
      </c>
      <c r="C12" s="3">
        <v>0.55931382403333496</v>
      </c>
      <c r="D12" s="3">
        <v>1.1939666412111716</v>
      </c>
      <c r="E12" s="3">
        <v>0.43323176107878891</v>
      </c>
      <c r="F12" s="3">
        <v>1.4370067704603084</v>
      </c>
      <c r="G12" s="3">
        <v>1.3143076141802461</v>
      </c>
      <c r="H12" s="3">
        <v>0.37891336022301425</v>
      </c>
      <c r="I12" s="3">
        <v>3.5984487785199626</v>
      </c>
      <c r="J12" s="3">
        <v>0.68721945338255108</v>
      </c>
      <c r="K12" s="3">
        <v>1.8241623649678478</v>
      </c>
      <c r="L12" s="3">
        <v>0.62432378001558553</v>
      </c>
      <c r="M12" s="3">
        <v>0.17026613314246328</v>
      </c>
      <c r="N12" s="3">
        <v>0.73411503797793609</v>
      </c>
      <c r="O12" s="3">
        <v>1.4924964440218238</v>
      </c>
      <c r="P12" s="3">
        <v>1.5128423236163697</v>
      </c>
      <c r="Q12" s="3">
        <v>1.8346460636779707</v>
      </c>
      <c r="R12" s="3">
        <v>0.58118668158208631</v>
      </c>
      <c r="S12" s="3">
        <v>1.5316050331897701</v>
      </c>
      <c r="T12" s="3">
        <v>1.3553387829139347</v>
      </c>
      <c r="U12" s="3">
        <v>0.75211478058133474</v>
      </c>
    </row>
    <row r="13" spans="1:21" x14ac:dyDescent="0.25">
      <c r="A13" s="2" t="s">
        <v>438</v>
      </c>
      <c r="B13" s="3">
        <v>0.96194385073752564</v>
      </c>
      <c r="C13" s="3">
        <v>0.35135704473669954</v>
      </c>
      <c r="D13" s="3">
        <v>1.0406941761348338</v>
      </c>
      <c r="E13" s="3">
        <v>0.58473379090642563</v>
      </c>
      <c r="F13" s="3">
        <v>1.221385707474548</v>
      </c>
      <c r="G13" s="3">
        <v>1.3396047546537042</v>
      </c>
      <c r="H13" s="3">
        <v>0.34624027187681083</v>
      </c>
      <c r="I13" s="3">
        <v>0.97522777069123445</v>
      </c>
      <c r="J13" s="3">
        <v>3.6888017900319188</v>
      </c>
      <c r="K13" s="3">
        <v>1.3691885606777581</v>
      </c>
      <c r="L13" s="3">
        <v>0.41154815759680824</v>
      </c>
      <c r="M13" s="3">
        <v>0.19607829141950869</v>
      </c>
      <c r="N13" s="3">
        <v>1.1226213164923735</v>
      </c>
      <c r="O13" s="3">
        <v>0.84754336134635144</v>
      </c>
      <c r="P13" s="3">
        <v>1.1896665153208175</v>
      </c>
      <c r="Q13" s="3">
        <v>1.7216561342936689</v>
      </c>
      <c r="R13" s="3">
        <v>0.35530284828594261</v>
      </c>
      <c r="S13" s="3">
        <v>1.2022290708606109</v>
      </c>
      <c r="T13" s="3">
        <v>1.4451815665743866</v>
      </c>
      <c r="U13" s="3">
        <v>0.56868353196083132</v>
      </c>
    </row>
    <row r="14" spans="1:21" x14ac:dyDescent="0.25">
      <c r="A14" s="2" t="s">
        <v>316</v>
      </c>
      <c r="B14" s="3">
        <v>1.5662900728321802</v>
      </c>
      <c r="C14" s="3">
        <v>0.36924005178030306</v>
      </c>
      <c r="D14" s="3">
        <v>1.5231633490970287</v>
      </c>
      <c r="E14" s="3">
        <v>0.27378908862586238</v>
      </c>
      <c r="F14" s="3">
        <v>1.3090760612318122</v>
      </c>
      <c r="G14" s="3">
        <v>1.5531393654839374</v>
      </c>
      <c r="H14" s="3">
        <v>0.18040789952222089</v>
      </c>
      <c r="I14" s="3">
        <v>1.1070451396030752</v>
      </c>
      <c r="J14" s="3">
        <v>0.60953501564692858</v>
      </c>
      <c r="K14" s="3">
        <v>5.4559197358418192</v>
      </c>
      <c r="L14" s="3">
        <v>0.32954936151889708</v>
      </c>
      <c r="M14" s="3">
        <v>0.12768154440542934</v>
      </c>
      <c r="N14" s="3">
        <v>0.51723912922353699</v>
      </c>
      <c r="O14" s="3">
        <v>0.93888833585975318</v>
      </c>
      <c r="P14" s="3">
        <v>2.0430624234594235</v>
      </c>
      <c r="Q14" s="3">
        <v>2.1699008827043516</v>
      </c>
      <c r="R14" s="3">
        <v>0.29700378730083304</v>
      </c>
      <c r="S14" s="3">
        <v>2.1506936865450554</v>
      </c>
      <c r="T14" s="3">
        <v>1.6476550291563503</v>
      </c>
      <c r="U14" s="3">
        <v>0.67800550684215088</v>
      </c>
    </row>
    <row r="15" spans="1:21" x14ac:dyDescent="0.25">
      <c r="A15" s="2" t="s">
        <v>251</v>
      </c>
      <c r="B15" s="3">
        <v>1.0220575056339873</v>
      </c>
      <c r="C15" s="3">
        <v>0.79170836884820894</v>
      </c>
      <c r="D15" s="3">
        <v>1.0406874232191889</v>
      </c>
      <c r="E15" s="3">
        <v>0.60494146081453637</v>
      </c>
      <c r="F15" s="3">
        <v>1.1621049211172894</v>
      </c>
      <c r="G15" s="3">
        <v>1.239022860274718</v>
      </c>
      <c r="H15" s="3">
        <v>0.68064910578149818</v>
      </c>
      <c r="I15" s="3">
        <v>1.4090610122762632</v>
      </c>
      <c r="J15" s="3">
        <v>0.7088312076784643</v>
      </c>
      <c r="K15" s="3">
        <v>1.3994720957955995</v>
      </c>
      <c r="L15" s="3">
        <v>6.8073771937291729</v>
      </c>
      <c r="M15" s="3">
        <v>0.35126594097871544</v>
      </c>
      <c r="N15" s="3">
        <v>0.79771962638069771</v>
      </c>
      <c r="O15" s="3">
        <v>1.3578180424578379</v>
      </c>
      <c r="P15" s="3">
        <v>1.3367450688863047</v>
      </c>
      <c r="Q15" s="3">
        <v>1.4823472006562128</v>
      </c>
      <c r="R15" s="3">
        <v>0.91743330557081959</v>
      </c>
      <c r="S15" s="3">
        <v>1.1854318378012356</v>
      </c>
      <c r="T15" s="3">
        <v>0.99909685191698283</v>
      </c>
      <c r="U15" s="3">
        <v>0.9246703493485654</v>
      </c>
    </row>
    <row r="16" spans="1:21" x14ac:dyDescent="0.25">
      <c r="A16" s="2" t="s">
        <v>234</v>
      </c>
      <c r="B16" s="3">
        <v>0.89103525541240347</v>
      </c>
      <c r="C16" s="3">
        <v>0.52219611242545738</v>
      </c>
      <c r="D16" s="3">
        <v>0.96156628306407621</v>
      </c>
      <c r="E16" s="3">
        <v>0.61075582337181411</v>
      </c>
      <c r="F16" s="3">
        <v>1.2928434431701139</v>
      </c>
      <c r="G16" s="3">
        <v>1.3497703332217348</v>
      </c>
      <c r="H16" s="3">
        <v>0.59440887309229673</v>
      </c>
      <c r="I16" s="3">
        <v>1.103704382979892</v>
      </c>
      <c r="J16" s="3">
        <v>0.8015170720891629</v>
      </c>
      <c r="K16" s="3">
        <v>1.1719085638069919</v>
      </c>
      <c r="L16" s="3">
        <v>0.96169242620262541</v>
      </c>
      <c r="M16" s="3">
        <v>6.0383295633308363</v>
      </c>
      <c r="N16" s="3">
        <v>0.71597492901672366</v>
      </c>
      <c r="O16" s="3">
        <v>0.99446227925860331</v>
      </c>
      <c r="P16" s="3">
        <v>1.2019271389976374</v>
      </c>
      <c r="Q16" s="3">
        <v>1.3005963071257602</v>
      </c>
      <c r="R16" s="3">
        <v>0.52091899911706607</v>
      </c>
      <c r="S16" s="3">
        <v>1.1108153776979124</v>
      </c>
      <c r="T16" s="3">
        <v>1.0836060350222989</v>
      </c>
      <c r="U16" s="3">
        <v>0.76124412942200148</v>
      </c>
    </row>
    <row r="17" spans="1:21" x14ac:dyDescent="0.25">
      <c r="A17" s="2" t="s">
        <v>169</v>
      </c>
      <c r="B17" s="3">
        <v>0.9906057071408112</v>
      </c>
      <c r="C17" s="3">
        <v>0.42278618853245625</v>
      </c>
      <c r="D17" s="3">
        <v>0.97798779363487653</v>
      </c>
      <c r="E17" s="3">
        <v>1.0019194412239136</v>
      </c>
      <c r="F17" s="3">
        <v>0.79691566234103584</v>
      </c>
      <c r="G17" s="3">
        <v>0.89101187978896346</v>
      </c>
      <c r="H17" s="3">
        <v>0.62556009298457405</v>
      </c>
      <c r="I17" s="3">
        <v>0.91083507278117204</v>
      </c>
      <c r="J17" s="3">
        <v>1.0652436264999607</v>
      </c>
      <c r="K17" s="3">
        <v>1.0531984500560916</v>
      </c>
      <c r="L17" s="3">
        <v>0.41614918727024264</v>
      </c>
      <c r="M17" s="3">
        <v>0.13406820465149175</v>
      </c>
      <c r="N17" s="3">
        <v>4.1422470925419379</v>
      </c>
      <c r="O17" s="3">
        <v>0.8382476339519126</v>
      </c>
      <c r="P17" s="3">
        <v>0.96665722968132439</v>
      </c>
      <c r="Q17" s="3">
        <v>1.2701841514272156</v>
      </c>
      <c r="R17" s="3">
        <v>0.57592391333626303</v>
      </c>
      <c r="S17" s="3">
        <v>0.9261693883325427</v>
      </c>
      <c r="T17" s="3">
        <v>1.2692904764766531</v>
      </c>
      <c r="U17" s="3">
        <v>0.7267706475850686</v>
      </c>
    </row>
    <row r="18" spans="1:21" x14ac:dyDescent="0.25">
      <c r="A18" s="2" t="s">
        <v>167</v>
      </c>
      <c r="B18" s="3">
        <v>1.3018918975638303</v>
      </c>
      <c r="C18" s="3">
        <v>0.67432621145256844</v>
      </c>
      <c r="D18" s="3">
        <v>1.2323454981953041</v>
      </c>
      <c r="E18" s="3">
        <v>0.47941586627857347</v>
      </c>
      <c r="F18" s="3">
        <v>1.3541863901315381</v>
      </c>
      <c r="G18" s="3">
        <v>1.233414125395786</v>
      </c>
      <c r="H18" s="3">
        <v>0.42644804721337665</v>
      </c>
      <c r="I18" s="3">
        <v>1.5237354058723225</v>
      </c>
      <c r="J18" s="3">
        <v>0.62162417401329884</v>
      </c>
      <c r="K18" s="3">
        <v>1.763949168181586</v>
      </c>
      <c r="L18" s="3">
        <v>0.62712305532672352</v>
      </c>
      <c r="M18" s="3">
        <v>0.16644902341480056</v>
      </c>
      <c r="N18" s="3">
        <v>0.72523197947355633</v>
      </c>
      <c r="O18" s="3">
        <v>3.8176474838253527</v>
      </c>
      <c r="P18" s="3">
        <v>1.4893057342488736</v>
      </c>
      <c r="Q18" s="3">
        <v>1.7237259020014017</v>
      </c>
      <c r="R18" s="3">
        <v>0.5618145741476247</v>
      </c>
      <c r="S18" s="3">
        <v>1.5330551624344051</v>
      </c>
      <c r="T18" s="3">
        <v>1.2745940762488102</v>
      </c>
      <c r="U18" s="3">
        <v>0.82935546800673277</v>
      </c>
    </row>
    <row r="19" spans="1:21" x14ac:dyDescent="0.25">
      <c r="A19" s="2" t="s">
        <v>150</v>
      </c>
      <c r="B19" s="3">
        <v>1.5516232861771282</v>
      </c>
      <c r="C19" s="3">
        <v>0.3730574998766466</v>
      </c>
      <c r="D19" s="3">
        <v>1.5101946058920526</v>
      </c>
      <c r="E19" s="3">
        <v>0.33436646533821035</v>
      </c>
      <c r="F19" s="3">
        <v>1.2328104694168931</v>
      </c>
      <c r="G19" s="3">
        <v>1.4804318647686978</v>
      </c>
      <c r="H19" s="3">
        <v>0.23895587696111403</v>
      </c>
      <c r="I19" s="3">
        <v>1.0254186996985872</v>
      </c>
      <c r="J19" s="3">
        <v>0.60400148025143441</v>
      </c>
      <c r="K19" s="3">
        <v>2.4633466801962527</v>
      </c>
      <c r="L19" s="3">
        <v>0.38166947233480786</v>
      </c>
      <c r="M19" s="3">
        <v>0.1594811137003741</v>
      </c>
      <c r="N19" s="3">
        <v>0.53096868438819456</v>
      </c>
      <c r="O19" s="3">
        <v>0.95718493834547558</v>
      </c>
      <c r="P19" s="3">
        <v>7.3724906432165618</v>
      </c>
      <c r="Q19" s="3">
        <v>2.091158133674996</v>
      </c>
      <c r="R19" s="3">
        <v>0.30635146573865418</v>
      </c>
      <c r="S19" s="3">
        <v>2.0557396784733086</v>
      </c>
      <c r="T19" s="3">
        <v>1.5126301830262023</v>
      </c>
      <c r="U19" s="3">
        <v>0.75998543039184097</v>
      </c>
    </row>
    <row r="20" spans="1:21" x14ac:dyDescent="0.25">
      <c r="A20" s="2" t="s">
        <v>148</v>
      </c>
      <c r="B20" s="3">
        <v>1.2583983723265246</v>
      </c>
      <c r="C20" s="3">
        <v>0.33640597785071469</v>
      </c>
      <c r="D20" s="3">
        <v>1.3531216461210935</v>
      </c>
      <c r="E20" s="3">
        <v>0.30523178585824567</v>
      </c>
      <c r="F20" s="3">
        <v>1.5500054004546944</v>
      </c>
      <c r="G20" s="3">
        <v>1.9019745494511624</v>
      </c>
      <c r="H20" s="3">
        <v>0.20410501108831555</v>
      </c>
      <c r="I20" s="3">
        <v>1.1600846990996625</v>
      </c>
      <c r="J20" s="3">
        <v>0.70055829742998632</v>
      </c>
      <c r="K20" s="3">
        <v>2.2552833027718022</v>
      </c>
      <c r="L20" s="3">
        <v>0.36523291253445678</v>
      </c>
      <c r="M20" s="3">
        <v>0.1555172368555138</v>
      </c>
      <c r="N20" s="3">
        <v>0.55508997807066773</v>
      </c>
      <c r="O20" s="3">
        <v>0.93561643105709891</v>
      </c>
      <c r="P20" s="3">
        <v>1.7993690277648655</v>
      </c>
      <c r="Q20" s="3">
        <v>5.1489123829805683</v>
      </c>
      <c r="R20" s="3">
        <v>0.27161991607229469</v>
      </c>
      <c r="S20" s="3">
        <v>1.8556634565576768</v>
      </c>
      <c r="T20" s="3">
        <v>1.7271251162382004</v>
      </c>
      <c r="U20" s="3">
        <v>0.63359300170888933</v>
      </c>
    </row>
    <row r="21" spans="1:21" x14ac:dyDescent="0.25">
      <c r="A21" s="2" t="s">
        <v>113</v>
      </c>
      <c r="B21" s="3">
        <v>0.99730985449777954</v>
      </c>
      <c r="C21" s="3">
        <v>0.89351996678374079</v>
      </c>
      <c r="D21" s="3">
        <v>0.91151357248696085</v>
      </c>
      <c r="E21" s="3">
        <v>0.7336103581781962</v>
      </c>
      <c r="F21" s="3">
        <v>0.75007332712275276</v>
      </c>
      <c r="G21" s="3">
        <v>0.73876977743764294</v>
      </c>
      <c r="H21" s="3">
        <v>1.2107198444443332</v>
      </c>
      <c r="I21" s="3">
        <v>1.3215755607003909</v>
      </c>
      <c r="J21" s="3">
        <v>0.56176424697702276</v>
      </c>
      <c r="K21" s="3">
        <v>0.97255814335782587</v>
      </c>
      <c r="L21" s="3">
        <v>0.90205392967307907</v>
      </c>
      <c r="M21" s="3">
        <v>0.17847735365653511</v>
      </c>
      <c r="N21" s="3">
        <v>1.122121828255551</v>
      </c>
      <c r="O21" s="3">
        <v>1.1368718408813039</v>
      </c>
      <c r="P21" s="3">
        <v>0.91278480819901553</v>
      </c>
      <c r="Q21" s="3">
        <v>0.91874857378607688</v>
      </c>
      <c r="R21" s="3">
        <v>7.4262510517813576</v>
      </c>
      <c r="S21" s="3">
        <v>0.89373482844685981</v>
      </c>
      <c r="T21" s="3">
        <v>0.87645114429306881</v>
      </c>
      <c r="U21" s="3">
        <v>1.1218109332320059</v>
      </c>
    </row>
    <row r="22" spans="1:21" x14ac:dyDescent="0.25">
      <c r="A22" s="2" t="s">
        <v>93</v>
      </c>
      <c r="B22" s="3">
        <v>1.7562978736154282</v>
      </c>
      <c r="C22" s="3">
        <v>0.37470468178180755</v>
      </c>
      <c r="D22" s="3">
        <v>1.484091705565493</v>
      </c>
      <c r="E22" s="3">
        <v>0.35027857641987359</v>
      </c>
      <c r="F22" s="3">
        <v>1.2135204550957259</v>
      </c>
      <c r="G22" s="3">
        <v>1.2991670515405078</v>
      </c>
      <c r="H22" s="3">
        <v>0.27029563424218889</v>
      </c>
      <c r="I22" s="3">
        <v>0.99158517799012125</v>
      </c>
      <c r="J22" s="3">
        <v>0.58092815704727896</v>
      </c>
      <c r="K22" s="3">
        <v>2.1268380529845996</v>
      </c>
      <c r="L22" s="3">
        <v>0.34790519408999926</v>
      </c>
      <c r="M22" s="3">
        <v>0.14307200937169512</v>
      </c>
      <c r="N22" s="3">
        <v>0.54706867787394886</v>
      </c>
      <c r="O22" s="3">
        <v>0.91236513790308305</v>
      </c>
      <c r="P22" s="3">
        <v>1.7257843620039031</v>
      </c>
      <c r="Q22" s="3">
        <v>1.9206702220204925</v>
      </c>
      <c r="R22" s="3">
        <v>0.31968662896404038</v>
      </c>
      <c r="S22" s="3">
        <v>3.5517102959040905</v>
      </c>
      <c r="T22" s="3">
        <v>1.566791611665272</v>
      </c>
      <c r="U22" s="3">
        <v>0.67513816824937589</v>
      </c>
    </row>
    <row r="23" spans="1:21" x14ac:dyDescent="0.25">
      <c r="A23" s="2" t="s">
        <v>91</v>
      </c>
      <c r="B23" s="3">
        <v>1.2049361829488456</v>
      </c>
      <c r="C23" s="3">
        <v>0.34937825204794232</v>
      </c>
      <c r="D23" s="3">
        <v>1.4561769992179203</v>
      </c>
      <c r="E23" s="3">
        <v>0.35106217361764047</v>
      </c>
      <c r="F23" s="3">
        <v>1.0147921198248939</v>
      </c>
      <c r="G23" s="3">
        <v>1.0834135844414521</v>
      </c>
      <c r="H23" s="3">
        <v>0.22141595644230497</v>
      </c>
      <c r="I23" s="3">
        <v>0.80644055793520997</v>
      </c>
      <c r="J23" s="3">
        <v>0.61900304063850664</v>
      </c>
      <c r="K23" s="3">
        <v>1.5449908485131394</v>
      </c>
      <c r="L23" s="3">
        <v>0.29212600445935522</v>
      </c>
      <c r="M23" s="3">
        <v>0.12736436114933603</v>
      </c>
      <c r="N23" s="3">
        <v>0.59855189545532894</v>
      </c>
      <c r="O23" s="3">
        <v>0.70118593898314718</v>
      </c>
      <c r="P23" s="3">
        <v>1.1948644176493695</v>
      </c>
      <c r="Q23" s="3">
        <v>1.6453878750119857</v>
      </c>
      <c r="R23" s="3">
        <v>0.27190813035846551</v>
      </c>
      <c r="S23" s="3">
        <v>1.3959436052187448</v>
      </c>
      <c r="T23" s="3">
        <v>2.5663245523853244</v>
      </c>
      <c r="U23" s="3">
        <v>0.5119493317907774</v>
      </c>
    </row>
    <row r="24" spans="1:21" x14ac:dyDescent="0.25">
      <c r="A24" s="2" t="s">
        <v>761</v>
      </c>
      <c r="B24" s="3">
        <v>1.2969049959935584</v>
      </c>
      <c r="C24" s="3">
        <v>0.73828108860943309</v>
      </c>
      <c r="D24" s="3">
        <v>1.1412941001719001</v>
      </c>
      <c r="E24" s="3">
        <v>0.67322640159748193</v>
      </c>
      <c r="F24" s="3">
        <v>1.0156223451326587</v>
      </c>
      <c r="G24" s="3">
        <v>0.9986655447798326</v>
      </c>
      <c r="H24" s="3">
        <v>0.87721126180742903</v>
      </c>
      <c r="I24" s="3">
        <v>1.1060130813320697</v>
      </c>
      <c r="J24" s="3">
        <v>0.59388802106817773</v>
      </c>
      <c r="K24" s="3">
        <v>1.4124260286484907</v>
      </c>
      <c r="L24" s="3">
        <v>0.66549930262011714</v>
      </c>
      <c r="M24" s="3">
        <v>0.21951881388781128</v>
      </c>
      <c r="N24" s="3">
        <v>0.90955841257266379</v>
      </c>
      <c r="O24" s="3">
        <v>1.1615879811098451</v>
      </c>
      <c r="P24" s="3">
        <v>1.3771413890808977</v>
      </c>
      <c r="Q24" s="3">
        <v>1.3863940764538465</v>
      </c>
      <c r="R24" s="3">
        <v>0.90049007616923626</v>
      </c>
      <c r="S24" s="3">
        <v>1.2992535491715385</v>
      </c>
      <c r="T24" s="3">
        <v>1.12444570155669</v>
      </c>
      <c r="U24" s="3">
        <v>1.2383330708614166</v>
      </c>
    </row>
  </sheetData>
  <conditionalFormatting pivot="1" sqref="B5:U24">
    <cfRule type="colorScale" priority="1">
      <colorScale>
        <cfvo type="min"/>
        <cfvo type="num" val="1"/>
        <cfvo type="max"/>
        <color rgb="FF0070C0"/>
        <color theme="0"/>
        <color rgb="FFFF0000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8" sqref="E8"/>
    </sheetView>
  </sheetViews>
  <sheetFormatPr defaultRowHeight="15" x14ac:dyDescent="0.25"/>
  <sheetData>
    <row r="1" spans="1:5" x14ac:dyDescent="0.25">
      <c r="A1" t="s">
        <v>0</v>
      </c>
      <c r="B1" t="s">
        <v>27</v>
      </c>
      <c r="C1" t="s">
        <v>26</v>
      </c>
      <c r="D1" t="s">
        <v>34</v>
      </c>
      <c r="E1" t="s">
        <v>35</v>
      </c>
    </row>
    <row r="2" spans="1:5" x14ac:dyDescent="0.25">
      <c r="A2" t="s">
        <v>11</v>
      </c>
      <c r="B2">
        <v>205103</v>
      </c>
      <c r="C2">
        <v>166981.54839192901</v>
      </c>
      <c r="D2">
        <f>B2/SUM(B$2:B$21)</f>
        <v>1.3260942962744861E-2</v>
      </c>
      <c r="E2">
        <f t="shared" ref="E2:E21" si="0">C2/SUM(C$2:C$21)</f>
        <v>1.3650647732837048E-2</v>
      </c>
    </row>
    <row r="3" spans="1:5" x14ac:dyDescent="0.25">
      <c r="A3" t="s">
        <v>17</v>
      </c>
      <c r="B3">
        <v>331243</v>
      </c>
      <c r="C3">
        <v>277939.358609332</v>
      </c>
      <c r="D3">
        <f t="shared" ref="D3:D21" si="1">B3/SUM(B$2:B$21)</f>
        <v>2.1416529888926519E-2</v>
      </c>
      <c r="E3">
        <f t="shared" si="0"/>
        <v>2.2721386356781711E-2</v>
      </c>
    </row>
    <row r="4" spans="1:5" x14ac:dyDescent="0.25">
      <c r="A4" t="s">
        <v>20</v>
      </c>
      <c r="B4">
        <v>542183</v>
      </c>
      <c r="C4">
        <v>390578.15715175902</v>
      </c>
      <c r="D4">
        <f t="shared" si="1"/>
        <v>3.5054864328507608E-2</v>
      </c>
      <c r="E4">
        <f t="shared" si="0"/>
        <v>3.1929544831535615E-2</v>
      </c>
    </row>
    <row r="5" spans="1:5" x14ac:dyDescent="0.25">
      <c r="A5" t="s">
        <v>21</v>
      </c>
      <c r="B5">
        <v>487659</v>
      </c>
      <c r="C5">
        <v>360812.79794453498</v>
      </c>
      <c r="D5">
        <f t="shared" si="1"/>
        <v>3.1529612849491212E-2</v>
      </c>
      <c r="E5">
        <f t="shared" si="0"/>
        <v>2.9496243445292079E-2</v>
      </c>
    </row>
    <row r="6" spans="1:5" x14ac:dyDescent="0.25">
      <c r="A6" t="s">
        <v>23</v>
      </c>
      <c r="B6">
        <v>822815</v>
      </c>
      <c r="C6">
        <v>541059.55428477901</v>
      </c>
      <c r="D6">
        <f t="shared" si="1"/>
        <v>5.3199137915539568E-2</v>
      </c>
      <c r="E6">
        <f t="shared" si="0"/>
        <v>4.4231314472493732E-2</v>
      </c>
    </row>
    <row r="7" spans="1:5" x14ac:dyDescent="0.25">
      <c r="A7" t="s">
        <v>10</v>
      </c>
      <c r="B7">
        <v>411739</v>
      </c>
      <c r="C7">
        <v>283168.587115045</v>
      </c>
      <c r="D7">
        <f t="shared" si="1"/>
        <v>2.6621002104004358E-2</v>
      </c>
      <c r="E7">
        <f t="shared" si="0"/>
        <v>2.3148872848154121E-2</v>
      </c>
    </row>
    <row r="8" spans="1:5" x14ac:dyDescent="0.25">
      <c r="A8" t="s">
        <v>7</v>
      </c>
      <c r="B8">
        <v>264229</v>
      </c>
      <c r="C8">
        <v>164787.98419923001</v>
      </c>
      <c r="D8">
        <f t="shared" si="1"/>
        <v>1.708373694242947E-2</v>
      </c>
      <c r="E8">
        <f t="shared" si="0"/>
        <v>1.3471325092927054E-2</v>
      </c>
    </row>
    <row r="9" spans="1:5" x14ac:dyDescent="0.25">
      <c r="A9" t="s">
        <v>15</v>
      </c>
      <c r="B9">
        <v>196268</v>
      </c>
      <c r="C9">
        <v>171052.689770383</v>
      </c>
      <c r="D9">
        <f t="shared" si="1"/>
        <v>1.2689715671696699E-2</v>
      </c>
      <c r="E9">
        <f t="shared" si="0"/>
        <v>1.3983461252432714E-2</v>
      </c>
    </row>
    <row r="10" spans="1:5" x14ac:dyDescent="0.25">
      <c r="A10" t="s">
        <v>19</v>
      </c>
      <c r="B10">
        <v>2823093</v>
      </c>
      <c r="C10">
        <v>2249487.3035238399</v>
      </c>
      <c r="D10">
        <f t="shared" si="1"/>
        <v>0.18252719488025176</v>
      </c>
      <c r="E10">
        <f t="shared" si="0"/>
        <v>0.18389432278960494</v>
      </c>
    </row>
    <row r="11" spans="1:5" x14ac:dyDescent="0.25">
      <c r="A11" t="s">
        <v>12</v>
      </c>
      <c r="B11">
        <v>3030074</v>
      </c>
      <c r="C11">
        <v>2388459.2817652901</v>
      </c>
      <c r="D11">
        <f t="shared" si="1"/>
        <v>0.19590956001080514</v>
      </c>
      <c r="E11">
        <f t="shared" si="0"/>
        <v>0.19525520390478582</v>
      </c>
    </row>
    <row r="12" spans="1:5" x14ac:dyDescent="0.25">
      <c r="A12" t="s">
        <v>14</v>
      </c>
      <c r="B12">
        <v>385294</v>
      </c>
      <c r="C12">
        <v>328237.62917358801</v>
      </c>
      <c r="D12">
        <f t="shared" si="1"/>
        <v>2.4911199533345772E-2</v>
      </c>
      <c r="E12">
        <f t="shared" si="0"/>
        <v>2.6833241706404116E-2</v>
      </c>
    </row>
    <row r="13" spans="1:5" x14ac:dyDescent="0.25">
      <c r="A13" t="s">
        <v>4</v>
      </c>
      <c r="B13">
        <v>456541</v>
      </c>
      <c r="C13">
        <v>313358.46928815503</v>
      </c>
      <c r="D13">
        <f t="shared" si="1"/>
        <v>2.951767727022277E-2</v>
      </c>
      <c r="E13">
        <f t="shared" si="0"/>
        <v>2.5616878748265307E-2</v>
      </c>
    </row>
    <row r="14" spans="1:5" x14ac:dyDescent="0.25">
      <c r="A14" t="s">
        <v>16</v>
      </c>
      <c r="B14">
        <v>331407</v>
      </c>
      <c r="C14">
        <v>284134.86566834903</v>
      </c>
      <c r="D14">
        <f t="shared" si="1"/>
        <v>2.1427133315721301E-2</v>
      </c>
      <c r="E14">
        <f t="shared" si="0"/>
        <v>2.3227865576811717E-2</v>
      </c>
    </row>
    <row r="15" spans="1:5" x14ac:dyDescent="0.25">
      <c r="A15" t="s">
        <v>18</v>
      </c>
      <c r="B15">
        <v>405846</v>
      </c>
      <c r="C15">
        <v>295491.23018071702</v>
      </c>
      <c r="D15">
        <f t="shared" si="1"/>
        <v>2.6239989944847955E-2</v>
      </c>
      <c r="E15">
        <f t="shared" si="0"/>
        <v>2.415624199310994E-2</v>
      </c>
    </row>
    <row r="16" spans="1:5" x14ac:dyDescent="0.25">
      <c r="A16" t="s">
        <v>9</v>
      </c>
      <c r="B16">
        <v>179938</v>
      </c>
      <c r="C16">
        <v>108129.511066987</v>
      </c>
      <c r="D16">
        <f t="shared" si="1"/>
        <v>1.1633898845118718E-2</v>
      </c>
      <c r="E16">
        <f t="shared" si="0"/>
        <v>8.8395267579797366E-3</v>
      </c>
    </row>
    <row r="17" spans="1:5" x14ac:dyDescent="0.25">
      <c r="A17" t="s">
        <v>13</v>
      </c>
      <c r="B17">
        <v>628927</v>
      </c>
      <c r="C17">
        <v>572993.14923858095</v>
      </c>
      <c r="D17">
        <f t="shared" si="1"/>
        <v>4.0663301242450066E-2</v>
      </c>
      <c r="E17">
        <f t="shared" si="0"/>
        <v>4.6841867912412148E-2</v>
      </c>
    </row>
    <row r="18" spans="1:5" x14ac:dyDescent="0.25">
      <c r="A18" t="s">
        <v>8</v>
      </c>
      <c r="B18">
        <v>2372875</v>
      </c>
      <c r="C18">
        <v>2164170.6430614302</v>
      </c>
      <c r="D18">
        <f t="shared" si="1"/>
        <v>0.15341833143700095</v>
      </c>
      <c r="E18">
        <f t="shared" si="0"/>
        <v>0.1769197337471026</v>
      </c>
    </row>
    <row r="19" spans="1:5" x14ac:dyDescent="0.25">
      <c r="A19" t="s">
        <v>6</v>
      </c>
      <c r="B19">
        <v>774665</v>
      </c>
      <c r="C19">
        <v>542439.85830873298</v>
      </c>
      <c r="D19">
        <f t="shared" si="1"/>
        <v>5.0085997670608166E-2</v>
      </c>
      <c r="E19">
        <f t="shared" si="0"/>
        <v>4.4344153550683309E-2</v>
      </c>
    </row>
    <row r="20" spans="1:5" x14ac:dyDescent="0.25">
      <c r="A20" t="s">
        <v>22</v>
      </c>
      <c r="B20">
        <v>611176</v>
      </c>
      <c r="C20">
        <v>515726.10549464897</v>
      </c>
      <c r="D20">
        <f t="shared" si="1"/>
        <v>3.9515609601997792E-2</v>
      </c>
      <c r="E20">
        <f t="shared" si="0"/>
        <v>4.2160319271992604E-2</v>
      </c>
    </row>
    <row r="21" spans="1:5" x14ac:dyDescent="0.25">
      <c r="A21" t="s">
        <v>5</v>
      </c>
      <c r="B21">
        <v>205623</v>
      </c>
      <c r="C21">
        <v>113491.275762676</v>
      </c>
      <c r="D21">
        <f t="shared" si="1"/>
        <v>1.3294563584289291E-2</v>
      </c>
      <c r="E21">
        <f t="shared" si="0"/>
        <v>9.2778480083937145E-3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sqref="A1:C21"/>
    </sheetView>
  </sheetViews>
  <sheetFormatPr defaultRowHeight="15" x14ac:dyDescent="0.25"/>
  <sheetData>
    <row r="1" spans="1:3" x14ac:dyDescent="0.25">
      <c r="A1" t="s">
        <v>0</v>
      </c>
      <c r="B1" t="s">
        <v>25</v>
      </c>
      <c r="C1" t="s">
        <v>24</v>
      </c>
    </row>
    <row r="2" spans="1:3" x14ac:dyDescent="0.25">
      <c r="A2" t="s">
        <v>11</v>
      </c>
      <c r="B2">
        <v>278613</v>
      </c>
      <c r="C2">
        <v>205613.18892001599</v>
      </c>
    </row>
    <row r="3" spans="1:3" x14ac:dyDescent="0.25">
      <c r="A3" t="s">
        <v>17</v>
      </c>
      <c r="B3">
        <v>473379</v>
      </c>
      <c r="C3">
        <v>364724.64994822402</v>
      </c>
    </row>
    <row r="4" spans="1:3" x14ac:dyDescent="0.25">
      <c r="A4" t="s">
        <v>20</v>
      </c>
      <c r="B4">
        <v>814706</v>
      </c>
      <c r="C4">
        <v>537381.630780034</v>
      </c>
    </row>
    <row r="5" spans="1:3" x14ac:dyDescent="0.25">
      <c r="A5" t="s">
        <v>21</v>
      </c>
      <c r="B5">
        <v>853404</v>
      </c>
      <c r="C5">
        <v>590210.80568988505</v>
      </c>
    </row>
    <row r="6" spans="1:3" x14ac:dyDescent="0.25">
      <c r="A6" t="s">
        <v>23</v>
      </c>
      <c r="B6">
        <v>1396369</v>
      </c>
      <c r="C6">
        <v>798451.10116148798</v>
      </c>
    </row>
    <row r="7" spans="1:3" x14ac:dyDescent="0.25">
      <c r="A7" t="s">
        <v>10</v>
      </c>
      <c r="B7">
        <v>766223</v>
      </c>
      <c r="C7">
        <v>467586.44461568602</v>
      </c>
    </row>
    <row r="8" spans="1:3" x14ac:dyDescent="0.25">
      <c r="A8" t="s">
        <v>7</v>
      </c>
      <c r="B8">
        <v>457343</v>
      </c>
      <c r="C8">
        <v>252054.98301061499</v>
      </c>
    </row>
    <row r="9" spans="1:3" x14ac:dyDescent="0.25">
      <c r="A9" t="s">
        <v>15</v>
      </c>
      <c r="B9">
        <v>233551</v>
      </c>
      <c r="C9">
        <v>188043.705976909</v>
      </c>
    </row>
    <row r="10" spans="1:3" x14ac:dyDescent="0.25">
      <c r="A10" t="s">
        <v>19</v>
      </c>
      <c r="B10">
        <v>4608764</v>
      </c>
      <c r="C10">
        <v>3401456.2562221601</v>
      </c>
    </row>
    <row r="11" spans="1:3" x14ac:dyDescent="0.25">
      <c r="A11" t="s">
        <v>12</v>
      </c>
      <c r="B11">
        <v>4471681</v>
      </c>
      <c r="C11">
        <v>3205353.8477964802</v>
      </c>
    </row>
    <row r="12" spans="1:3" x14ac:dyDescent="0.25">
      <c r="A12" t="s">
        <v>14</v>
      </c>
      <c r="B12">
        <v>575418</v>
      </c>
      <c r="C12">
        <v>460438.54033682798</v>
      </c>
    </row>
    <row r="13" spans="1:3" x14ac:dyDescent="0.25">
      <c r="A13" t="s">
        <v>4</v>
      </c>
      <c r="B13">
        <v>761059</v>
      </c>
      <c r="C13">
        <v>470952.99537847401</v>
      </c>
    </row>
    <row r="14" spans="1:3" x14ac:dyDescent="0.25">
      <c r="A14" t="s">
        <v>16</v>
      </c>
      <c r="B14">
        <v>307923</v>
      </c>
      <c r="C14">
        <v>230122.67918958</v>
      </c>
    </row>
    <row r="15" spans="1:3" x14ac:dyDescent="0.25">
      <c r="A15" t="s">
        <v>18</v>
      </c>
      <c r="B15">
        <v>684655</v>
      </c>
      <c r="C15">
        <v>454481.91714997898</v>
      </c>
    </row>
    <row r="16" spans="1:3" x14ac:dyDescent="0.25">
      <c r="A16" t="s">
        <v>9</v>
      </c>
      <c r="B16">
        <v>314859</v>
      </c>
      <c r="C16">
        <v>160351.01493838499</v>
      </c>
    </row>
    <row r="17" spans="1:3" x14ac:dyDescent="0.25">
      <c r="A17" t="s">
        <v>13</v>
      </c>
      <c r="B17">
        <v>814097</v>
      </c>
      <c r="C17">
        <v>695738.46490440296</v>
      </c>
    </row>
    <row r="18" spans="1:3" x14ac:dyDescent="0.25">
      <c r="A18" t="s">
        <v>8</v>
      </c>
      <c r="B18">
        <v>4753344</v>
      </c>
      <c r="C18">
        <v>4234628.8688230803</v>
      </c>
    </row>
    <row r="19" spans="1:3" x14ac:dyDescent="0.25">
      <c r="A19" t="s">
        <v>6</v>
      </c>
      <c r="B19">
        <v>1264416</v>
      </c>
      <c r="C19">
        <v>799364.77129149099</v>
      </c>
    </row>
    <row r="20" spans="1:3" x14ac:dyDescent="0.25">
      <c r="A20" t="s">
        <v>22</v>
      </c>
      <c r="B20">
        <v>707111</v>
      </c>
      <c r="C20">
        <v>526988.61771348596</v>
      </c>
    </row>
    <row r="21" spans="1:3" x14ac:dyDescent="0.25">
      <c r="A21" t="s">
        <v>5</v>
      </c>
      <c r="B21">
        <v>389403</v>
      </c>
      <c r="C21">
        <v>194158.51615281499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1"/>
  <sheetViews>
    <sheetView tabSelected="1" workbookViewId="0">
      <selection activeCell="S1" sqref="S1"/>
    </sheetView>
  </sheetViews>
  <sheetFormatPr defaultRowHeight="15" x14ac:dyDescent="0.25"/>
  <sheetData>
    <row r="1" spans="1:29" x14ac:dyDescent="0.25">
      <c r="A1" t="s">
        <v>0</v>
      </c>
      <c r="B1" t="s">
        <v>1</v>
      </c>
      <c r="C1" t="s">
        <v>759</v>
      </c>
      <c r="D1" t="s">
        <v>760</v>
      </c>
      <c r="E1" t="s">
        <v>2</v>
      </c>
      <c r="F1" t="s">
        <v>3</v>
      </c>
      <c r="G1" t="s">
        <v>28</v>
      </c>
      <c r="H1" t="s">
        <v>29</v>
      </c>
      <c r="I1" t="s">
        <v>31</v>
      </c>
      <c r="J1" t="s">
        <v>30</v>
      </c>
      <c r="K1" t="s">
        <v>32</v>
      </c>
      <c r="L1" t="s">
        <v>33</v>
      </c>
      <c r="M1" t="s">
        <v>36</v>
      </c>
      <c r="N1" t="s">
        <v>37</v>
      </c>
      <c r="O1" t="s">
        <v>38</v>
      </c>
      <c r="P1" t="s">
        <v>39</v>
      </c>
      <c r="Q1" t="s">
        <v>40</v>
      </c>
      <c r="R1" t="s">
        <v>41</v>
      </c>
      <c r="S1" t="s">
        <v>763</v>
      </c>
      <c r="T1" t="s">
        <v>765</v>
      </c>
      <c r="U1" t="s">
        <v>764</v>
      </c>
      <c r="V1" t="s">
        <v>766</v>
      </c>
      <c r="W1" t="s">
        <v>762</v>
      </c>
      <c r="X1" t="s">
        <v>767</v>
      </c>
      <c r="Y1" t="s">
        <v>768</v>
      </c>
      <c r="Z1" t="s">
        <v>770</v>
      </c>
      <c r="AA1" t="s">
        <v>769</v>
      </c>
      <c r="AB1" t="s">
        <v>771</v>
      </c>
      <c r="AC1" t="s">
        <v>772</v>
      </c>
    </row>
    <row r="2" spans="1:29" x14ac:dyDescent="0.25">
      <c r="A2" t="s">
        <v>6</v>
      </c>
      <c r="B2" t="s">
        <v>7</v>
      </c>
      <c r="C2" t="str">
        <f>INDEX(country!$A$1:$J$242,MATCH(A2,country!$B$1:$B$242,0),1)</f>
        <v>Germany</v>
      </c>
      <c r="D2" t="str">
        <f>INDEX(country!$A$1:$J$242,MATCH(B2,country!$B$1:$B$242,0),1)</f>
        <v>Netherlands</v>
      </c>
      <c r="E2">
        <v>77124</v>
      </c>
      <c r="F2">
        <v>23556.6448553146</v>
      </c>
      <c r="G2">
        <f>INDEX(export_2017_country_references!$A$1:$C$21,MATCH($A2,export_2017_country_references!$A$1:$A$21,0),2)</f>
        <v>1264416</v>
      </c>
      <c r="H2">
        <f>INDEX(export_2017_country_references!$A$1:$C$21,MATCH($A2,export_2017_country_references!$A$1:$A$21,0),3)</f>
        <v>799364.77129149099</v>
      </c>
      <c r="I2">
        <f>E2/G2</f>
        <v>6.0995748234758181E-2</v>
      </c>
      <c r="J2">
        <f>F2/H2</f>
        <v>2.9469205675971166E-2</v>
      </c>
      <c r="K2">
        <f>INDEX(export_2017_5y_country_docs!$A$1:$E$21,MATCH($B2,export_2017_5y_country_docs!$A$1:$A$21,0),2)</f>
        <v>264229</v>
      </c>
      <c r="L2">
        <f>INDEX(export_2017_5y_country_docs!$A$1:$E$21,MATCH($B2,export_2017_5y_country_docs!$A$1:$A$21,0),3)</f>
        <v>164787.98419923001</v>
      </c>
      <c r="M2">
        <f>INDEX(export_2017_5y_country_docs!$A$1:$E$21,MATCH($B2,export_2017_5y_country_docs!$A$1:$A$21,0),4)</f>
        <v>1.708373694242947E-2</v>
      </c>
      <c r="N2">
        <f>INDEX(export_2017_5y_country_docs!$A$1:$E$21,MATCH($B2,export_2017_5y_country_docs!$A$1:$A$21,0),5)</f>
        <v>1.3471325092927054E-2</v>
      </c>
      <c r="O2">
        <f>G2*M2</f>
        <v>21600.950329798899</v>
      </c>
      <c r="P2">
        <f>H2*N2</f>
        <v>10768.502701900958</v>
      </c>
      <c r="Q2">
        <f>E2/O2</f>
        <v>3.5703984696268689</v>
      </c>
      <c r="R2">
        <f>F2/P2</f>
        <v>2.1875506286641095</v>
      </c>
      <c r="S2">
        <f>F2</f>
        <v>23556.6448553146</v>
      </c>
      <c r="T2">
        <f>SUMIF(B:B,B2,F:F)</f>
        <v>349614.29819089675</v>
      </c>
      <c r="U2">
        <f>SUMIF(A:A,A2,F:F)</f>
        <v>799320.61200785544</v>
      </c>
      <c r="V2">
        <f>SUM(F:F)</f>
        <v>18237335.999999966</v>
      </c>
      <c r="W2">
        <f>S2/U2</f>
        <v>2.9470833732338549E-2</v>
      </c>
      <c r="X2">
        <f>T2/V2</f>
        <v>1.9170250424233967E-2</v>
      </c>
      <c r="Y2">
        <f>W2/X2</f>
        <v>1.537321270205378</v>
      </c>
      <c r="Z2">
        <f>(W2/X2)*((1-X2)/(1-W2))</f>
        <v>1.5536374267573434</v>
      </c>
      <c r="AA2">
        <f>S2/T2</f>
        <v>6.7378951539482451E-2</v>
      </c>
      <c r="AB2">
        <f>(U2-S2)/(V2-T2)</f>
        <v>4.3368517248011752E-2</v>
      </c>
      <c r="AC2">
        <f>AA2/AB2</f>
        <v>1.5536374267573436</v>
      </c>
    </row>
    <row r="3" spans="1:29" x14ac:dyDescent="0.25">
      <c r="A3" t="s">
        <v>4</v>
      </c>
      <c r="B3" t="s">
        <v>5</v>
      </c>
      <c r="C3" t="str">
        <f>INDEX(country!$A$1:$J$242,MATCH(A3,country!$B$1:$B$242,0),1)</f>
        <v>Canada</v>
      </c>
      <c r="D3" t="str">
        <f>INDEX(country!$A$1:$J$242,MATCH(B3,country!$B$1:$B$242,0),1)</f>
        <v>Switzerland</v>
      </c>
      <c r="E3">
        <v>29759</v>
      </c>
      <c r="F3">
        <v>7125.4473596151302</v>
      </c>
      <c r="G3">
        <f>INDEX(export_2017_country_references!$A$1:$C$21,MATCH($A3,export_2017_country_references!$A$1:$A$21,0),2)</f>
        <v>761059</v>
      </c>
      <c r="H3">
        <f>INDEX(export_2017_country_references!$A$1:$C$21,MATCH($A3,export_2017_country_references!$A$1:$A$21,0),3)</f>
        <v>470952.99537847401</v>
      </c>
      <c r="I3">
        <f t="shared" ref="I3:I66" si="0">E3/G3</f>
        <v>3.9102093267407649E-2</v>
      </c>
      <c r="J3">
        <f t="shared" ref="J3:J66" si="1">F3/H3</f>
        <v>1.5129848264132764E-2</v>
      </c>
      <c r="K3">
        <f>INDEX(export_2017_5y_country_docs!$A$1:$E$21,MATCH($B3,export_2017_5y_country_docs!$A$1:$A$21,0),2)</f>
        <v>205623</v>
      </c>
      <c r="L3">
        <f>INDEX(export_2017_5y_country_docs!$A$1:$E$21,MATCH($B3,export_2017_5y_country_docs!$A$1:$A$21,0),3)</f>
        <v>113491.275762676</v>
      </c>
      <c r="M3">
        <f>INDEX(export_2017_5y_country_docs!$A$1:$E$21,MATCH($B3,export_2017_5y_country_docs!$A$1:$A$21,0),4)</f>
        <v>1.3294563584289291E-2</v>
      </c>
      <c r="N3">
        <f>INDEX(export_2017_5y_country_docs!$A$1:$E$21,MATCH($B3,export_2017_5y_country_docs!$A$1:$A$21,0),5)</f>
        <v>9.2778480083937145E-3</v>
      </c>
      <c r="O3">
        <f t="shared" ref="O3:O66" si="2">G3*M3</f>
        <v>10117.947266895624</v>
      </c>
      <c r="P3">
        <f t="shared" ref="P3:P66" si="3">H3*N3</f>
        <v>4369.4303102192289</v>
      </c>
      <c r="Q3">
        <f t="shared" ref="Q3:Q66" si="4">E3/O3</f>
        <v>2.9412092408671566</v>
      </c>
      <c r="R3">
        <f t="shared" ref="R3:R66" si="5">F3/P3</f>
        <v>1.630749743954063</v>
      </c>
      <c r="S3">
        <f t="shared" ref="S3:S66" si="6">F3</f>
        <v>7125.4473596151302</v>
      </c>
      <c r="T3">
        <f t="shared" ref="T3:T66" si="7">SUMIF(B:B,B3,F:F)</f>
        <v>255446.00110883819</v>
      </c>
      <c r="U3">
        <f t="shared" ref="U3:U66" si="8">SUMIF(A:A,A3,F:F)</f>
        <v>470938.93774361059</v>
      </c>
      <c r="V3">
        <f t="shared" ref="V3:V66" si="9">SUM(F:F)</f>
        <v>18237335.999999966</v>
      </c>
      <c r="W3">
        <f t="shared" ref="W3:W66" si="10">S3/U3</f>
        <v>1.5130299893559403E-2</v>
      </c>
      <c r="X3">
        <f t="shared" ref="X3:X66" si="11">T3/V3</f>
        <v>1.4006760697332036E-2</v>
      </c>
      <c r="Y3">
        <f t="shared" ref="Y3:Y66" si="12">W3/X3</f>
        <v>1.0802140638014452</v>
      </c>
      <c r="Z3">
        <f t="shared" ref="Z3:Z66" si="13">(W3/X3)*((1-X3)/(1-W3))</f>
        <v>1.0814463718325136</v>
      </c>
      <c r="AA3">
        <f t="shared" ref="AA3:AA66" si="14">S3/T3</f>
        <v>2.7894143297154932E-2</v>
      </c>
      <c r="AB3">
        <f t="shared" ref="AB3:AB66" si="15">(U3-S3)/(V3-T3)</f>
        <v>2.5793367127292903E-2</v>
      </c>
      <c r="AC3">
        <f t="shared" ref="AC3:AC66" si="16">AA3/AB3</f>
        <v>1.0814463718325136</v>
      </c>
    </row>
    <row r="4" spans="1:29" x14ac:dyDescent="0.25">
      <c r="A4" t="s">
        <v>7</v>
      </c>
      <c r="B4" t="s">
        <v>8</v>
      </c>
      <c r="C4" t="str">
        <f>INDEX(country!$A$1:$J$242,MATCH(A4,country!$B$1:$B$242,0),1)</f>
        <v>Netherlands</v>
      </c>
      <c r="D4" t="str">
        <f>INDEX(country!$A$1:$J$242,MATCH(B4,country!$B$1:$B$242,0),1)</f>
        <v>China</v>
      </c>
      <c r="E4">
        <v>35418</v>
      </c>
      <c r="F4">
        <v>12209.213856115301</v>
      </c>
      <c r="G4">
        <f>INDEX(export_2017_country_references!$A$1:$C$21,MATCH($A4,export_2017_country_references!$A$1:$A$21,0),2)</f>
        <v>457343</v>
      </c>
      <c r="H4">
        <f>INDEX(export_2017_country_references!$A$1:$C$21,MATCH($A4,export_2017_country_references!$A$1:$A$21,0),3)</f>
        <v>252054.98301061499</v>
      </c>
      <c r="I4">
        <f t="shared" si="0"/>
        <v>7.7442969499915817E-2</v>
      </c>
      <c r="J4">
        <f t="shared" si="1"/>
        <v>4.8438692662549444E-2</v>
      </c>
      <c r="K4">
        <f>INDEX(export_2017_5y_country_docs!$A$1:$E$21,MATCH($B4,export_2017_5y_country_docs!$A$1:$A$21,0),2)</f>
        <v>2372875</v>
      </c>
      <c r="L4">
        <f>INDEX(export_2017_5y_country_docs!$A$1:$E$21,MATCH($B4,export_2017_5y_country_docs!$A$1:$A$21,0),3)</f>
        <v>2164170.6430614302</v>
      </c>
      <c r="M4">
        <f>INDEX(export_2017_5y_country_docs!$A$1:$E$21,MATCH($B4,export_2017_5y_country_docs!$A$1:$A$21,0),4)</f>
        <v>0.15341833143700095</v>
      </c>
      <c r="N4">
        <f>INDEX(export_2017_5y_country_docs!$A$1:$E$21,MATCH($B4,export_2017_5y_country_docs!$A$1:$A$21,0),5)</f>
        <v>0.1769197337471026</v>
      </c>
      <c r="O4">
        <f t="shared" si="2"/>
        <v>70164.799954392322</v>
      </c>
      <c r="P4">
        <f t="shared" si="3"/>
        <v>44593.500483868469</v>
      </c>
      <c r="Q4">
        <f t="shared" si="4"/>
        <v>0.50478302543471909</v>
      </c>
      <c r="R4">
        <f t="shared" si="5"/>
        <v>0.27378908862586238</v>
      </c>
      <c r="S4">
        <f t="shared" si="6"/>
        <v>12209.213856115301</v>
      </c>
      <c r="T4">
        <f t="shared" si="7"/>
        <v>2883561.6717675827</v>
      </c>
      <c r="U4">
        <f t="shared" si="8"/>
        <v>252042.79126432154</v>
      </c>
      <c r="V4">
        <f t="shared" si="9"/>
        <v>18237335.999999966</v>
      </c>
      <c r="W4">
        <f t="shared" si="10"/>
        <v>4.8441035725998179E-2</v>
      </c>
      <c r="X4">
        <f t="shared" si="11"/>
        <v>0.15811309676849666</v>
      </c>
      <c r="Y4">
        <f t="shared" si="12"/>
        <v>0.30636953368210695</v>
      </c>
      <c r="Z4">
        <f t="shared" si="13"/>
        <v>0.27105887038003684</v>
      </c>
      <c r="AA4">
        <f t="shared" si="14"/>
        <v>4.2340741228645978E-3</v>
      </c>
      <c r="AB4">
        <f t="shared" si="15"/>
        <v>1.5620496451299431E-2</v>
      </c>
      <c r="AC4">
        <f t="shared" si="16"/>
        <v>0.27105887038003684</v>
      </c>
    </row>
    <row r="5" spans="1:29" x14ac:dyDescent="0.25">
      <c r="A5" t="s">
        <v>6</v>
      </c>
      <c r="B5" t="s">
        <v>9</v>
      </c>
      <c r="C5" t="str">
        <f>INDEX(country!$A$1:$J$242,MATCH(A5,country!$B$1:$B$242,0),1)</f>
        <v>Germany</v>
      </c>
      <c r="D5" t="str">
        <f>INDEX(country!$A$1:$J$242,MATCH(B5,country!$B$1:$B$242,0),1)</f>
        <v>Sweden</v>
      </c>
      <c r="E5">
        <v>44944</v>
      </c>
      <c r="F5">
        <v>11917.3393383367</v>
      </c>
      <c r="G5">
        <f>INDEX(export_2017_country_references!$A$1:$C$21,MATCH($A5,export_2017_country_references!$A$1:$A$21,0),2)</f>
        <v>1264416</v>
      </c>
      <c r="H5">
        <f>INDEX(export_2017_country_references!$A$1:$C$21,MATCH($A5,export_2017_country_references!$A$1:$A$21,0),3)</f>
        <v>799364.77129149099</v>
      </c>
      <c r="I5">
        <f t="shared" si="0"/>
        <v>3.5545263584136864E-2</v>
      </c>
      <c r="J5">
        <f t="shared" si="1"/>
        <v>1.4908512066503119E-2</v>
      </c>
      <c r="K5">
        <f>INDEX(export_2017_5y_country_docs!$A$1:$E$21,MATCH($B5,export_2017_5y_country_docs!$A$1:$A$21,0),2)</f>
        <v>179938</v>
      </c>
      <c r="L5">
        <f>INDEX(export_2017_5y_country_docs!$A$1:$E$21,MATCH($B5,export_2017_5y_country_docs!$A$1:$A$21,0),3)</f>
        <v>108129.511066987</v>
      </c>
      <c r="M5">
        <f>INDEX(export_2017_5y_country_docs!$A$1:$E$21,MATCH($B5,export_2017_5y_country_docs!$A$1:$A$21,0),4)</f>
        <v>1.1633898845118718E-2</v>
      </c>
      <c r="N5">
        <f>INDEX(export_2017_5y_country_docs!$A$1:$E$21,MATCH($B5,export_2017_5y_country_docs!$A$1:$A$21,0),5)</f>
        <v>8.8395267579797366E-3</v>
      </c>
      <c r="O5">
        <f t="shared" si="2"/>
        <v>14710.087842149629</v>
      </c>
      <c r="P5">
        <f t="shared" si="3"/>
        <v>7066.0062852174869</v>
      </c>
      <c r="Q5">
        <f t="shared" si="4"/>
        <v>3.0553182606577964</v>
      </c>
      <c r="R5">
        <f t="shared" si="5"/>
        <v>1.6865735547488114</v>
      </c>
      <c r="S5">
        <f t="shared" si="6"/>
        <v>11917.3393383367</v>
      </c>
      <c r="T5">
        <f t="shared" si="7"/>
        <v>202311.93175718444</v>
      </c>
      <c r="U5">
        <f t="shared" si="8"/>
        <v>799320.61200785544</v>
      </c>
      <c r="V5">
        <f t="shared" si="9"/>
        <v>18237335.999999966</v>
      </c>
      <c r="W5">
        <f t="shared" si="10"/>
        <v>1.4909335702479772E-2</v>
      </c>
      <c r="X5">
        <f t="shared" si="11"/>
        <v>1.1093283128478021E-2</v>
      </c>
      <c r="Y5">
        <f t="shared" si="12"/>
        <v>1.3439966806765624</v>
      </c>
      <c r="Z5">
        <f t="shared" si="13"/>
        <v>1.3492030664221861</v>
      </c>
      <c r="AA5">
        <f t="shared" si="14"/>
        <v>5.890576613464369E-2</v>
      </c>
      <c r="AB5">
        <f t="shared" si="15"/>
        <v>4.3659674070301274E-2</v>
      </c>
      <c r="AC5">
        <f t="shared" si="16"/>
        <v>1.3492030664221861</v>
      </c>
    </row>
    <row r="6" spans="1:29" x14ac:dyDescent="0.25">
      <c r="A6" t="s">
        <v>10</v>
      </c>
      <c r="B6" t="s">
        <v>11</v>
      </c>
      <c r="C6" t="str">
        <f>INDEX(country!$A$1:$J$242,MATCH(A6,country!$B$1:$B$242,0),1)</f>
        <v>Australia</v>
      </c>
      <c r="D6" t="str">
        <f>INDEX(country!$A$1:$J$242,MATCH(B6,country!$B$1:$B$242,0),1)</f>
        <v>Poland</v>
      </c>
      <c r="E6">
        <v>7539</v>
      </c>
      <c r="F6">
        <v>2111.98374051979</v>
      </c>
      <c r="G6">
        <f>INDEX(export_2017_country_references!$A$1:$C$21,MATCH($A6,export_2017_country_references!$A$1:$A$21,0),2)</f>
        <v>766223</v>
      </c>
      <c r="H6">
        <f>INDEX(export_2017_country_references!$A$1:$C$21,MATCH($A6,export_2017_country_references!$A$1:$A$21,0),3)</f>
        <v>467586.44461568602</v>
      </c>
      <c r="I6">
        <f t="shared" si="0"/>
        <v>9.8391721470120312E-3</v>
      </c>
      <c r="J6">
        <f t="shared" si="1"/>
        <v>4.5167770897542817E-3</v>
      </c>
      <c r="K6">
        <f>INDEX(export_2017_5y_country_docs!$A$1:$E$21,MATCH($B6,export_2017_5y_country_docs!$A$1:$A$21,0),2)</f>
        <v>205103</v>
      </c>
      <c r="L6">
        <f>INDEX(export_2017_5y_country_docs!$A$1:$E$21,MATCH($B6,export_2017_5y_country_docs!$A$1:$A$21,0),3)</f>
        <v>166981.54839192901</v>
      </c>
      <c r="M6">
        <f>INDEX(export_2017_5y_country_docs!$A$1:$E$21,MATCH($B6,export_2017_5y_country_docs!$A$1:$A$21,0),4)</f>
        <v>1.3260942962744861E-2</v>
      </c>
      <c r="N6">
        <f>INDEX(export_2017_5y_country_docs!$A$1:$E$21,MATCH($B6,export_2017_5y_country_docs!$A$1:$A$21,0),5)</f>
        <v>1.3650647732837048E-2</v>
      </c>
      <c r="O6">
        <f t="shared" si="2"/>
        <v>10160.839499743255</v>
      </c>
      <c r="P6">
        <f t="shared" si="3"/>
        <v>6382.8578400984507</v>
      </c>
      <c r="Q6">
        <f t="shared" si="4"/>
        <v>0.74196625192145749</v>
      </c>
      <c r="R6">
        <f t="shared" si="5"/>
        <v>0.33088371908455577</v>
      </c>
      <c r="S6">
        <f t="shared" si="6"/>
        <v>2111.98374051979</v>
      </c>
      <c r="T6">
        <f t="shared" si="7"/>
        <v>135327.88678592816</v>
      </c>
      <c r="U6">
        <f t="shared" si="8"/>
        <v>467570.656331987</v>
      </c>
      <c r="V6">
        <f t="shared" si="9"/>
        <v>18237335.999999966</v>
      </c>
      <c r="W6">
        <f t="shared" si="10"/>
        <v>4.5169296060791038E-3</v>
      </c>
      <c r="X6">
        <f t="shared" si="11"/>
        <v>7.4203758041157114E-3</v>
      </c>
      <c r="Y6">
        <f t="shared" si="12"/>
        <v>0.60871979065720483</v>
      </c>
      <c r="Z6">
        <f t="shared" si="13"/>
        <v>0.6069443861180257</v>
      </c>
      <c r="AA6">
        <f t="shared" si="14"/>
        <v>1.5606419273070339E-2</v>
      </c>
      <c r="AB6">
        <f t="shared" si="15"/>
        <v>2.5713096010143394E-2</v>
      </c>
      <c r="AC6">
        <f t="shared" si="16"/>
        <v>0.6069443861180257</v>
      </c>
    </row>
    <row r="7" spans="1:29" x14ac:dyDescent="0.25">
      <c r="A7" t="s">
        <v>12</v>
      </c>
      <c r="B7" t="s">
        <v>7</v>
      </c>
      <c r="C7" t="str">
        <f>INDEX(country!$A$1:$J$242,MATCH(A7,country!$B$1:$B$242,0),1)</f>
        <v>zOther</v>
      </c>
      <c r="D7" t="str">
        <f>INDEX(country!$A$1:$J$242,MATCH(B7,country!$B$1:$B$242,0),1)</f>
        <v>Netherlands</v>
      </c>
      <c r="E7">
        <v>181771</v>
      </c>
      <c r="F7">
        <v>60989.069646799398</v>
      </c>
      <c r="G7">
        <f>INDEX(export_2017_country_references!$A$1:$C$21,MATCH($A7,export_2017_country_references!$A$1:$A$21,0),2)</f>
        <v>4471681</v>
      </c>
      <c r="H7">
        <f>INDEX(export_2017_country_references!$A$1:$C$21,MATCH($A7,export_2017_country_references!$A$1:$A$21,0),3)</f>
        <v>3205353.8477964802</v>
      </c>
      <c r="I7">
        <f t="shared" si="0"/>
        <v>4.0649366535761386E-2</v>
      </c>
      <c r="J7">
        <f t="shared" si="1"/>
        <v>1.9027250201635718E-2</v>
      </c>
      <c r="K7">
        <f>INDEX(export_2017_5y_country_docs!$A$1:$E$21,MATCH($B7,export_2017_5y_country_docs!$A$1:$A$21,0),2)</f>
        <v>264229</v>
      </c>
      <c r="L7">
        <f>INDEX(export_2017_5y_country_docs!$A$1:$E$21,MATCH($B7,export_2017_5y_country_docs!$A$1:$A$21,0),3)</f>
        <v>164787.98419923001</v>
      </c>
      <c r="M7">
        <f>INDEX(export_2017_5y_country_docs!$A$1:$E$21,MATCH($B7,export_2017_5y_country_docs!$A$1:$A$21,0),4)</f>
        <v>1.708373694242947E-2</v>
      </c>
      <c r="N7">
        <f>INDEX(export_2017_5y_country_docs!$A$1:$E$21,MATCH($B7,export_2017_5y_country_docs!$A$1:$A$21,0),5)</f>
        <v>1.3471325092927054E-2</v>
      </c>
      <c r="O7">
        <f t="shared" si="2"/>
        <v>76393.021894459947</v>
      </c>
      <c r="P7">
        <f t="shared" si="3"/>
        <v>43180.363721531008</v>
      </c>
      <c r="Q7">
        <f t="shared" si="4"/>
        <v>2.3794188983795403</v>
      </c>
      <c r="R7">
        <f t="shared" si="5"/>
        <v>1.4124260286484907</v>
      </c>
      <c r="S7">
        <f t="shared" si="6"/>
        <v>60989.069646799398</v>
      </c>
      <c r="T7">
        <f t="shared" si="7"/>
        <v>349614.29819089675</v>
      </c>
      <c r="U7">
        <f t="shared" si="8"/>
        <v>3205186.9408204146</v>
      </c>
      <c r="V7">
        <f t="shared" si="9"/>
        <v>18237335.999999966</v>
      </c>
      <c r="W7">
        <f t="shared" si="10"/>
        <v>1.9028241027086036E-2</v>
      </c>
      <c r="X7">
        <f t="shared" si="11"/>
        <v>1.9170250424233967E-2</v>
      </c>
      <c r="Y7">
        <f t="shared" si="12"/>
        <v>0.99259219916248931</v>
      </c>
      <c r="Z7">
        <f t="shared" si="13"/>
        <v>0.99244850754392078</v>
      </c>
      <c r="AA7">
        <f t="shared" si="14"/>
        <v>0.17444672589877341</v>
      </c>
      <c r="AB7">
        <f t="shared" si="15"/>
        <v>0.17577408255717816</v>
      </c>
      <c r="AC7">
        <f t="shared" si="16"/>
        <v>0.99244850754392089</v>
      </c>
    </row>
    <row r="8" spans="1:29" x14ac:dyDescent="0.25">
      <c r="A8" t="s">
        <v>8</v>
      </c>
      <c r="B8" t="s">
        <v>14</v>
      </c>
      <c r="C8" t="str">
        <f>INDEX(country!$A$1:$J$242,MATCH(A8,country!$B$1:$B$242,0),1)</f>
        <v>China</v>
      </c>
      <c r="D8" t="str">
        <f>INDEX(country!$A$1:$J$242,MATCH(B8,country!$B$1:$B$242,0),1)</f>
        <v>South Korea</v>
      </c>
      <c r="E8">
        <v>214780</v>
      </c>
      <c r="F8">
        <v>146462.82572681899</v>
      </c>
      <c r="G8">
        <f>INDEX(export_2017_country_references!$A$1:$C$21,MATCH($A8,export_2017_country_references!$A$1:$A$21,0),2)</f>
        <v>4753344</v>
      </c>
      <c r="H8">
        <f>INDEX(export_2017_country_references!$A$1:$C$21,MATCH($A8,export_2017_country_references!$A$1:$A$21,0),3)</f>
        <v>4234628.8688230803</v>
      </c>
      <c r="I8">
        <f t="shared" si="0"/>
        <v>4.5185031842845794E-2</v>
      </c>
      <c r="J8">
        <f t="shared" si="1"/>
        <v>3.4586933179701539E-2</v>
      </c>
      <c r="K8">
        <f>INDEX(export_2017_5y_country_docs!$A$1:$E$21,MATCH($B8,export_2017_5y_country_docs!$A$1:$A$21,0),2)</f>
        <v>385294</v>
      </c>
      <c r="L8">
        <f>INDEX(export_2017_5y_country_docs!$A$1:$E$21,MATCH($B8,export_2017_5y_country_docs!$A$1:$A$21,0),3)</f>
        <v>328237.62917358801</v>
      </c>
      <c r="M8">
        <f>INDEX(export_2017_5y_country_docs!$A$1:$E$21,MATCH($B8,export_2017_5y_country_docs!$A$1:$A$21,0),4)</f>
        <v>2.4911199533345772E-2</v>
      </c>
      <c r="N8">
        <f>INDEX(export_2017_5y_country_docs!$A$1:$E$21,MATCH($B8,export_2017_5y_country_docs!$A$1:$A$21,0),5)</f>
        <v>2.6833241706404116E-2</v>
      </c>
      <c r="O8">
        <f t="shared" si="2"/>
        <v>118411.50083463192</v>
      </c>
      <c r="P8">
        <f t="shared" si="3"/>
        <v>113628.81997404636</v>
      </c>
      <c r="Q8">
        <f t="shared" si="4"/>
        <v>1.8138440817497272</v>
      </c>
      <c r="R8">
        <f t="shared" si="5"/>
        <v>1.288958432907005</v>
      </c>
      <c r="S8">
        <f t="shared" si="6"/>
        <v>146462.82572681899</v>
      </c>
      <c r="T8">
        <f t="shared" si="7"/>
        <v>467559.40479145834</v>
      </c>
      <c r="U8">
        <f t="shared" si="8"/>
        <v>4234545.0838893354</v>
      </c>
      <c r="V8">
        <f t="shared" si="9"/>
        <v>18237335.999999966</v>
      </c>
      <c r="W8">
        <f t="shared" si="10"/>
        <v>3.4587617518596861E-2</v>
      </c>
      <c r="X8">
        <f t="shared" si="11"/>
        <v>2.5637483719741699E-2</v>
      </c>
      <c r="Y8">
        <f t="shared" si="12"/>
        <v>1.3491034415348362</v>
      </c>
      <c r="Z8">
        <f t="shared" si="13"/>
        <v>1.3616106939063017</v>
      </c>
      <c r="AA8">
        <f t="shared" si="14"/>
        <v>0.31324966245122288</v>
      </c>
      <c r="AB8">
        <f t="shared" si="15"/>
        <v>0.23005816850082619</v>
      </c>
      <c r="AC8">
        <f t="shared" si="16"/>
        <v>1.361610693906302</v>
      </c>
    </row>
    <row r="9" spans="1:29" x14ac:dyDescent="0.25">
      <c r="A9" t="s">
        <v>8</v>
      </c>
      <c r="B9" t="s">
        <v>13</v>
      </c>
      <c r="C9" t="str">
        <f>INDEX(country!$A$1:$J$242,MATCH(A9,country!$B$1:$B$242,0),1)</f>
        <v>China</v>
      </c>
      <c r="D9" t="str">
        <f>INDEX(country!$A$1:$J$242,MATCH(B9,country!$B$1:$B$242,0),1)</f>
        <v>India</v>
      </c>
      <c r="E9">
        <v>165768</v>
      </c>
      <c r="F9">
        <v>121179.340535451</v>
      </c>
      <c r="G9">
        <f>INDEX(export_2017_country_references!$A$1:$C$21,MATCH($A9,export_2017_country_references!$A$1:$A$21,0),2)</f>
        <v>4753344</v>
      </c>
      <c r="H9">
        <f>INDEX(export_2017_country_references!$A$1:$C$21,MATCH($A9,export_2017_country_references!$A$1:$A$21,0),3)</f>
        <v>4234628.8688230803</v>
      </c>
      <c r="I9">
        <f t="shared" si="0"/>
        <v>3.487397503736317E-2</v>
      </c>
      <c r="J9">
        <f t="shared" si="1"/>
        <v>2.8616283572716037E-2</v>
      </c>
      <c r="K9">
        <f>INDEX(export_2017_5y_country_docs!$A$1:$E$21,MATCH($B9,export_2017_5y_country_docs!$A$1:$A$21,0),2)</f>
        <v>628927</v>
      </c>
      <c r="L9">
        <f>INDEX(export_2017_5y_country_docs!$A$1:$E$21,MATCH($B9,export_2017_5y_country_docs!$A$1:$A$21,0),3)</f>
        <v>572993.14923858095</v>
      </c>
      <c r="M9">
        <f>INDEX(export_2017_5y_country_docs!$A$1:$E$21,MATCH($B9,export_2017_5y_country_docs!$A$1:$A$21,0),4)</f>
        <v>4.0663301242450066E-2</v>
      </c>
      <c r="N9">
        <f>INDEX(export_2017_5y_country_docs!$A$1:$E$21,MATCH($B9,export_2017_5y_country_docs!$A$1:$A$21,0),5)</f>
        <v>4.6841867912412148E-2</v>
      </c>
      <c r="O9">
        <f t="shared" si="2"/>
        <v>193286.65898099256</v>
      </c>
      <c r="P9">
        <f t="shared" si="3"/>
        <v>198357.92613149801</v>
      </c>
      <c r="Q9">
        <f t="shared" si="4"/>
        <v>0.85762773734063713</v>
      </c>
      <c r="R9">
        <f t="shared" si="5"/>
        <v>0.61091252010326635</v>
      </c>
      <c r="S9">
        <f t="shared" si="6"/>
        <v>121179.340535451</v>
      </c>
      <c r="T9">
        <f t="shared" si="7"/>
        <v>535725.91001931019</v>
      </c>
      <c r="U9">
        <f t="shared" si="8"/>
        <v>4234545.0838893354</v>
      </c>
      <c r="V9">
        <f t="shared" si="9"/>
        <v>18237335.999999966</v>
      </c>
      <c r="W9">
        <f t="shared" si="10"/>
        <v>2.8616849776021389E-2</v>
      </c>
      <c r="X9">
        <f t="shared" si="11"/>
        <v>2.9375228378712284E-2</v>
      </c>
      <c r="Y9">
        <f t="shared" si="12"/>
        <v>0.97418305679487149</v>
      </c>
      <c r="Z9">
        <f t="shared" si="13"/>
        <v>0.97342249224811483</v>
      </c>
      <c r="AA9">
        <f t="shared" si="14"/>
        <v>0.22619652749497052</v>
      </c>
      <c r="AB9">
        <f t="shared" si="15"/>
        <v>0.2323724069417902</v>
      </c>
      <c r="AC9">
        <f t="shared" si="16"/>
        <v>0.97342249224811461</v>
      </c>
    </row>
    <row r="10" spans="1:29" x14ac:dyDescent="0.25">
      <c r="A10" t="s">
        <v>4</v>
      </c>
      <c r="B10" t="s">
        <v>8</v>
      </c>
      <c r="C10" t="str">
        <f>INDEX(country!$A$1:$J$242,MATCH(A10,country!$B$1:$B$242,0),1)</f>
        <v>Canada</v>
      </c>
      <c r="D10" t="str">
        <f>INDEX(country!$A$1:$J$242,MATCH(B10,country!$B$1:$B$242,0),1)</f>
        <v>China</v>
      </c>
      <c r="E10">
        <v>84881</v>
      </c>
      <c r="F10">
        <v>34945.932057809703</v>
      </c>
      <c r="G10">
        <f>INDEX(export_2017_country_references!$A$1:$C$21,MATCH($A10,export_2017_country_references!$A$1:$A$21,0),2)</f>
        <v>761059</v>
      </c>
      <c r="H10">
        <f>INDEX(export_2017_country_references!$A$1:$C$21,MATCH($A10,export_2017_country_references!$A$1:$A$21,0),3)</f>
        <v>470952.99537847401</v>
      </c>
      <c r="I10">
        <f t="shared" si="0"/>
        <v>0.11153011790150304</v>
      </c>
      <c r="J10">
        <f t="shared" si="1"/>
        <v>7.4202590068942975E-2</v>
      </c>
      <c r="K10">
        <f>INDEX(export_2017_5y_country_docs!$A$1:$E$21,MATCH($B10,export_2017_5y_country_docs!$A$1:$A$21,0),2)</f>
        <v>2372875</v>
      </c>
      <c r="L10">
        <f>INDEX(export_2017_5y_country_docs!$A$1:$E$21,MATCH($B10,export_2017_5y_country_docs!$A$1:$A$21,0),3)</f>
        <v>2164170.6430614302</v>
      </c>
      <c r="M10">
        <f>INDEX(export_2017_5y_country_docs!$A$1:$E$21,MATCH($B10,export_2017_5y_country_docs!$A$1:$A$21,0),4)</f>
        <v>0.15341833143700095</v>
      </c>
      <c r="N10">
        <f>INDEX(export_2017_5y_country_docs!$A$1:$E$21,MATCH($B10,export_2017_5y_country_docs!$A$1:$A$21,0),5)</f>
        <v>0.1769197337471026</v>
      </c>
      <c r="O10">
        <f t="shared" si="2"/>
        <v>116760.40190511251</v>
      </c>
      <c r="P10">
        <f t="shared" si="3"/>
        <v>83320.878549760062</v>
      </c>
      <c r="Q10">
        <f t="shared" si="4"/>
        <v>0.72696735036061377</v>
      </c>
      <c r="R10">
        <f t="shared" si="5"/>
        <v>0.41941386920133883</v>
      </c>
      <c r="S10">
        <f t="shared" si="6"/>
        <v>34945.932057809703</v>
      </c>
      <c r="T10">
        <f t="shared" si="7"/>
        <v>2883561.6717675827</v>
      </c>
      <c r="U10">
        <f t="shared" si="8"/>
        <v>470938.93774361059</v>
      </c>
      <c r="V10">
        <f t="shared" si="9"/>
        <v>18237335.999999966</v>
      </c>
      <c r="W10">
        <f t="shared" si="10"/>
        <v>7.4204805033205881E-2</v>
      </c>
      <c r="X10">
        <f t="shared" si="11"/>
        <v>0.15811309676849666</v>
      </c>
      <c r="Y10">
        <f t="shared" si="12"/>
        <v>0.4693147281901246</v>
      </c>
      <c r="Z10">
        <f t="shared" si="13"/>
        <v>0.42677897369200574</v>
      </c>
      <c r="AA10">
        <f t="shared" si="14"/>
        <v>1.2119016700755473E-2</v>
      </c>
      <c r="AB10">
        <f t="shared" si="15"/>
        <v>2.8396470884953728E-2</v>
      </c>
      <c r="AC10">
        <f t="shared" si="16"/>
        <v>0.42677897369200568</v>
      </c>
    </row>
    <row r="11" spans="1:29" x14ac:dyDescent="0.25">
      <c r="A11" t="s">
        <v>13</v>
      </c>
      <c r="B11" t="s">
        <v>15</v>
      </c>
      <c r="C11" t="str">
        <f>INDEX(country!$A$1:$J$242,MATCH(A11,country!$B$1:$B$242,0),1)</f>
        <v>India</v>
      </c>
      <c r="D11" t="str">
        <f>INDEX(country!$A$1:$J$242,MATCH(B11,country!$B$1:$B$242,0),1)</f>
        <v>Turkey</v>
      </c>
      <c r="E11">
        <v>14257</v>
      </c>
      <c r="F11">
        <v>9782.7681733487807</v>
      </c>
      <c r="G11">
        <f>INDEX(export_2017_country_references!$A$1:$C$21,MATCH($A11,export_2017_country_references!$A$1:$A$21,0),2)</f>
        <v>814097</v>
      </c>
      <c r="H11">
        <f>INDEX(export_2017_country_references!$A$1:$C$21,MATCH($A11,export_2017_country_references!$A$1:$A$21,0),3)</f>
        <v>695738.46490440296</v>
      </c>
      <c r="I11">
        <f t="shared" si="0"/>
        <v>1.7512655125863381E-2</v>
      </c>
      <c r="J11">
        <f t="shared" si="1"/>
        <v>1.4060985078197407E-2</v>
      </c>
      <c r="K11">
        <f>INDEX(export_2017_5y_country_docs!$A$1:$E$21,MATCH($B11,export_2017_5y_country_docs!$A$1:$A$21,0),2)</f>
        <v>196268</v>
      </c>
      <c r="L11">
        <f>INDEX(export_2017_5y_country_docs!$A$1:$E$21,MATCH($B11,export_2017_5y_country_docs!$A$1:$A$21,0),3)</f>
        <v>171052.689770383</v>
      </c>
      <c r="M11">
        <f>INDEX(export_2017_5y_country_docs!$A$1:$E$21,MATCH($B11,export_2017_5y_country_docs!$A$1:$A$21,0),4)</f>
        <v>1.2689715671696699E-2</v>
      </c>
      <c r="N11">
        <f>INDEX(export_2017_5y_country_docs!$A$1:$E$21,MATCH($B11,export_2017_5y_country_docs!$A$1:$A$21,0),5)</f>
        <v>1.3983461252432714E-2</v>
      </c>
      <c r="O11">
        <f t="shared" si="2"/>
        <v>10330.659459181268</v>
      </c>
      <c r="P11">
        <f t="shared" si="3"/>
        <v>9728.8318658177377</v>
      </c>
      <c r="Q11">
        <f t="shared" si="4"/>
        <v>1.3800667862814155</v>
      </c>
      <c r="R11">
        <f t="shared" si="5"/>
        <v>1.0055439654292462</v>
      </c>
      <c r="S11">
        <f t="shared" si="6"/>
        <v>9782.7681733487807</v>
      </c>
      <c r="T11">
        <f t="shared" si="7"/>
        <v>154259.77782273083</v>
      </c>
      <c r="U11">
        <f t="shared" si="8"/>
        <v>695726.54785840726</v>
      </c>
      <c r="V11">
        <f t="shared" si="9"/>
        <v>18237335.999999966</v>
      </c>
      <c r="W11">
        <f t="shared" si="10"/>
        <v>1.4061225927718584E-2</v>
      </c>
      <c r="X11">
        <f t="shared" si="11"/>
        <v>8.4584600416821362E-3</v>
      </c>
      <c r="Y11">
        <f t="shared" si="12"/>
        <v>1.6623860440821123</v>
      </c>
      <c r="Z11">
        <f t="shared" si="13"/>
        <v>1.6718328373943752</v>
      </c>
      <c r="AA11">
        <f t="shared" si="14"/>
        <v>6.3417491658718364E-2</v>
      </c>
      <c r="AB11">
        <f t="shared" si="15"/>
        <v>3.7932914248506637E-2</v>
      </c>
      <c r="AC11">
        <f t="shared" si="16"/>
        <v>1.6718328373943749</v>
      </c>
    </row>
    <row r="12" spans="1:29" x14ac:dyDescent="0.25">
      <c r="A12" t="s">
        <v>16</v>
      </c>
      <c r="B12" t="s">
        <v>7</v>
      </c>
      <c r="C12" t="str">
        <f>INDEX(country!$A$1:$J$242,MATCH(A12,country!$B$1:$B$242,0),1)</f>
        <v>Russian Federation</v>
      </c>
      <c r="D12" t="str">
        <f>INDEX(country!$A$1:$J$242,MATCH(B12,country!$B$1:$B$242,0),1)</f>
        <v>Netherlands</v>
      </c>
      <c r="E12">
        <v>11781</v>
      </c>
      <c r="F12">
        <v>3632.9838418596901</v>
      </c>
      <c r="G12">
        <f>INDEX(export_2017_country_references!$A$1:$C$21,MATCH($A12,export_2017_country_references!$A$1:$A$21,0),2)</f>
        <v>307923</v>
      </c>
      <c r="H12">
        <f>INDEX(export_2017_country_references!$A$1:$C$21,MATCH($A12,export_2017_country_references!$A$1:$A$21,0),3)</f>
        <v>230122.67918958</v>
      </c>
      <c r="I12">
        <f t="shared" si="0"/>
        <v>3.8259564891222807E-2</v>
      </c>
      <c r="J12">
        <f t="shared" si="1"/>
        <v>1.5787161242229238E-2</v>
      </c>
      <c r="K12">
        <f>INDEX(export_2017_5y_country_docs!$A$1:$E$21,MATCH($B12,export_2017_5y_country_docs!$A$1:$A$21,0),2)</f>
        <v>264229</v>
      </c>
      <c r="L12">
        <f>INDEX(export_2017_5y_country_docs!$A$1:$E$21,MATCH($B12,export_2017_5y_country_docs!$A$1:$A$21,0),3)</f>
        <v>164787.98419923001</v>
      </c>
      <c r="M12">
        <f>INDEX(export_2017_5y_country_docs!$A$1:$E$21,MATCH($B12,export_2017_5y_country_docs!$A$1:$A$21,0),4)</f>
        <v>1.708373694242947E-2</v>
      </c>
      <c r="N12">
        <f>INDEX(export_2017_5y_country_docs!$A$1:$E$21,MATCH($B12,export_2017_5y_country_docs!$A$1:$A$21,0),5)</f>
        <v>1.3471325092927054E-2</v>
      </c>
      <c r="O12">
        <f t="shared" si="2"/>
        <v>5260.4755305237095</v>
      </c>
      <c r="P12">
        <f t="shared" si="3"/>
        <v>3100.0574226181916</v>
      </c>
      <c r="Q12">
        <f t="shared" si="4"/>
        <v>2.239531375374944</v>
      </c>
      <c r="R12">
        <f t="shared" si="5"/>
        <v>1.1719085638069919</v>
      </c>
      <c r="S12">
        <f t="shared" si="6"/>
        <v>3632.9838418596901</v>
      </c>
      <c r="T12">
        <f t="shared" si="7"/>
        <v>349614.29819089675</v>
      </c>
      <c r="U12">
        <f t="shared" si="8"/>
        <v>230105.28373503475</v>
      </c>
      <c r="V12">
        <f t="shared" si="9"/>
        <v>18237335.999999966</v>
      </c>
      <c r="W12">
        <f t="shared" si="10"/>
        <v>1.5788354716978405E-2</v>
      </c>
      <c r="X12">
        <f t="shared" si="11"/>
        <v>1.9170250424233967E-2</v>
      </c>
      <c r="Y12">
        <f t="shared" si="12"/>
        <v>0.82358625305278443</v>
      </c>
      <c r="Z12">
        <f t="shared" si="13"/>
        <v>0.82075628977496429</v>
      </c>
      <c r="AA12">
        <f t="shared" si="14"/>
        <v>1.0391405216144806E-2</v>
      </c>
      <c r="AB12">
        <f t="shared" si="15"/>
        <v>1.2660768300653451E-2</v>
      </c>
      <c r="AC12">
        <f t="shared" si="16"/>
        <v>0.82075628977496429</v>
      </c>
    </row>
    <row r="13" spans="1:29" x14ac:dyDescent="0.25">
      <c r="A13" t="s">
        <v>17</v>
      </c>
      <c r="B13" t="s">
        <v>18</v>
      </c>
      <c r="C13" t="str">
        <f>INDEX(country!$A$1:$J$242,MATCH(A13,country!$B$1:$B$242,0),1)</f>
        <v>Brazil</v>
      </c>
      <c r="D13" t="str">
        <f>INDEX(country!$A$1:$J$242,MATCH(B13,country!$B$1:$B$242,0),1)</f>
        <v>Spain</v>
      </c>
      <c r="E13">
        <v>26619</v>
      </c>
      <c r="F13">
        <v>12103.0988772205</v>
      </c>
      <c r="G13">
        <f>INDEX(export_2017_country_references!$A$1:$C$21,MATCH($A13,export_2017_country_references!$A$1:$A$21,0),2)</f>
        <v>473379</v>
      </c>
      <c r="H13">
        <f>INDEX(export_2017_country_references!$A$1:$C$21,MATCH($A13,export_2017_country_references!$A$1:$A$21,0),3)</f>
        <v>364724.64994822402</v>
      </c>
      <c r="I13">
        <f t="shared" si="0"/>
        <v>5.6231898753430126E-2</v>
      </c>
      <c r="J13">
        <f t="shared" si="1"/>
        <v>3.3184208632289165E-2</v>
      </c>
      <c r="K13">
        <f>INDEX(export_2017_5y_country_docs!$A$1:$E$21,MATCH($B13,export_2017_5y_country_docs!$A$1:$A$21,0),2)</f>
        <v>405846</v>
      </c>
      <c r="L13">
        <f>INDEX(export_2017_5y_country_docs!$A$1:$E$21,MATCH($B13,export_2017_5y_country_docs!$A$1:$A$21,0),3)</f>
        <v>295491.23018071702</v>
      </c>
      <c r="M13">
        <f>INDEX(export_2017_5y_country_docs!$A$1:$E$21,MATCH($B13,export_2017_5y_country_docs!$A$1:$A$21,0),4)</f>
        <v>2.6239989944847955E-2</v>
      </c>
      <c r="N13">
        <f>INDEX(export_2017_5y_country_docs!$A$1:$E$21,MATCH($B13,export_2017_5y_country_docs!$A$1:$A$21,0),5)</f>
        <v>2.415624199310994E-2</v>
      </c>
      <c r="O13">
        <f t="shared" si="2"/>
        <v>12421.460200102179</v>
      </c>
      <c r="P13">
        <f t="shared" si="3"/>
        <v>8810.3769050016126</v>
      </c>
      <c r="Q13">
        <f t="shared" si="4"/>
        <v>2.1429847675864253</v>
      </c>
      <c r="R13">
        <f t="shared" si="5"/>
        <v>1.3737322486566521</v>
      </c>
      <c r="S13">
        <f t="shared" si="6"/>
        <v>12103.0988772205</v>
      </c>
      <c r="T13">
        <f t="shared" si="7"/>
        <v>436281.78476138465</v>
      </c>
      <c r="U13">
        <f t="shared" si="8"/>
        <v>364708.38328155724</v>
      </c>
      <c r="V13">
        <f t="shared" si="9"/>
        <v>18237335.999999966</v>
      </c>
      <c r="W13">
        <f t="shared" si="10"/>
        <v>3.3185688709208606E-2</v>
      </c>
      <c r="X13">
        <f t="shared" si="11"/>
        <v>2.3922451434868857E-2</v>
      </c>
      <c r="Y13">
        <f t="shared" si="12"/>
        <v>1.3872193992977597</v>
      </c>
      <c r="Z13">
        <f t="shared" si="13"/>
        <v>1.4005106200597961</v>
      </c>
      <c r="AA13">
        <f t="shared" si="14"/>
        <v>2.7741471910957827E-2</v>
      </c>
      <c r="AB13">
        <f t="shared" si="15"/>
        <v>1.9808112493836978E-2</v>
      </c>
      <c r="AC13">
        <f t="shared" si="16"/>
        <v>1.4005106200597965</v>
      </c>
    </row>
    <row r="14" spans="1:29" x14ac:dyDescent="0.25">
      <c r="A14" t="s">
        <v>5</v>
      </c>
      <c r="B14" t="s">
        <v>8</v>
      </c>
      <c r="C14" t="str">
        <f>INDEX(country!$A$1:$J$242,MATCH(A14,country!$B$1:$B$242,0),1)</f>
        <v>Switzerland</v>
      </c>
      <c r="D14" t="str">
        <f>INDEX(country!$A$1:$J$242,MATCH(B14,country!$B$1:$B$242,0),1)</f>
        <v>China</v>
      </c>
      <c r="E14">
        <v>32659</v>
      </c>
      <c r="F14">
        <v>10484.856213520399</v>
      </c>
      <c r="G14">
        <f>INDEX(export_2017_country_references!$A$1:$C$21,MATCH($A14,export_2017_country_references!$A$1:$A$21,0),2)</f>
        <v>389403</v>
      </c>
      <c r="H14">
        <f>INDEX(export_2017_country_references!$A$1:$C$21,MATCH($A14,export_2017_country_references!$A$1:$A$21,0),3)</f>
        <v>194158.51615281499</v>
      </c>
      <c r="I14">
        <f t="shared" si="0"/>
        <v>8.3869410353797996E-2</v>
      </c>
      <c r="J14">
        <f t="shared" si="1"/>
        <v>5.4001526285193467E-2</v>
      </c>
      <c r="K14">
        <f>INDEX(export_2017_5y_country_docs!$A$1:$E$21,MATCH($B14,export_2017_5y_country_docs!$A$1:$A$21,0),2)</f>
        <v>2372875</v>
      </c>
      <c r="L14">
        <f>INDEX(export_2017_5y_country_docs!$A$1:$E$21,MATCH($B14,export_2017_5y_country_docs!$A$1:$A$21,0),3)</f>
        <v>2164170.6430614302</v>
      </c>
      <c r="M14">
        <f>INDEX(export_2017_5y_country_docs!$A$1:$E$21,MATCH($B14,export_2017_5y_country_docs!$A$1:$A$21,0),4)</f>
        <v>0.15341833143700095</v>
      </c>
      <c r="N14">
        <f>INDEX(export_2017_5y_country_docs!$A$1:$E$21,MATCH($B14,export_2017_5y_country_docs!$A$1:$A$21,0),5)</f>
        <v>0.1769197337471026</v>
      </c>
      <c r="O14">
        <f t="shared" si="2"/>
        <v>59741.55851656248</v>
      </c>
      <c r="P14">
        <f t="shared" si="3"/>
        <v>34350.472982488551</v>
      </c>
      <c r="Q14">
        <f t="shared" si="4"/>
        <v>0.54667137602286964</v>
      </c>
      <c r="R14">
        <f t="shared" si="5"/>
        <v>0.30523178585824567</v>
      </c>
      <c r="S14">
        <f t="shared" si="6"/>
        <v>10484.856213520399</v>
      </c>
      <c r="T14">
        <f t="shared" si="7"/>
        <v>2883561.6717675827</v>
      </c>
      <c r="U14">
        <f t="shared" si="8"/>
        <v>194145.84156533482</v>
      </c>
      <c r="V14">
        <f t="shared" si="9"/>
        <v>18237335.999999966</v>
      </c>
      <c r="W14">
        <f t="shared" si="10"/>
        <v>5.4005051712590964E-2</v>
      </c>
      <c r="X14">
        <f t="shared" si="11"/>
        <v>0.15811309676849666</v>
      </c>
      <c r="Y14">
        <f t="shared" si="12"/>
        <v>0.34155963557948116</v>
      </c>
      <c r="Z14">
        <f t="shared" si="13"/>
        <v>0.30397052794781554</v>
      </c>
      <c r="AA14">
        <f t="shared" si="14"/>
        <v>3.6360783666171182E-3</v>
      </c>
      <c r="AB14">
        <f t="shared" si="15"/>
        <v>1.1961943781738425E-2</v>
      </c>
      <c r="AC14">
        <f t="shared" si="16"/>
        <v>0.30397052794781554</v>
      </c>
    </row>
    <row r="15" spans="1:29" x14ac:dyDescent="0.25">
      <c r="A15" t="s">
        <v>14</v>
      </c>
      <c r="B15" t="s">
        <v>9</v>
      </c>
      <c r="C15" t="str">
        <f>INDEX(country!$A$1:$J$242,MATCH(A15,country!$B$1:$B$242,0),1)</f>
        <v>South Korea</v>
      </c>
      <c r="D15" t="str">
        <f>INDEX(country!$A$1:$J$242,MATCH(B15,country!$B$1:$B$242,0),1)</f>
        <v>Sweden</v>
      </c>
      <c r="E15">
        <v>11291</v>
      </c>
      <c r="F15">
        <v>3934.3517620368898</v>
      </c>
      <c r="G15">
        <f>INDEX(export_2017_country_references!$A$1:$C$21,MATCH($A15,export_2017_country_references!$A$1:$A$21,0),2)</f>
        <v>575418</v>
      </c>
      <c r="H15">
        <f>INDEX(export_2017_country_references!$A$1:$C$21,MATCH($A15,export_2017_country_references!$A$1:$A$21,0),3)</f>
        <v>460438.54033682798</v>
      </c>
      <c r="I15">
        <f t="shared" si="0"/>
        <v>1.9622257211279453E-2</v>
      </c>
      <c r="J15">
        <f t="shared" si="1"/>
        <v>8.5447924475626318E-3</v>
      </c>
      <c r="K15">
        <f>INDEX(export_2017_5y_country_docs!$A$1:$E$21,MATCH($B15,export_2017_5y_country_docs!$A$1:$A$21,0),2)</f>
        <v>179938</v>
      </c>
      <c r="L15">
        <f>INDEX(export_2017_5y_country_docs!$A$1:$E$21,MATCH($B15,export_2017_5y_country_docs!$A$1:$A$21,0),3)</f>
        <v>108129.511066987</v>
      </c>
      <c r="M15">
        <f>INDEX(export_2017_5y_country_docs!$A$1:$E$21,MATCH($B15,export_2017_5y_country_docs!$A$1:$A$21,0),4)</f>
        <v>1.1633898845118718E-2</v>
      </c>
      <c r="N15">
        <f>INDEX(export_2017_5y_country_docs!$A$1:$E$21,MATCH($B15,export_2017_5y_country_docs!$A$1:$A$21,0),5)</f>
        <v>8.8395267579797366E-3</v>
      </c>
      <c r="O15">
        <f t="shared" si="2"/>
        <v>6694.3548056605223</v>
      </c>
      <c r="P15">
        <f t="shared" si="3"/>
        <v>4070.0587977125233</v>
      </c>
      <c r="Q15">
        <f t="shared" si="4"/>
        <v>1.6866449908589709</v>
      </c>
      <c r="R15">
        <f t="shared" si="5"/>
        <v>0.96665722968132439</v>
      </c>
      <c r="S15">
        <f t="shared" si="6"/>
        <v>3934.3517620368898</v>
      </c>
      <c r="T15">
        <f t="shared" si="7"/>
        <v>202311.93175718444</v>
      </c>
      <c r="U15">
        <f t="shared" si="8"/>
        <v>460409.58926539822</v>
      </c>
      <c r="V15">
        <f t="shared" si="9"/>
        <v>18237335.999999966</v>
      </c>
      <c r="W15">
        <f t="shared" si="10"/>
        <v>8.5453297536967118E-3</v>
      </c>
      <c r="X15">
        <f t="shared" si="11"/>
        <v>1.1093283128478021E-2</v>
      </c>
      <c r="Y15">
        <f t="shared" si="12"/>
        <v>0.77031566351711034</v>
      </c>
      <c r="Z15">
        <f t="shared" si="13"/>
        <v>0.7683360184023037</v>
      </c>
      <c r="AA15">
        <f t="shared" si="14"/>
        <v>1.9446958604294847E-2</v>
      </c>
      <c r="AB15">
        <f t="shared" si="15"/>
        <v>2.5310486738254593E-2</v>
      </c>
      <c r="AC15">
        <f t="shared" si="16"/>
        <v>0.76833601840230381</v>
      </c>
    </row>
    <row r="16" spans="1:29" x14ac:dyDescent="0.25">
      <c r="A16" t="s">
        <v>18</v>
      </c>
      <c r="B16" t="s">
        <v>5</v>
      </c>
      <c r="C16" t="str">
        <f>INDEX(country!$A$1:$J$242,MATCH(A16,country!$B$1:$B$242,0),1)</f>
        <v>Spain</v>
      </c>
      <c r="D16" t="str">
        <f>INDEX(country!$A$1:$J$242,MATCH(B16,country!$B$1:$B$242,0),1)</f>
        <v>Switzerland</v>
      </c>
      <c r="E16">
        <v>29472</v>
      </c>
      <c r="F16">
        <v>7268.28702889531</v>
      </c>
      <c r="G16">
        <f>INDEX(export_2017_country_references!$A$1:$C$21,MATCH($A16,export_2017_country_references!$A$1:$A$21,0),2)</f>
        <v>684655</v>
      </c>
      <c r="H16">
        <f>INDEX(export_2017_country_references!$A$1:$C$21,MATCH($A16,export_2017_country_references!$A$1:$A$21,0),3)</f>
        <v>454481.91714997898</v>
      </c>
      <c r="I16">
        <f t="shared" si="0"/>
        <v>4.3046497871190602E-2</v>
      </c>
      <c r="J16">
        <f t="shared" si="1"/>
        <v>1.5992466926900362E-2</v>
      </c>
      <c r="K16">
        <f>INDEX(export_2017_5y_country_docs!$A$1:$E$21,MATCH($B16,export_2017_5y_country_docs!$A$1:$A$21,0),2)</f>
        <v>205623</v>
      </c>
      <c r="L16">
        <f>INDEX(export_2017_5y_country_docs!$A$1:$E$21,MATCH($B16,export_2017_5y_country_docs!$A$1:$A$21,0),3)</f>
        <v>113491.275762676</v>
      </c>
      <c r="M16">
        <f>INDEX(export_2017_5y_country_docs!$A$1:$E$21,MATCH($B16,export_2017_5y_country_docs!$A$1:$A$21,0),4)</f>
        <v>1.3294563584289291E-2</v>
      </c>
      <c r="N16">
        <f>INDEX(export_2017_5y_country_docs!$A$1:$E$21,MATCH($B16,export_2017_5y_country_docs!$A$1:$A$21,0),5)</f>
        <v>9.2778480083937145E-3</v>
      </c>
      <c r="O16">
        <f t="shared" si="2"/>
        <v>9102.1894308015853</v>
      </c>
      <c r="P16">
        <f t="shared" si="3"/>
        <v>4216.6141498808893</v>
      </c>
      <c r="Q16">
        <f t="shared" si="4"/>
        <v>3.2379022897795862</v>
      </c>
      <c r="R16">
        <f t="shared" si="5"/>
        <v>1.7237259020014017</v>
      </c>
      <c r="S16">
        <f t="shared" si="6"/>
        <v>7268.28702889531</v>
      </c>
      <c r="T16">
        <f t="shared" si="7"/>
        <v>255446.00110883819</v>
      </c>
      <c r="U16">
        <f t="shared" si="8"/>
        <v>454448.32633992715</v>
      </c>
      <c r="V16">
        <f t="shared" si="9"/>
        <v>18237335.999999966</v>
      </c>
      <c r="W16">
        <f t="shared" si="10"/>
        <v>1.599364901931366E-2</v>
      </c>
      <c r="X16">
        <f t="shared" si="11"/>
        <v>1.4006760697332036E-2</v>
      </c>
      <c r="Y16">
        <f t="shared" si="12"/>
        <v>1.1418520930653211</v>
      </c>
      <c r="Z16">
        <f t="shared" si="13"/>
        <v>1.1441577007342967</v>
      </c>
      <c r="AA16">
        <f t="shared" si="14"/>
        <v>2.8453320848027298E-2</v>
      </c>
      <c r="AB16">
        <f t="shared" si="15"/>
        <v>2.4868355847945219E-2</v>
      </c>
      <c r="AC16">
        <f t="shared" si="16"/>
        <v>1.1441577007342965</v>
      </c>
    </row>
    <row r="17" spans="1:29" x14ac:dyDescent="0.25">
      <c r="A17" t="s">
        <v>19</v>
      </c>
      <c r="B17" t="s">
        <v>6</v>
      </c>
      <c r="C17" t="str">
        <f>INDEX(country!$A$1:$J$242,MATCH(A17,country!$B$1:$B$242,0),1)</f>
        <v>United States</v>
      </c>
      <c r="D17" t="str">
        <f>INDEX(country!$A$1:$J$242,MATCH(B17,country!$B$1:$B$242,0),1)</f>
        <v>Germany</v>
      </c>
      <c r="E17">
        <v>450087</v>
      </c>
      <c r="F17">
        <v>163416.36138370101</v>
      </c>
      <c r="G17">
        <f>INDEX(export_2017_country_references!$A$1:$C$21,MATCH($A17,export_2017_country_references!$A$1:$A$21,0),2)</f>
        <v>4608764</v>
      </c>
      <c r="H17">
        <f>INDEX(export_2017_country_references!$A$1:$C$21,MATCH($A17,export_2017_country_references!$A$1:$A$21,0),3)</f>
        <v>3401456.2562221601</v>
      </c>
      <c r="I17">
        <f t="shared" si="0"/>
        <v>9.7658938491968786E-2</v>
      </c>
      <c r="J17">
        <f t="shared" si="1"/>
        <v>4.8043058347367953E-2</v>
      </c>
      <c r="K17">
        <f>INDEX(export_2017_5y_country_docs!$A$1:$E$21,MATCH($B17,export_2017_5y_country_docs!$A$1:$A$21,0),2)</f>
        <v>774665</v>
      </c>
      <c r="L17">
        <f>INDEX(export_2017_5y_country_docs!$A$1:$E$21,MATCH($B17,export_2017_5y_country_docs!$A$1:$A$21,0),3)</f>
        <v>542439.85830873298</v>
      </c>
      <c r="M17">
        <f>INDEX(export_2017_5y_country_docs!$A$1:$E$21,MATCH($B17,export_2017_5y_country_docs!$A$1:$A$21,0),4)</f>
        <v>5.0085997670608166E-2</v>
      </c>
      <c r="N17">
        <f>INDEX(export_2017_5y_country_docs!$A$1:$E$21,MATCH($B17,export_2017_5y_country_docs!$A$1:$A$21,0),5)</f>
        <v>4.4344153550683309E-2</v>
      </c>
      <c r="O17">
        <f t="shared" si="2"/>
        <v>230834.54296838277</v>
      </c>
      <c r="P17">
        <f t="shared" si="3"/>
        <v>150834.69852184787</v>
      </c>
      <c r="Q17">
        <f t="shared" si="4"/>
        <v>1.949825161399904</v>
      </c>
      <c r="R17">
        <f t="shared" si="5"/>
        <v>1.0834135844414521</v>
      </c>
      <c r="S17">
        <f t="shared" si="6"/>
        <v>163416.36138370101</v>
      </c>
      <c r="T17">
        <f t="shared" si="7"/>
        <v>903209.11534090736</v>
      </c>
      <c r="U17">
        <f t="shared" si="8"/>
        <v>3401355.9011452473</v>
      </c>
      <c r="V17">
        <f t="shared" si="9"/>
        <v>18237335.999999966</v>
      </c>
      <c r="W17">
        <f t="shared" si="10"/>
        <v>4.8044475830558687E-2</v>
      </c>
      <c r="X17">
        <f t="shared" si="11"/>
        <v>4.9525276901237605E-2</v>
      </c>
      <c r="Y17">
        <f t="shared" si="12"/>
        <v>0.97010009507605777</v>
      </c>
      <c r="Z17">
        <f t="shared" si="13"/>
        <v>0.96859106947246376</v>
      </c>
      <c r="AA17">
        <f t="shared" si="14"/>
        <v>0.18092860070618433</v>
      </c>
      <c r="AB17">
        <f t="shared" si="15"/>
        <v>0.1867956523744595</v>
      </c>
      <c r="AC17">
        <f t="shared" si="16"/>
        <v>0.96859106947246398</v>
      </c>
    </row>
    <row r="18" spans="1:29" x14ac:dyDescent="0.25">
      <c r="A18" t="s">
        <v>17</v>
      </c>
      <c r="B18" t="s">
        <v>11</v>
      </c>
      <c r="C18" t="str">
        <f>INDEX(country!$A$1:$J$242,MATCH(A18,country!$B$1:$B$242,0),1)</f>
        <v>Brazil</v>
      </c>
      <c r="D18" t="str">
        <f>INDEX(country!$A$1:$J$242,MATCH(B18,country!$B$1:$B$242,0),1)</f>
        <v>Poland</v>
      </c>
      <c r="E18">
        <v>7223</v>
      </c>
      <c r="F18">
        <v>3557.5557748336901</v>
      </c>
      <c r="G18">
        <f>INDEX(export_2017_country_references!$A$1:$C$21,MATCH($A18,export_2017_country_references!$A$1:$A$21,0),2)</f>
        <v>473379</v>
      </c>
      <c r="H18">
        <f>INDEX(export_2017_country_references!$A$1:$C$21,MATCH($A18,export_2017_country_references!$A$1:$A$21,0),3)</f>
        <v>364724.64994822402</v>
      </c>
      <c r="I18">
        <f t="shared" si="0"/>
        <v>1.5258387042940223E-2</v>
      </c>
      <c r="J18">
        <f t="shared" si="1"/>
        <v>9.7540864741078436E-3</v>
      </c>
      <c r="K18">
        <f>INDEX(export_2017_5y_country_docs!$A$1:$E$21,MATCH($B18,export_2017_5y_country_docs!$A$1:$A$21,0),2)</f>
        <v>205103</v>
      </c>
      <c r="L18">
        <f>INDEX(export_2017_5y_country_docs!$A$1:$E$21,MATCH($B18,export_2017_5y_country_docs!$A$1:$A$21,0),3)</f>
        <v>166981.54839192901</v>
      </c>
      <c r="M18">
        <f>INDEX(export_2017_5y_country_docs!$A$1:$E$21,MATCH($B18,export_2017_5y_country_docs!$A$1:$A$21,0),4)</f>
        <v>1.3260942962744861E-2</v>
      </c>
      <c r="N18">
        <f>INDEX(export_2017_5y_country_docs!$A$1:$E$21,MATCH($B18,export_2017_5y_country_docs!$A$1:$A$21,0),5)</f>
        <v>1.3650647732837048E-2</v>
      </c>
      <c r="O18">
        <f t="shared" si="2"/>
        <v>6277.4519187611995</v>
      </c>
      <c r="P18">
        <f t="shared" si="3"/>
        <v>4978.72771592551</v>
      </c>
      <c r="Q18">
        <f t="shared" si="4"/>
        <v>1.1506260969379749</v>
      </c>
      <c r="R18">
        <f t="shared" si="5"/>
        <v>0.71455118211307245</v>
      </c>
      <c r="S18">
        <f t="shared" si="6"/>
        <v>3557.5557748336901</v>
      </c>
      <c r="T18">
        <f t="shared" si="7"/>
        <v>135327.88678592816</v>
      </c>
      <c r="U18">
        <f t="shared" si="8"/>
        <v>364708.38328155724</v>
      </c>
      <c r="V18">
        <f t="shared" si="9"/>
        <v>18237335.999999966</v>
      </c>
      <c r="W18">
        <f t="shared" si="10"/>
        <v>9.7545215243578145E-3</v>
      </c>
      <c r="X18">
        <f t="shared" si="11"/>
        <v>7.4203758041157114E-3</v>
      </c>
      <c r="Y18">
        <f t="shared" si="12"/>
        <v>1.3145589633004124</v>
      </c>
      <c r="Z18">
        <f t="shared" si="13"/>
        <v>1.3176575608147552</v>
      </c>
      <c r="AA18">
        <f t="shared" si="14"/>
        <v>2.6288415930570908E-2</v>
      </c>
      <c r="AB18">
        <f t="shared" si="15"/>
        <v>1.9950870933655804E-2</v>
      </c>
      <c r="AC18">
        <f t="shared" si="16"/>
        <v>1.3176575608147554</v>
      </c>
    </row>
    <row r="19" spans="1:29" x14ac:dyDescent="0.25">
      <c r="A19" t="s">
        <v>14</v>
      </c>
      <c r="B19" t="s">
        <v>22</v>
      </c>
      <c r="C19" t="str">
        <f>INDEX(country!$A$1:$J$242,MATCH(A19,country!$B$1:$B$242,0),1)</f>
        <v>South Korea</v>
      </c>
      <c r="D19" t="str">
        <f>INDEX(country!$A$1:$J$242,MATCH(B19,country!$B$1:$B$242,0),1)</f>
        <v>Japan</v>
      </c>
      <c r="E19">
        <v>35910</v>
      </c>
      <c r="F19">
        <v>20678.760532083801</v>
      </c>
      <c r="G19">
        <f>INDEX(export_2017_country_references!$A$1:$C$21,MATCH($A19,export_2017_country_references!$A$1:$A$21,0),2)</f>
        <v>575418</v>
      </c>
      <c r="H19">
        <f>INDEX(export_2017_country_references!$A$1:$C$21,MATCH($A19,export_2017_country_references!$A$1:$A$21,0),3)</f>
        <v>460438.54033682798</v>
      </c>
      <c r="I19">
        <f t="shared" si="0"/>
        <v>6.2406806877782758E-2</v>
      </c>
      <c r="J19">
        <f t="shared" si="1"/>
        <v>4.4911011395693583E-2</v>
      </c>
      <c r="K19">
        <f>INDEX(export_2017_5y_country_docs!$A$1:$E$21,MATCH($B19,export_2017_5y_country_docs!$A$1:$A$21,0),2)</f>
        <v>611176</v>
      </c>
      <c r="L19">
        <f>INDEX(export_2017_5y_country_docs!$A$1:$E$21,MATCH($B19,export_2017_5y_country_docs!$A$1:$A$21,0),3)</f>
        <v>515726.10549464897</v>
      </c>
      <c r="M19">
        <f>INDEX(export_2017_5y_country_docs!$A$1:$E$21,MATCH($B19,export_2017_5y_country_docs!$A$1:$A$21,0),4)</f>
        <v>3.9515609601997792E-2</v>
      </c>
      <c r="N19">
        <f>INDEX(export_2017_5y_country_docs!$A$1:$E$21,MATCH($B19,export_2017_5y_country_docs!$A$1:$A$21,0),5)</f>
        <v>4.2160319271992604E-2</v>
      </c>
      <c r="O19">
        <f t="shared" si="2"/>
        <v>22737.993045962365</v>
      </c>
      <c r="P19">
        <f t="shared" si="3"/>
        <v>19412.235865730912</v>
      </c>
      <c r="Q19">
        <f t="shared" si="4"/>
        <v>1.5792950559625849</v>
      </c>
      <c r="R19">
        <f t="shared" si="5"/>
        <v>1.0652436264999607</v>
      </c>
      <c r="S19">
        <f t="shared" si="6"/>
        <v>20678.760532083801</v>
      </c>
      <c r="T19">
        <f t="shared" si="7"/>
        <v>582041.68262295134</v>
      </c>
      <c r="U19">
        <f t="shared" si="8"/>
        <v>460409.58926539822</v>
      </c>
      <c r="V19">
        <f t="shared" si="9"/>
        <v>18237335.999999966</v>
      </c>
      <c r="W19">
        <f t="shared" si="10"/>
        <v>4.4913835450468322E-2</v>
      </c>
      <c r="X19">
        <f t="shared" si="11"/>
        <v>3.1914841214909478E-2</v>
      </c>
      <c r="Y19">
        <f t="shared" si="12"/>
        <v>1.4073024881441734</v>
      </c>
      <c r="Z19">
        <f t="shared" si="13"/>
        <v>1.4264562751113439</v>
      </c>
      <c r="AA19">
        <f t="shared" si="14"/>
        <v>3.5527971878054607E-2</v>
      </c>
      <c r="AB19">
        <f t="shared" si="15"/>
        <v>2.4906456999729227E-2</v>
      </c>
      <c r="AC19">
        <f t="shared" si="16"/>
        <v>1.4264562751113437</v>
      </c>
    </row>
    <row r="20" spans="1:29" x14ac:dyDescent="0.25">
      <c r="A20" t="s">
        <v>20</v>
      </c>
      <c r="B20" t="s">
        <v>21</v>
      </c>
      <c r="C20" t="str">
        <f>INDEX(country!$A$1:$J$242,MATCH(A20,country!$B$1:$B$242,0),1)</f>
        <v>France</v>
      </c>
      <c r="D20" t="str">
        <f>INDEX(country!$A$1:$J$242,MATCH(B20,country!$B$1:$B$242,0),1)</f>
        <v>Italy</v>
      </c>
      <c r="E20">
        <v>58289</v>
      </c>
      <c r="F20">
        <v>20536.473585775901</v>
      </c>
      <c r="G20">
        <f>INDEX(export_2017_country_references!$A$1:$C$21,MATCH($A20,export_2017_country_references!$A$1:$A$21,0),2)</f>
        <v>814706</v>
      </c>
      <c r="H20">
        <f>INDEX(export_2017_country_references!$A$1:$C$21,MATCH($A20,export_2017_country_references!$A$1:$A$21,0),3)</f>
        <v>537381.630780034</v>
      </c>
      <c r="I20">
        <f t="shared" si="0"/>
        <v>7.1546054650389226E-2</v>
      </c>
      <c r="J20">
        <f t="shared" si="1"/>
        <v>3.8215808672072159E-2</v>
      </c>
      <c r="K20">
        <f>INDEX(export_2017_5y_country_docs!$A$1:$E$21,MATCH($B20,export_2017_5y_country_docs!$A$1:$A$21,0),2)</f>
        <v>487659</v>
      </c>
      <c r="L20">
        <f>INDEX(export_2017_5y_country_docs!$A$1:$E$21,MATCH($B20,export_2017_5y_country_docs!$A$1:$A$21,0),3)</f>
        <v>360812.79794453498</v>
      </c>
      <c r="M20">
        <f>INDEX(export_2017_5y_country_docs!$A$1:$E$21,MATCH($B20,export_2017_5y_country_docs!$A$1:$A$21,0),4)</f>
        <v>3.1529612849491212E-2</v>
      </c>
      <c r="N20">
        <f>INDEX(export_2017_5y_country_docs!$A$1:$E$21,MATCH($B20,export_2017_5y_country_docs!$A$1:$A$21,0),5)</f>
        <v>2.9496243445292079E-2</v>
      </c>
      <c r="O20">
        <f t="shared" si="2"/>
        <v>25687.364766157589</v>
      </c>
      <c r="P20">
        <f t="shared" si="3"/>
        <v>15850.739404515945</v>
      </c>
      <c r="Q20">
        <f t="shared" si="4"/>
        <v>2.2691700970741144</v>
      </c>
      <c r="R20">
        <f t="shared" si="5"/>
        <v>1.2956161262688457</v>
      </c>
      <c r="S20">
        <f t="shared" si="6"/>
        <v>20536.473585775901</v>
      </c>
      <c r="T20">
        <f t="shared" si="7"/>
        <v>552156.95266972948</v>
      </c>
      <c r="U20">
        <f t="shared" si="8"/>
        <v>537340.39643089229</v>
      </c>
      <c r="V20">
        <f t="shared" si="9"/>
        <v>18237335.999999966</v>
      </c>
      <c r="W20">
        <f t="shared" si="10"/>
        <v>3.8218741271236457E-2</v>
      </c>
      <c r="X20">
        <f t="shared" si="11"/>
        <v>3.0276184672461508E-2</v>
      </c>
      <c r="Y20">
        <f t="shared" si="12"/>
        <v>1.2623367734310098</v>
      </c>
      <c r="Z20">
        <f t="shared" si="13"/>
        <v>1.2727613696463103</v>
      </c>
      <c r="AA20">
        <f t="shared" si="14"/>
        <v>3.7193181189660238E-2</v>
      </c>
      <c r="AB20">
        <f t="shared" si="15"/>
        <v>2.9222430910199541E-2</v>
      </c>
      <c r="AC20">
        <f t="shared" si="16"/>
        <v>1.27276136964631</v>
      </c>
    </row>
    <row r="21" spans="1:29" x14ac:dyDescent="0.25">
      <c r="A21" t="s">
        <v>6</v>
      </c>
      <c r="B21" t="s">
        <v>16</v>
      </c>
      <c r="C21" t="str">
        <f>INDEX(country!$A$1:$J$242,MATCH(A21,country!$B$1:$B$242,0),1)</f>
        <v>Germany</v>
      </c>
      <c r="D21" t="str">
        <f>INDEX(country!$A$1:$J$242,MATCH(B21,country!$B$1:$B$242,0),1)</f>
        <v>Russian Federation</v>
      </c>
      <c r="E21">
        <v>19721</v>
      </c>
      <c r="F21">
        <v>4130.8126027114404</v>
      </c>
      <c r="G21">
        <f>INDEX(export_2017_country_references!$A$1:$C$21,MATCH($A21,export_2017_country_references!$A$1:$A$21,0),2)</f>
        <v>1264416</v>
      </c>
      <c r="H21">
        <f>INDEX(export_2017_country_references!$A$1:$C$21,MATCH($A21,export_2017_country_references!$A$1:$A$21,0),3)</f>
        <v>799364.77129149099</v>
      </c>
      <c r="I21">
        <f t="shared" si="0"/>
        <v>1.5596923797231292E-2</v>
      </c>
      <c r="J21">
        <f t="shared" si="1"/>
        <v>5.1676190283411003E-3</v>
      </c>
      <c r="K21">
        <f>INDEX(export_2017_5y_country_docs!$A$1:$E$21,MATCH($B21,export_2017_5y_country_docs!$A$1:$A$21,0),2)</f>
        <v>331407</v>
      </c>
      <c r="L21">
        <f>INDEX(export_2017_5y_country_docs!$A$1:$E$21,MATCH($B21,export_2017_5y_country_docs!$A$1:$A$21,0),3)</f>
        <v>284134.86566834903</v>
      </c>
      <c r="M21">
        <f>INDEX(export_2017_5y_country_docs!$A$1:$E$21,MATCH($B21,export_2017_5y_country_docs!$A$1:$A$21,0),4)</f>
        <v>2.1427133315721301E-2</v>
      </c>
      <c r="N21">
        <f>INDEX(export_2017_5y_country_docs!$A$1:$E$21,MATCH($B21,export_2017_5y_country_docs!$A$1:$A$21,0),5)</f>
        <v>2.3227865576811717E-2</v>
      </c>
      <c r="O21">
        <f t="shared" si="2"/>
        <v>27092.810198531064</v>
      </c>
      <c r="P21">
        <f t="shared" si="3"/>
        <v>18567.537454397596</v>
      </c>
      <c r="Q21">
        <f t="shared" si="4"/>
        <v>0.72790529500218648</v>
      </c>
      <c r="R21">
        <f t="shared" si="5"/>
        <v>0.22247498424908713</v>
      </c>
      <c r="S21">
        <f t="shared" si="6"/>
        <v>4130.8126027114404</v>
      </c>
      <c r="T21">
        <f t="shared" si="7"/>
        <v>104676.98736522046</v>
      </c>
      <c r="U21">
        <f t="shared" si="8"/>
        <v>799320.61200785544</v>
      </c>
      <c r="V21">
        <f t="shared" si="9"/>
        <v>18237335.999999966</v>
      </c>
      <c r="W21">
        <f t="shared" si="10"/>
        <v>5.1679045187325214E-3</v>
      </c>
      <c r="X21">
        <f t="shared" si="11"/>
        <v>5.7397082208289988E-3</v>
      </c>
      <c r="Y21">
        <f t="shared" si="12"/>
        <v>0.90037756622863829</v>
      </c>
      <c r="Z21">
        <f t="shared" si="13"/>
        <v>0.89986005254166268</v>
      </c>
      <c r="AA21">
        <f t="shared" si="14"/>
        <v>3.9462471233518967E-2</v>
      </c>
      <c r="AB21">
        <f t="shared" si="15"/>
        <v>4.3854009434085739E-2</v>
      </c>
      <c r="AC21">
        <f t="shared" si="16"/>
        <v>0.89986005254166279</v>
      </c>
    </row>
    <row r="22" spans="1:29" x14ac:dyDescent="0.25">
      <c r="A22" t="s">
        <v>15</v>
      </c>
      <c r="B22" t="s">
        <v>8</v>
      </c>
      <c r="C22" t="str">
        <f>INDEX(country!$A$1:$J$242,MATCH(A22,country!$B$1:$B$242,0),1)</f>
        <v>Turkey</v>
      </c>
      <c r="D22" t="str">
        <f>INDEX(country!$A$1:$J$242,MATCH(B22,country!$B$1:$B$242,0),1)</f>
        <v>China</v>
      </c>
      <c r="E22">
        <v>35306</v>
      </c>
      <c r="F22">
        <v>24406.2206629504</v>
      </c>
      <c r="G22">
        <f>INDEX(export_2017_country_references!$A$1:$C$21,MATCH($A22,export_2017_country_references!$A$1:$A$21,0),2)</f>
        <v>233551</v>
      </c>
      <c r="H22">
        <f>INDEX(export_2017_country_references!$A$1:$C$21,MATCH($A22,export_2017_country_references!$A$1:$A$21,0),3)</f>
        <v>188043.705976909</v>
      </c>
      <c r="I22">
        <f t="shared" si="0"/>
        <v>0.15117040817637262</v>
      </c>
      <c r="J22">
        <f t="shared" si="1"/>
        <v>0.12979014924300303</v>
      </c>
      <c r="K22">
        <f>INDEX(export_2017_5y_country_docs!$A$1:$E$21,MATCH($B22,export_2017_5y_country_docs!$A$1:$A$21,0),2)</f>
        <v>2372875</v>
      </c>
      <c r="L22">
        <f>INDEX(export_2017_5y_country_docs!$A$1:$E$21,MATCH($B22,export_2017_5y_country_docs!$A$1:$A$21,0),3)</f>
        <v>2164170.6430614302</v>
      </c>
      <c r="M22">
        <f>INDEX(export_2017_5y_country_docs!$A$1:$E$21,MATCH($B22,export_2017_5y_country_docs!$A$1:$A$21,0),4)</f>
        <v>0.15341833143700095</v>
      </c>
      <c r="N22">
        <f>INDEX(export_2017_5y_country_docs!$A$1:$E$21,MATCH($B22,export_2017_5y_country_docs!$A$1:$A$21,0),5)</f>
        <v>0.1769197337471026</v>
      </c>
      <c r="O22">
        <f t="shared" si="2"/>
        <v>35831.00472544301</v>
      </c>
      <c r="P22">
        <f t="shared" si="3"/>
        <v>33268.642394253184</v>
      </c>
      <c r="Q22">
        <f t="shared" si="4"/>
        <v>0.98534775316891376</v>
      </c>
      <c r="R22">
        <f t="shared" si="5"/>
        <v>0.7336103581781962</v>
      </c>
      <c r="S22">
        <f t="shared" si="6"/>
        <v>24406.2206629504</v>
      </c>
      <c r="T22">
        <f t="shared" si="7"/>
        <v>2883561.6717675827</v>
      </c>
      <c r="U22">
        <f t="shared" si="8"/>
        <v>188030.98814065231</v>
      </c>
      <c r="V22">
        <f t="shared" si="9"/>
        <v>18237335.999999966</v>
      </c>
      <c r="W22">
        <f t="shared" si="10"/>
        <v>0.12979892784849847</v>
      </c>
      <c r="X22">
        <f t="shared" si="11"/>
        <v>0.15811309676849666</v>
      </c>
      <c r="Y22">
        <f t="shared" si="12"/>
        <v>0.82092458184248485</v>
      </c>
      <c r="Z22">
        <f t="shared" si="13"/>
        <v>0.79421374681283052</v>
      </c>
      <c r="AA22">
        <f t="shared" si="14"/>
        <v>8.4639149222668544E-3</v>
      </c>
      <c r="AB22">
        <f t="shared" si="15"/>
        <v>1.0656973587063225E-2</v>
      </c>
      <c r="AC22">
        <f t="shared" si="16"/>
        <v>0.79421374681283052</v>
      </c>
    </row>
    <row r="23" spans="1:29" x14ac:dyDescent="0.25">
      <c r="A23" t="s">
        <v>21</v>
      </c>
      <c r="B23" t="s">
        <v>22</v>
      </c>
      <c r="C23" t="str">
        <f>INDEX(country!$A$1:$J$242,MATCH(A23,country!$B$1:$B$242,0),1)</f>
        <v>Italy</v>
      </c>
      <c r="D23" t="str">
        <f>INDEX(country!$A$1:$J$242,MATCH(B23,country!$B$1:$B$242,0),1)</f>
        <v>Japan</v>
      </c>
      <c r="E23">
        <v>40655</v>
      </c>
      <c r="F23">
        <v>17100.4087788713</v>
      </c>
      <c r="G23">
        <f>INDEX(export_2017_country_references!$A$1:$C$21,MATCH($A23,export_2017_country_references!$A$1:$A$21,0),2)</f>
        <v>853404</v>
      </c>
      <c r="H23">
        <f>INDEX(export_2017_country_references!$A$1:$C$21,MATCH($A23,export_2017_country_references!$A$1:$A$21,0),3)</f>
        <v>590210.80568988505</v>
      </c>
      <c r="I23">
        <f t="shared" si="0"/>
        <v>4.7638633050700492E-2</v>
      </c>
      <c r="J23">
        <f t="shared" si="1"/>
        <v>2.8973391564532592E-2</v>
      </c>
      <c r="K23">
        <f>INDEX(export_2017_5y_country_docs!$A$1:$E$21,MATCH($B23,export_2017_5y_country_docs!$A$1:$A$21,0),2)</f>
        <v>611176</v>
      </c>
      <c r="L23">
        <f>INDEX(export_2017_5y_country_docs!$A$1:$E$21,MATCH($B23,export_2017_5y_country_docs!$A$1:$A$21,0),3)</f>
        <v>515726.10549464897</v>
      </c>
      <c r="M23">
        <f>INDEX(export_2017_5y_country_docs!$A$1:$E$21,MATCH($B23,export_2017_5y_country_docs!$A$1:$A$21,0),4)</f>
        <v>3.9515609601997792E-2</v>
      </c>
      <c r="N23">
        <f>INDEX(export_2017_5y_country_docs!$A$1:$E$21,MATCH($B23,export_2017_5y_country_docs!$A$1:$A$21,0),5)</f>
        <v>4.2160319271992604E-2</v>
      </c>
      <c r="O23">
        <f t="shared" si="2"/>
        <v>33722.779296783323</v>
      </c>
      <c r="P23">
        <f t="shared" si="3"/>
        <v>24883.476005665543</v>
      </c>
      <c r="Q23">
        <f t="shared" si="4"/>
        <v>1.2055649281516341</v>
      </c>
      <c r="R23">
        <f t="shared" si="5"/>
        <v>0.68721945338255108</v>
      </c>
      <c r="S23">
        <f t="shared" si="6"/>
        <v>17100.4087788713</v>
      </c>
      <c r="T23">
        <f t="shared" si="7"/>
        <v>582041.68262295134</v>
      </c>
      <c r="U23">
        <f t="shared" si="8"/>
        <v>590154.03594261827</v>
      </c>
      <c r="V23">
        <f t="shared" si="9"/>
        <v>18237335.999999966</v>
      </c>
      <c r="W23">
        <f t="shared" si="10"/>
        <v>2.8976178654031952E-2</v>
      </c>
      <c r="X23">
        <f t="shared" si="11"/>
        <v>3.1914841214909478E-2</v>
      </c>
      <c r="Y23">
        <f t="shared" si="12"/>
        <v>0.90792175523954388</v>
      </c>
      <c r="Z23">
        <f t="shared" si="13"/>
        <v>0.9051740619166031</v>
      </c>
      <c r="AA23">
        <f t="shared" si="14"/>
        <v>2.938004148054978E-2</v>
      </c>
      <c r="AB23">
        <f t="shared" si="15"/>
        <v>3.2457891489224608E-2</v>
      </c>
      <c r="AC23">
        <f t="shared" si="16"/>
        <v>0.9051740619166031</v>
      </c>
    </row>
    <row r="24" spans="1:29" x14ac:dyDescent="0.25">
      <c r="A24" t="s">
        <v>23</v>
      </c>
      <c r="B24" t="s">
        <v>13</v>
      </c>
      <c r="C24" t="str">
        <f>INDEX(country!$A$1:$J$242,MATCH(A24,country!$B$1:$B$242,0),1)</f>
        <v>United Kingdom</v>
      </c>
      <c r="D24" t="str">
        <f>INDEX(country!$A$1:$J$242,MATCH(B24,country!$B$1:$B$242,0),1)</f>
        <v>India</v>
      </c>
      <c r="E24">
        <v>30851</v>
      </c>
      <c r="F24">
        <v>10109.311072938301</v>
      </c>
      <c r="G24">
        <f>INDEX(export_2017_country_references!$A$1:$C$21,MATCH($A24,export_2017_country_references!$A$1:$A$21,0),2)</f>
        <v>1396369</v>
      </c>
      <c r="H24">
        <f>INDEX(export_2017_country_references!$A$1:$C$21,MATCH($A24,export_2017_country_references!$A$1:$A$21,0),3)</f>
        <v>798451.10116148798</v>
      </c>
      <c r="I24">
        <f t="shared" si="0"/>
        <v>2.2093730238926818E-2</v>
      </c>
      <c r="J24">
        <f t="shared" si="1"/>
        <v>1.2661152396474279E-2</v>
      </c>
      <c r="K24">
        <f>INDEX(export_2017_5y_country_docs!$A$1:$E$21,MATCH($B24,export_2017_5y_country_docs!$A$1:$A$21,0),2)</f>
        <v>628927</v>
      </c>
      <c r="L24">
        <f>INDEX(export_2017_5y_country_docs!$A$1:$E$21,MATCH($B24,export_2017_5y_country_docs!$A$1:$A$21,0),3)</f>
        <v>572993.14923858095</v>
      </c>
      <c r="M24">
        <f>INDEX(export_2017_5y_country_docs!$A$1:$E$21,MATCH($B24,export_2017_5y_country_docs!$A$1:$A$21,0),4)</f>
        <v>4.0663301242450066E-2</v>
      </c>
      <c r="N24">
        <f>INDEX(export_2017_5y_country_docs!$A$1:$E$21,MATCH($B24,export_2017_5y_country_docs!$A$1:$A$21,0),5)</f>
        <v>4.6841867912412148E-2</v>
      </c>
      <c r="O24">
        <f t="shared" si="2"/>
        <v>56780.973292618757</v>
      </c>
      <c r="P24">
        <f t="shared" si="3"/>
        <v>37400.941015126453</v>
      </c>
      <c r="Q24">
        <f t="shared" si="4"/>
        <v>0.54333341277914438</v>
      </c>
      <c r="R24">
        <f t="shared" si="5"/>
        <v>0.27029563424218889</v>
      </c>
      <c r="S24">
        <f t="shared" si="6"/>
        <v>10109.311072938301</v>
      </c>
      <c r="T24">
        <f t="shared" si="7"/>
        <v>535725.91001931019</v>
      </c>
      <c r="U24">
        <f t="shared" si="8"/>
        <v>798411.94772268995</v>
      </c>
      <c r="V24">
        <f t="shared" si="9"/>
        <v>18237335.999999966</v>
      </c>
      <c r="W24">
        <f t="shared" si="10"/>
        <v>1.2661773288554968E-2</v>
      </c>
      <c r="X24">
        <f t="shared" si="11"/>
        <v>2.9375228378712284E-2</v>
      </c>
      <c r="Y24">
        <f t="shared" si="12"/>
        <v>0.43103573954613861</v>
      </c>
      <c r="Z24">
        <f t="shared" si="13"/>
        <v>0.42373925665885892</v>
      </c>
      <c r="AA24">
        <f t="shared" si="14"/>
        <v>1.8870304541689819E-2</v>
      </c>
      <c r="AB24">
        <f t="shared" si="15"/>
        <v>4.4532821175173293E-2</v>
      </c>
      <c r="AC24">
        <f t="shared" si="16"/>
        <v>0.42373925665885881</v>
      </c>
    </row>
    <row r="25" spans="1:29" x14ac:dyDescent="0.25">
      <c r="A25" t="s">
        <v>5</v>
      </c>
      <c r="B25" t="s">
        <v>4</v>
      </c>
      <c r="C25" t="str">
        <f>INDEX(country!$A$1:$J$242,MATCH(A25,country!$B$1:$B$242,0),1)</f>
        <v>Switzerland</v>
      </c>
      <c r="D25" t="str">
        <f>INDEX(country!$A$1:$J$242,MATCH(B25,country!$B$1:$B$242,0),1)</f>
        <v>Canada</v>
      </c>
      <c r="E25">
        <v>28736</v>
      </c>
      <c r="F25">
        <v>6730.0687154992002</v>
      </c>
      <c r="G25">
        <f>INDEX(export_2017_country_references!$A$1:$C$21,MATCH($A25,export_2017_country_references!$A$1:$A$21,0),2)</f>
        <v>389403</v>
      </c>
      <c r="H25">
        <f>INDEX(export_2017_country_references!$A$1:$C$21,MATCH($A25,export_2017_country_references!$A$1:$A$21,0),3)</f>
        <v>194158.51615281499</v>
      </c>
      <c r="I25">
        <f t="shared" si="0"/>
        <v>7.3795014419508836E-2</v>
      </c>
      <c r="J25">
        <f t="shared" si="1"/>
        <v>3.4662753140337205E-2</v>
      </c>
      <c r="K25">
        <f>INDEX(export_2017_5y_country_docs!$A$1:$E$21,MATCH($B25,export_2017_5y_country_docs!$A$1:$A$21,0),2)</f>
        <v>456541</v>
      </c>
      <c r="L25">
        <f>INDEX(export_2017_5y_country_docs!$A$1:$E$21,MATCH($B25,export_2017_5y_country_docs!$A$1:$A$21,0),3)</f>
        <v>313358.46928815503</v>
      </c>
      <c r="M25">
        <f>INDEX(export_2017_5y_country_docs!$A$1:$E$21,MATCH($B25,export_2017_5y_country_docs!$A$1:$A$21,0),4)</f>
        <v>2.951767727022277E-2</v>
      </c>
      <c r="N25">
        <f>INDEX(export_2017_5y_country_docs!$A$1:$E$21,MATCH($B25,export_2017_5y_country_docs!$A$1:$A$21,0),5)</f>
        <v>2.5616878748265307E-2</v>
      </c>
      <c r="O25">
        <f t="shared" si="2"/>
        <v>11494.272082056557</v>
      </c>
      <c r="P25">
        <f t="shared" si="3"/>
        <v>4973.7351662297724</v>
      </c>
      <c r="Q25">
        <f t="shared" si="4"/>
        <v>2.5000278221062042</v>
      </c>
      <c r="R25">
        <f t="shared" si="5"/>
        <v>1.3531216461210935</v>
      </c>
      <c r="S25">
        <f t="shared" si="6"/>
        <v>6730.0687154992002</v>
      </c>
      <c r="T25">
        <f t="shared" si="7"/>
        <v>568424.34993219655</v>
      </c>
      <c r="U25">
        <f t="shared" si="8"/>
        <v>194145.84156533482</v>
      </c>
      <c r="V25">
        <f t="shared" si="9"/>
        <v>18237335.999999966</v>
      </c>
      <c r="W25">
        <f t="shared" si="10"/>
        <v>3.4665016058221199E-2</v>
      </c>
      <c r="X25">
        <f t="shared" si="11"/>
        <v>3.1168167869046092E-2</v>
      </c>
      <c r="Y25">
        <f t="shared" si="12"/>
        <v>1.1121929336323908</v>
      </c>
      <c r="Z25">
        <f t="shared" si="13"/>
        <v>1.11622176290998</v>
      </c>
      <c r="AA25">
        <f t="shared" si="14"/>
        <v>1.1839867022413773E-2</v>
      </c>
      <c r="AB25">
        <f t="shared" si="15"/>
        <v>1.0607092081368622E-2</v>
      </c>
      <c r="AC25">
        <f t="shared" si="16"/>
        <v>1.11622176290998</v>
      </c>
    </row>
    <row r="26" spans="1:29" x14ac:dyDescent="0.25">
      <c r="A26" t="s">
        <v>22</v>
      </c>
      <c r="B26" t="s">
        <v>16</v>
      </c>
      <c r="C26" t="str">
        <f>INDEX(country!$A$1:$J$242,MATCH(A26,country!$B$1:$B$242,0),1)</f>
        <v>Japan</v>
      </c>
      <c r="D26" t="str">
        <f>INDEX(country!$A$1:$J$242,MATCH(B26,country!$B$1:$B$242,0),1)</f>
        <v>Russian Federation</v>
      </c>
      <c r="E26">
        <v>9494</v>
      </c>
      <c r="F26">
        <v>2400.1592226949501</v>
      </c>
      <c r="G26">
        <f>INDEX(export_2017_country_references!$A$1:$C$21,MATCH($A26,export_2017_country_references!$A$1:$A$21,0),2)</f>
        <v>707111</v>
      </c>
      <c r="H26">
        <f>INDEX(export_2017_country_references!$A$1:$C$21,MATCH($A26,export_2017_country_references!$A$1:$A$21,0),3)</f>
        <v>526988.61771348596</v>
      </c>
      <c r="I26">
        <f t="shared" si="0"/>
        <v>1.3426463454818268E-2</v>
      </c>
      <c r="J26">
        <f t="shared" si="1"/>
        <v>4.554480195623262E-3</v>
      </c>
      <c r="K26">
        <f>INDEX(export_2017_5y_country_docs!$A$1:$E$21,MATCH($B26,export_2017_5y_country_docs!$A$1:$A$21,0),2)</f>
        <v>331407</v>
      </c>
      <c r="L26">
        <f>INDEX(export_2017_5y_country_docs!$A$1:$E$21,MATCH($B26,export_2017_5y_country_docs!$A$1:$A$21,0),3)</f>
        <v>284134.86566834903</v>
      </c>
      <c r="M26">
        <f>INDEX(export_2017_5y_country_docs!$A$1:$E$21,MATCH($B26,export_2017_5y_country_docs!$A$1:$A$21,0),4)</f>
        <v>2.1427133315721301E-2</v>
      </c>
      <c r="N26">
        <f>INDEX(export_2017_5y_country_docs!$A$1:$E$21,MATCH($B26,export_2017_5y_country_docs!$A$1:$A$21,0),5)</f>
        <v>2.3227865576811717E-2</v>
      </c>
      <c r="O26">
        <f t="shared" si="2"/>
        <v>15151.361666013005</v>
      </c>
      <c r="P26">
        <f t="shared" si="3"/>
        <v>12240.820772758671</v>
      </c>
      <c r="Q26">
        <f t="shared" si="4"/>
        <v>0.62661034758985412</v>
      </c>
      <c r="R26">
        <f t="shared" si="5"/>
        <v>0.19607829141950869</v>
      </c>
      <c r="S26">
        <f t="shared" si="6"/>
        <v>2400.1592226949501</v>
      </c>
      <c r="T26">
        <f t="shared" si="7"/>
        <v>104676.98736522046</v>
      </c>
      <c r="U26">
        <f t="shared" si="8"/>
        <v>526944.24156406114</v>
      </c>
      <c r="V26">
        <f t="shared" si="9"/>
        <v>18237335.999999966</v>
      </c>
      <c r="W26">
        <f t="shared" si="10"/>
        <v>4.5548637471981186E-3</v>
      </c>
      <c r="X26">
        <f t="shared" si="11"/>
        <v>5.7397082208289988E-3</v>
      </c>
      <c r="Y26">
        <f t="shared" si="12"/>
        <v>0.79357060881053798</v>
      </c>
      <c r="Z26">
        <f t="shared" si="13"/>
        <v>0.79262604871772913</v>
      </c>
      <c r="AA26">
        <f t="shared" si="14"/>
        <v>2.2929196599064689E-2</v>
      </c>
      <c r="AB26">
        <f t="shared" si="15"/>
        <v>2.8928139109430477E-2</v>
      </c>
      <c r="AC26">
        <f t="shared" si="16"/>
        <v>0.79262604871772924</v>
      </c>
    </row>
    <row r="27" spans="1:29" x14ac:dyDescent="0.25">
      <c r="A27" t="s">
        <v>17</v>
      </c>
      <c r="B27" t="s">
        <v>12</v>
      </c>
      <c r="C27" t="str">
        <f>INDEX(country!$A$1:$J$242,MATCH(A27,country!$B$1:$B$242,0),1)</f>
        <v>Brazil</v>
      </c>
      <c r="D27" t="str">
        <f>INDEX(country!$A$1:$J$242,MATCH(B27,country!$B$1:$B$242,0),1)</f>
        <v>zOther</v>
      </c>
      <c r="E27">
        <v>128484</v>
      </c>
      <c r="F27">
        <v>66344.847984419001</v>
      </c>
      <c r="G27">
        <f>INDEX(export_2017_country_references!$A$1:$C$21,MATCH($A27,export_2017_country_references!$A$1:$A$21,0),2)</f>
        <v>473379</v>
      </c>
      <c r="H27">
        <f>INDEX(export_2017_country_references!$A$1:$C$21,MATCH($A27,export_2017_country_references!$A$1:$A$21,0),3)</f>
        <v>364724.64994822402</v>
      </c>
      <c r="I27">
        <f t="shared" si="0"/>
        <v>0.27141888423440835</v>
      </c>
      <c r="J27">
        <f t="shared" si="1"/>
        <v>0.18190393216865725</v>
      </c>
      <c r="K27">
        <f>INDEX(export_2017_5y_country_docs!$A$1:$E$21,MATCH($B27,export_2017_5y_country_docs!$A$1:$A$21,0),2)</f>
        <v>3030074</v>
      </c>
      <c r="L27">
        <f>INDEX(export_2017_5y_country_docs!$A$1:$E$21,MATCH($B27,export_2017_5y_country_docs!$A$1:$A$21,0),3)</f>
        <v>2388459.2817652901</v>
      </c>
      <c r="M27">
        <f>INDEX(export_2017_5y_country_docs!$A$1:$E$21,MATCH($B27,export_2017_5y_country_docs!$A$1:$A$21,0),4)</f>
        <v>0.19590956001080514</v>
      </c>
      <c r="N27">
        <f>INDEX(export_2017_5y_country_docs!$A$1:$E$21,MATCH($B27,export_2017_5y_country_docs!$A$1:$A$21,0),5)</f>
        <v>0.19525520390478582</v>
      </c>
      <c r="O27">
        <f t="shared" si="2"/>
        <v>92739.471608354928</v>
      </c>
      <c r="P27">
        <f t="shared" si="3"/>
        <v>71214.38589474211</v>
      </c>
      <c r="Q27">
        <f t="shared" si="4"/>
        <v>1.3854295023654721</v>
      </c>
      <c r="R27">
        <f t="shared" si="5"/>
        <v>0.93162142944656579</v>
      </c>
      <c r="S27">
        <f t="shared" si="6"/>
        <v>66344.847984419001</v>
      </c>
      <c r="T27">
        <f t="shared" si="7"/>
        <v>2753034.477569554</v>
      </c>
      <c r="U27">
        <f t="shared" si="8"/>
        <v>364708.38328155724</v>
      </c>
      <c r="V27">
        <f t="shared" si="9"/>
        <v>18237335.999999966</v>
      </c>
      <c r="W27">
        <f t="shared" si="10"/>
        <v>0.18191204541958758</v>
      </c>
      <c r="X27">
        <f t="shared" si="11"/>
        <v>0.15095595527600955</v>
      </c>
      <c r="Y27">
        <f t="shared" si="12"/>
        <v>1.205067034864425</v>
      </c>
      <c r="Z27">
        <f t="shared" si="13"/>
        <v>1.250666244034361</v>
      </c>
      <c r="AA27">
        <f t="shared" si="14"/>
        <v>2.4098807524920593E-2</v>
      </c>
      <c r="AB27">
        <f t="shared" si="15"/>
        <v>1.9268775854366545E-2</v>
      </c>
      <c r="AC27">
        <f t="shared" si="16"/>
        <v>1.250666244034361</v>
      </c>
    </row>
    <row r="28" spans="1:29" x14ac:dyDescent="0.25">
      <c r="A28" t="s">
        <v>19</v>
      </c>
      <c r="B28" t="s">
        <v>9</v>
      </c>
      <c r="C28" t="str">
        <f>INDEX(country!$A$1:$J$242,MATCH(A28,country!$B$1:$B$242,0),1)</f>
        <v>United States</v>
      </c>
      <c r="D28" t="str">
        <f>INDEX(country!$A$1:$J$242,MATCH(B28,country!$B$1:$B$242,0),1)</f>
        <v>Sweden</v>
      </c>
      <c r="E28">
        <v>125477</v>
      </c>
      <c r="F28">
        <v>35926.303403328202</v>
      </c>
      <c r="G28">
        <f>INDEX(export_2017_country_references!$A$1:$C$21,MATCH($A28,export_2017_country_references!$A$1:$A$21,0),2)</f>
        <v>4608764</v>
      </c>
      <c r="H28">
        <f>INDEX(export_2017_country_references!$A$1:$C$21,MATCH($A28,export_2017_country_references!$A$1:$A$21,0),3)</f>
        <v>3401456.2562221601</v>
      </c>
      <c r="I28">
        <f t="shared" si="0"/>
        <v>2.7225737746606249E-2</v>
      </c>
      <c r="J28">
        <f t="shared" si="1"/>
        <v>1.0562035991969476E-2</v>
      </c>
      <c r="K28">
        <f>INDEX(export_2017_5y_country_docs!$A$1:$E$21,MATCH($B28,export_2017_5y_country_docs!$A$1:$A$21,0),2)</f>
        <v>179938</v>
      </c>
      <c r="L28">
        <f>INDEX(export_2017_5y_country_docs!$A$1:$E$21,MATCH($B28,export_2017_5y_country_docs!$A$1:$A$21,0),3)</f>
        <v>108129.511066987</v>
      </c>
      <c r="M28">
        <f>INDEX(export_2017_5y_country_docs!$A$1:$E$21,MATCH($B28,export_2017_5y_country_docs!$A$1:$A$21,0),4)</f>
        <v>1.1633898845118718E-2</v>
      </c>
      <c r="N28">
        <f>INDEX(export_2017_5y_country_docs!$A$1:$E$21,MATCH($B28,export_2017_5y_country_docs!$A$1:$A$21,0),5)</f>
        <v>8.8395267579797366E-3</v>
      </c>
      <c r="O28">
        <f t="shared" si="2"/>
        <v>53617.894177024726</v>
      </c>
      <c r="P28">
        <f t="shared" si="3"/>
        <v>30067.263592973362</v>
      </c>
      <c r="Q28">
        <f t="shared" si="4"/>
        <v>2.3402075356731729</v>
      </c>
      <c r="R28">
        <f t="shared" si="5"/>
        <v>1.1948644176493695</v>
      </c>
      <c r="S28">
        <f t="shared" si="6"/>
        <v>35926.303403328202</v>
      </c>
      <c r="T28">
        <f t="shared" si="7"/>
        <v>202311.93175718444</v>
      </c>
      <c r="U28">
        <f t="shared" si="8"/>
        <v>3401355.9011452473</v>
      </c>
      <c r="V28">
        <f t="shared" si="9"/>
        <v>18237335.999999966</v>
      </c>
      <c r="W28">
        <f t="shared" si="10"/>
        <v>1.056234761885156E-2</v>
      </c>
      <c r="X28">
        <f t="shared" si="11"/>
        <v>1.1093283128478021E-2</v>
      </c>
      <c r="Y28">
        <f t="shared" si="12"/>
        <v>0.95213901029322201</v>
      </c>
      <c r="Z28">
        <f t="shared" si="13"/>
        <v>0.95162808935803356</v>
      </c>
      <c r="AA28">
        <f t="shared" si="14"/>
        <v>0.17757876706178205</v>
      </c>
      <c r="AB28">
        <f t="shared" si="15"/>
        <v>0.1866052179918064</v>
      </c>
      <c r="AC28">
        <f t="shared" si="16"/>
        <v>0.95162808935803345</v>
      </c>
    </row>
    <row r="29" spans="1:29" x14ac:dyDescent="0.25">
      <c r="A29" t="s">
        <v>22</v>
      </c>
      <c r="B29" t="s">
        <v>20</v>
      </c>
      <c r="C29" t="str">
        <f>INDEX(country!$A$1:$J$242,MATCH(A29,country!$B$1:$B$242,0),1)</f>
        <v>Japan</v>
      </c>
      <c r="D29" t="str">
        <f>INDEX(country!$A$1:$J$242,MATCH(B29,country!$B$1:$B$242,0),1)</f>
        <v>France</v>
      </c>
      <c r="E29">
        <v>50526</v>
      </c>
      <c r="F29">
        <v>20551.654783987698</v>
      </c>
      <c r="G29">
        <f>INDEX(export_2017_country_references!$A$1:$C$21,MATCH($A29,export_2017_country_references!$A$1:$A$21,0),2)</f>
        <v>707111</v>
      </c>
      <c r="H29">
        <f>INDEX(export_2017_country_references!$A$1:$C$21,MATCH($A29,export_2017_country_references!$A$1:$A$21,0),3)</f>
        <v>526988.61771348596</v>
      </c>
      <c r="I29">
        <f t="shared" si="0"/>
        <v>7.1454128135469544E-2</v>
      </c>
      <c r="J29">
        <f t="shared" si="1"/>
        <v>3.899828970340543E-2</v>
      </c>
      <c r="K29">
        <f>INDEX(export_2017_5y_country_docs!$A$1:$E$21,MATCH($B29,export_2017_5y_country_docs!$A$1:$A$21,0),2)</f>
        <v>542183</v>
      </c>
      <c r="L29">
        <f>INDEX(export_2017_5y_country_docs!$A$1:$E$21,MATCH($B29,export_2017_5y_country_docs!$A$1:$A$21,0),3)</f>
        <v>390578.15715175902</v>
      </c>
      <c r="M29">
        <f>INDEX(export_2017_5y_country_docs!$A$1:$E$21,MATCH($B29,export_2017_5y_country_docs!$A$1:$A$21,0),4)</f>
        <v>3.5054864328507608E-2</v>
      </c>
      <c r="N29">
        <f>INDEX(export_2017_5y_country_docs!$A$1:$E$21,MATCH($B29,export_2017_5y_country_docs!$A$1:$A$21,0),5)</f>
        <v>3.1929544831535615E-2</v>
      </c>
      <c r="O29">
        <f t="shared" si="2"/>
        <v>24787.680170195345</v>
      </c>
      <c r="P29">
        <f t="shared" si="3"/>
        <v>16826.506694991735</v>
      </c>
      <c r="Q29">
        <f t="shared" si="4"/>
        <v>2.0383512960100378</v>
      </c>
      <c r="R29">
        <f t="shared" si="5"/>
        <v>1.221385707474548</v>
      </c>
      <c r="S29">
        <f t="shared" si="6"/>
        <v>20551.654783987698</v>
      </c>
      <c r="T29">
        <f t="shared" si="7"/>
        <v>623492.97929485783</v>
      </c>
      <c r="U29">
        <f t="shared" si="8"/>
        <v>526944.24156406114</v>
      </c>
      <c r="V29">
        <f t="shared" si="9"/>
        <v>18237335.999999966</v>
      </c>
      <c r="W29">
        <f t="shared" si="10"/>
        <v>3.9001573910337935E-2</v>
      </c>
      <c r="X29">
        <f t="shared" si="11"/>
        <v>3.4187722334822312E-2</v>
      </c>
      <c r="Y29">
        <f t="shared" si="12"/>
        <v>1.1408064429788707</v>
      </c>
      <c r="Z29">
        <f t="shared" si="13"/>
        <v>1.146520992289048</v>
      </c>
      <c r="AA29">
        <f t="shared" si="14"/>
        <v>3.296212702704477E-2</v>
      </c>
      <c r="AB29">
        <f t="shared" si="15"/>
        <v>2.8749693419250301E-2</v>
      </c>
      <c r="AC29">
        <f t="shared" si="16"/>
        <v>1.146520992289048</v>
      </c>
    </row>
    <row r="30" spans="1:29" x14ac:dyDescent="0.25">
      <c r="A30" t="s">
        <v>12</v>
      </c>
      <c r="B30" t="s">
        <v>12</v>
      </c>
      <c r="C30" t="str">
        <f>INDEX(country!$A$1:$J$242,MATCH(A30,country!$B$1:$B$242,0),1)</f>
        <v>zOther</v>
      </c>
      <c r="D30" t="str">
        <f>INDEX(country!$A$1:$J$242,MATCH(B30,country!$B$1:$B$242,0),1)</f>
        <v>zOther</v>
      </c>
      <c r="E30">
        <v>1424950</v>
      </c>
      <c r="F30">
        <v>775025.63609529496</v>
      </c>
      <c r="G30">
        <f>INDEX(export_2017_country_references!$A$1:$C$21,MATCH($A30,export_2017_country_references!$A$1:$A$21,0),2)</f>
        <v>4471681</v>
      </c>
      <c r="H30">
        <f>INDEX(export_2017_country_references!$A$1:$C$21,MATCH($A30,export_2017_country_references!$A$1:$A$21,0),3)</f>
        <v>3205353.8477964802</v>
      </c>
      <c r="I30">
        <f t="shared" si="0"/>
        <v>0.31866092415805153</v>
      </c>
      <c r="J30">
        <f t="shared" si="1"/>
        <v>0.24179097625308549</v>
      </c>
      <c r="K30">
        <f>INDEX(export_2017_5y_country_docs!$A$1:$E$21,MATCH($B30,export_2017_5y_country_docs!$A$1:$A$21,0),2)</f>
        <v>3030074</v>
      </c>
      <c r="L30">
        <f>INDEX(export_2017_5y_country_docs!$A$1:$E$21,MATCH($B30,export_2017_5y_country_docs!$A$1:$A$21,0),3)</f>
        <v>2388459.2817652901</v>
      </c>
      <c r="M30">
        <f>INDEX(export_2017_5y_country_docs!$A$1:$E$21,MATCH($B30,export_2017_5y_country_docs!$A$1:$A$21,0),4)</f>
        <v>0.19590956001080514</v>
      </c>
      <c r="N30">
        <f>INDEX(export_2017_5y_country_docs!$A$1:$E$21,MATCH($B30,export_2017_5y_country_docs!$A$1:$A$21,0),5)</f>
        <v>0.19525520390478582</v>
      </c>
      <c r="O30">
        <f t="shared" si="2"/>
        <v>876045.05721867713</v>
      </c>
      <c r="P30">
        <f t="shared" si="3"/>
        <v>625862.0191384916</v>
      </c>
      <c r="Q30">
        <f t="shared" si="4"/>
        <v>1.6265715881372822</v>
      </c>
      <c r="R30">
        <f t="shared" si="5"/>
        <v>1.2383330708614166</v>
      </c>
      <c r="S30">
        <f t="shared" si="6"/>
        <v>775025.63609529496</v>
      </c>
      <c r="T30">
        <f t="shared" si="7"/>
        <v>2753034.477569554</v>
      </c>
      <c r="U30">
        <f t="shared" si="8"/>
        <v>3205186.9408204146</v>
      </c>
      <c r="V30">
        <f t="shared" si="9"/>
        <v>18237335.999999966</v>
      </c>
      <c r="W30">
        <f t="shared" si="10"/>
        <v>0.24180356728176228</v>
      </c>
      <c r="X30">
        <f t="shared" si="11"/>
        <v>0.15095595527600955</v>
      </c>
      <c r="Y30">
        <f t="shared" si="12"/>
        <v>1.6018153562716086</v>
      </c>
      <c r="Z30">
        <f t="shared" si="13"/>
        <v>1.7937459612069371</v>
      </c>
      <c r="AA30">
        <f t="shared" si="14"/>
        <v>0.28151686526625214</v>
      </c>
      <c r="AB30">
        <f t="shared" si="15"/>
        <v>0.15694355352127515</v>
      </c>
      <c r="AC30">
        <f t="shared" si="16"/>
        <v>1.7937459612069375</v>
      </c>
    </row>
    <row r="31" spans="1:29" x14ac:dyDescent="0.25">
      <c r="A31" t="s">
        <v>4</v>
      </c>
      <c r="B31" t="s">
        <v>12</v>
      </c>
      <c r="C31" t="str">
        <f>INDEX(country!$A$1:$J$242,MATCH(A31,country!$B$1:$B$242,0),1)</f>
        <v>Canada</v>
      </c>
      <c r="D31" t="str">
        <f>INDEX(country!$A$1:$J$242,MATCH(B31,country!$B$1:$B$242,0),1)</f>
        <v>zOther</v>
      </c>
      <c r="E31">
        <v>170979</v>
      </c>
      <c r="F31">
        <v>59368.135440660502</v>
      </c>
      <c r="G31">
        <f>INDEX(export_2017_country_references!$A$1:$C$21,MATCH($A31,export_2017_country_references!$A$1:$A$21,0),2)</f>
        <v>761059</v>
      </c>
      <c r="H31">
        <f>INDEX(export_2017_country_references!$A$1:$C$21,MATCH($A31,export_2017_country_references!$A$1:$A$21,0),3)</f>
        <v>470952.99537847401</v>
      </c>
      <c r="I31">
        <f t="shared" si="0"/>
        <v>0.22465932339017081</v>
      </c>
      <c r="J31">
        <f t="shared" si="1"/>
        <v>0.12605957711968735</v>
      </c>
      <c r="K31">
        <f>INDEX(export_2017_5y_country_docs!$A$1:$E$21,MATCH($B31,export_2017_5y_country_docs!$A$1:$A$21,0),2)</f>
        <v>3030074</v>
      </c>
      <c r="L31">
        <f>INDEX(export_2017_5y_country_docs!$A$1:$E$21,MATCH($B31,export_2017_5y_country_docs!$A$1:$A$21,0),3)</f>
        <v>2388459.2817652901</v>
      </c>
      <c r="M31">
        <f>INDEX(export_2017_5y_country_docs!$A$1:$E$21,MATCH($B31,export_2017_5y_country_docs!$A$1:$A$21,0),4)</f>
        <v>0.19590956001080514</v>
      </c>
      <c r="N31">
        <f>INDEX(export_2017_5y_country_docs!$A$1:$E$21,MATCH($B31,export_2017_5y_country_docs!$A$1:$A$21,0),5)</f>
        <v>0.19525520390478582</v>
      </c>
      <c r="O31">
        <f t="shared" si="2"/>
        <v>149098.73383226336</v>
      </c>
      <c r="P31">
        <f t="shared" si="3"/>
        <v>91956.02314219359</v>
      </c>
      <c r="Q31">
        <f t="shared" si="4"/>
        <v>1.1467501809395111</v>
      </c>
      <c r="R31">
        <f t="shared" si="5"/>
        <v>0.6456144297242854</v>
      </c>
      <c r="S31">
        <f t="shared" si="6"/>
        <v>59368.135440660502</v>
      </c>
      <c r="T31">
        <f t="shared" si="7"/>
        <v>2753034.477569554</v>
      </c>
      <c r="U31">
        <f t="shared" si="8"/>
        <v>470938.93774361059</v>
      </c>
      <c r="V31">
        <f t="shared" si="9"/>
        <v>18237335.999999966</v>
      </c>
      <c r="W31">
        <f t="shared" si="10"/>
        <v>0.12606334002685887</v>
      </c>
      <c r="X31">
        <f t="shared" si="11"/>
        <v>0.15095595527600955</v>
      </c>
      <c r="Y31">
        <f t="shared" si="12"/>
        <v>0.83510014425309198</v>
      </c>
      <c r="Z31">
        <f t="shared" si="13"/>
        <v>0.81131372180682304</v>
      </c>
      <c r="AA31">
        <f t="shared" si="14"/>
        <v>2.1564617488216909E-2</v>
      </c>
      <c r="AB31">
        <f t="shared" si="15"/>
        <v>2.6579875217926523E-2</v>
      </c>
      <c r="AC31">
        <f t="shared" si="16"/>
        <v>0.81131372180682304</v>
      </c>
    </row>
    <row r="32" spans="1:29" x14ac:dyDescent="0.25">
      <c r="A32" t="s">
        <v>21</v>
      </c>
      <c r="B32" t="s">
        <v>18</v>
      </c>
      <c r="C32" t="str">
        <f>INDEX(country!$A$1:$J$242,MATCH(A32,country!$B$1:$B$242,0),1)</f>
        <v>Italy</v>
      </c>
      <c r="D32" t="str">
        <f>INDEX(country!$A$1:$J$242,MATCH(B32,country!$B$1:$B$242,0),1)</f>
        <v>Spain</v>
      </c>
      <c r="E32">
        <v>56261</v>
      </c>
      <c r="F32">
        <v>21278.932312362002</v>
      </c>
      <c r="G32">
        <f>INDEX(export_2017_country_references!$A$1:$C$21,MATCH($A32,export_2017_country_references!$A$1:$A$21,0),2)</f>
        <v>853404</v>
      </c>
      <c r="H32">
        <f>INDEX(export_2017_country_references!$A$1:$C$21,MATCH($A32,export_2017_country_references!$A$1:$A$21,0),3)</f>
        <v>590210.80568988505</v>
      </c>
      <c r="I32">
        <f t="shared" si="0"/>
        <v>6.5925399927818484E-2</v>
      </c>
      <c r="J32">
        <f t="shared" si="1"/>
        <v>3.6053105275647236E-2</v>
      </c>
      <c r="K32">
        <f>INDEX(export_2017_5y_country_docs!$A$1:$E$21,MATCH($B32,export_2017_5y_country_docs!$A$1:$A$21,0),2)</f>
        <v>405846</v>
      </c>
      <c r="L32">
        <f>INDEX(export_2017_5y_country_docs!$A$1:$E$21,MATCH($B32,export_2017_5y_country_docs!$A$1:$A$21,0),3)</f>
        <v>295491.23018071702</v>
      </c>
      <c r="M32">
        <f>INDEX(export_2017_5y_country_docs!$A$1:$E$21,MATCH($B32,export_2017_5y_country_docs!$A$1:$A$21,0),4)</f>
        <v>2.6239989944847955E-2</v>
      </c>
      <c r="N32">
        <f>INDEX(export_2017_5y_country_docs!$A$1:$E$21,MATCH($B32,export_2017_5y_country_docs!$A$1:$A$21,0),5)</f>
        <v>2.415624199310994E-2</v>
      </c>
      <c r="O32">
        <f t="shared" si="2"/>
        <v>22393.312378893024</v>
      </c>
      <c r="P32">
        <f t="shared" si="3"/>
        <v>14257.275049193253</v>
      </c>
      <c r="Q32">
        <f t="shared" si="4"/>
        <v>2.5124018746341967</v>
      </c>
      <c r="R32">
        <f t="shared" si="5"/>
        <v>1.4924964440218238</v>
      </c>
      <c r="S32">
        <f t="shared" si="6"/>
        <v>21278.932312362002</v>
      </c>
      <c r="T32">
        <f t="shared" si="7"/>
        <v>436281.78476138465</v>
      </c>
      <c r="U32">
        <f t="shared" si="8"/>
        <v>590154.03594261827</v>
      </c>
      <c r="V32">
        <f t="shared" si="9"/>
        <v>18237335.999999966</v>
      </c>
      <c r="W32">
        <f t="shared" si="10"/>
        <v>3.6056573396764824E-2</v>
      </c>
      <c r="X32">
        <f t="shared" si="11"/>
        <v>2.3922451434868857E-2</v>
      </c>
      <c r="Y32">
        <f t="shared" si="12"/>
        <v>1.5072273631710473</v>
      </c>
      <c r="Z32">
        <f t="shared" si="13"/>
        <v>1.526200344514435</v>
      </c>
      <c r="AA32">
        <f t="shared" si="14"/>
        <v>4.8773368624592188E-2</v>
      </c>
      <c r="AB32">
        <f t="shared" si="15"/>
        <v>3.1957382790468163E-2</v>
      </c>
      <c r="AC32">
        <f t="shared" si="16"/>
        <v>1.526200344514435</v>
      </c>
    </row>
    <row r="33" spans="1:29" x14ac:dyDescent="0.25">
      <c r="A33" t="s">
        <v>17</v>
      </c>
      <c r="B33" t="s">
        <v>6</v>
      </c>
      <c r="C33" t="str">
        <f>INDEX(country!$A$1:$J$242,MATCH(A33,country!$B$1:$B$242,0),1)</f>
        <v>Brazil</v>
      </c>
      <c r="D33" t="str">
        <f>INDEX(country!$A$1:$J$242,MATCH(B33,country!$B$1:$B$242,0),1)</f>
        <v>Germany</v>
      </c>
      <c r="E33">
        <v>37081</v>
      </c>
      <c r="F33">
        <v>13844.1741499072</v>
      </c>
      <c r="G33">
        <f>INDEX(export_2017_country_references!$A$1:$C$21,MATCH($A33,export_2017_country_references!$A$1:$A$21,0),2)</f>
        <v>473379</v>
      </c>
      <c r="H33">
        <f>INDEX(export_2017_country_references!$A$1:$C$21,MATCH($A33,export_2017_country_references!$A$1:$A$21,0),3)</f>
        <v>364724.64994822402</v>
      </c>
      <c r="I33">
        <f t="shared" si="0"/>
        <v>7.833258340568551E-2</v>
      </c>
      <c r="J33">
        <f t="shared" si="1"/>
        <v>3.7957879051696959E-2</v>
      </c>
      <c r="K33">
        <f>INDEX(export_2017_5y_country_docs!$A$1:$E$21,MATCH($B33,export_2017_5y_country_docs!$A$1:$A$21,0),2)</f>
        <v>774665</v>
      </c>
      <c r="L33">
        <f>INDEX(export_2017_5y_country_docs!$A$1:$E$21,MATCH($B33,export_2017_5y_country_docs!$A$1:$A$21,0),3)</f>
        <v>542439.85830873298</v>
      </c>
      <c r="M33">
        <f>INDEX(export_2017_5y_country_docs!$A$1:$E$21,MATCH($B33,export_2017_5y_country_docs!$A$1:$A$21,0),4)</f>
        <v>5.0085997670608166E-2</v>
      </c>
      <c r="N33">
        <f>INDEX(export_2017_5y_country_docs!$A$1:$E$21,MATCH($B33,export_2017_5y_country_docs!$A$1:$A$21,0),5)</f>
        <v>4.4344153550683309E-2</v>
      </c>
      <c r="O33">
        <f t="shared" si="2"/>
        <v>23709.659491314822</v>
      </c>
      <c r="P33">
        <f t="shared" si="3"/>
        <v>16173.405881023265</v>
      </c>
      <c r="Q33">
        <f t="shared" si="4"/>
        <v>1.5639617268051988</v>
      </c>
      <c r="R33">
        <f t="shared" si="5"/>
        <v>0.85598384482213341</v>
      </c>
      <c r="S33">
        <f t="shared" si="6"/>
        <v>13844.1741499072</v>
      </c>
      <c r="T33">
        <f t="shared" si="7"/>
        <v>903209.11534090736</v>
      </c>
      <c r="U33">
        <f t="shared" si="8"/>
        <v>364708.38328155724</v>
      </c>
      <c r="V33">
        <f t="shared" si="9"/>
        <v>18237335.999999966</v>
      </c>
      <c r="W33">
        <f t="shared" si="10"/>
        <v>3.795957204312303E-2</v>
      </c>
      <c r="X33">
        <f t="shared" si="11"/>
        <v>4.9525276901237605E-2</v>
      </c>
      <c r="Y33">
        <f t="shared" si="12"/>
        <v>0.76646864829895467</v>
      </c>
      <c r="Z33">
        <f t="shared" si="13"/>
        <v>0.7572541185228514</v>
      </c>
      <c r="AA33">
        <f t="shared" si="14"/>
        <v>1.5327761771626777E-2</v>
      </c>
      <c r="AB33">
        <f t="shared" si="15"/>
        <v>2.0241239230928309E-2</v>
      </c>
      <c r="AC33">
        <f t="shared" si="16"/>
        <v>0.75725411852285152</v>
      </c>
    </row>
    <row r="34" spans="1:29" x14ac:dyDescent="0.25">
      <c r="A34" t="s">
        <v>12</v>
      </c>
      <c r="B34" t="s">
        <v>6</v>
      </c>
      <c r="C34" t="str">
        <f>INDEX(country!$A$1:$J$242,MATCH(A34,country!$B$1:$B$242,0),1)</f>
        <v>zOther</v>
      </c>
      <c r="D34" t="str">
        <f>INDEX(country!$A$1:$J$242,MATCH(B34,country!$B$1:$B$242,0),1)</f>
        <v>Germany</v>
      </c>
      <c r="E34">
        <v>387418</v>
      </c>
      <c r="F34">
        <v>141949.02547647301</v>
      </c>
      <c r="G34">
        <f>INDEX(export_2017_country_references!$A$1:$C$21,MATCH($A34,export_2017_country_references!$A$1:$A$21,0),2)</f>
        <v>4471681</v>
      </c>
      <c r="H34">
        <f>INDEX(export_2017_country_references!$A$1:$C$21,MATCH($A34,export_2017_country_references!$A$1:$A$21,0),3)</f>
        <v>3205353.8477964802</v>
      </c>
      <c r="I34">
        <f t="shared" si="0"/>
        <v>8.6638112155138072E-2</v>
      </c>
      <c r="J34">
        <f t="shared" si="1"/>
        <v>4.4284978263493695E-2</v>
      </c>
      <c r="K34">
        <f>INDEX(export_2017_5y_country_docs!$A$1:$E$21,MATCH($B34,export_2017_5y_country_docs!$A$1:$A$21,0),2)</f>
        <v>774665</v>
      </c>
      <c r="L34">
        <f>INDEX(export_2017_5y_country_docs!$A$1:$E$21,MATCH($B34,export_2017_5y_country_docs!$A$1:$A$21,0),3)</f>
        <v>542439.85830873298</v>
      </c>
      <c r="M34">
        <f>INDEX(export_2017_5y_country_docs!$A$1:$E$21,MATCH($B34,export_2017_5y_country_docs!$A$1:$A$21,0),4)</f>
        <v>5.0085997670608166E-2</v>
      </c>
      <c r="N34">
        <f>INDEX(export_2017_5y_country_docs!$A$1:$E$21,MATCH($B34,export_2017_5y_country_docs!$A$1:$A$21,0),5)</f>
        <v>4.4344153550683309E-2</v>
      </c>
      <c r="O34">
        <f t="shared" si="2"/>
        <v>223968.60414970279</v>
      </c>
      <c r="P34">
        <f t="shared" si="3"/>
        <v>142138.7032109607</v>
      </c>
      <c r="Q34">
        <f t="shared" si="4"/>
        <v>1.7297870898951804</v>
      </c>
      <c r="R34">
        <f t="shared" si="5"/>
        <v>0.9986655447798326</v>
      </c>
      <c r="S34">
        <f t="shared" si="6"/>
        <v>141949.02547647301</v>
      </c>
      <c r="T34">
        <f t="shared" si="7"/>
        <v>903209.11534090736</v>
      </c>
      <c r="U34">
        <f t="shared" si="8"/>
        <v>3205186.9408204146</v>
      </c>
      <c r="V34">
        <f t="shared" si="9"/>
        <v>18237335.999999966</v>
      </c>
      <c r="W34">
        <f t="shared" si="10"/>
        <v>4.4287284360437044E-2</v>
      </c>
      <c r="X34">
        <f t="shared" si="11"/>
        <v>4.9525276901237605E-2</v>
      </c>
      <c r="Y34">
        <f t="shared" si="12"/>
        <v>0.89423597668628751</v>
      </c>
      <c r="Z34">
        <f t="shared" si="13"/>
        <v>0.88933492085753485</v>
      </c>
      <c r="AA34">
        <f t="shared" si="14"/>
        <v>0.15716075387801612</v>
      </c>
      <c r="AB34">
        <f t="shared" si="15"/>
        <v>0.17671717391517131</v>
      </c>
      <c r="AC34">
        <f t="shared" si="16"/>
        <v>0.88933492085753496</v>
      </c>
    </row>
    <row r="35" spans="1:29" x14ac:dyDescent="0.25">
      <c r="A35" t="s">
        <v>10</v>
      </c>
      <c r="B35" t="s">
        <v>13</v>
      </c>
      <c r="C35" t="str">
        <f>INDEX(country!$A$1:$J$242,MATCH(A35,country!$B$1:$B$242,0),1)</f>
        <v>Australia</v>
      </c>
      <c r="D35" t="str">
        <f>INDEX(country!$A$1:$J$242,MATCH(B35,country!$B$1:$B$242,0),1)</f>
        <v>India</v>
      </c>
      <c r="E35">
        <v>18456</v>
      </c>
      <c r="F35">
        <v>6807.1166582831202</v>
      </c>
      <c r="G35">
        <f>INDEX(export_2017_country_references!$A$1:$C$21,MATCH($A35,export_2017_country_references!$A$1:$A$21,0),2)</f>
        <v>766223</v>
      </c>
      <c r="H35">
        <f>INDEX(export_2017_country_references!$A$1:$C$21,MATCH($A35,export_2017_country_references!$A$1:$A$21,0),3)</f>
        <v>467586.44461568602</v>
      </c>
      <c r="I35">
        <f t="shared" si="0"/>
        <v>2.4086982510313576E-2</v>
      </c>
      <c r="J35">
        <f t="shared" si="1"/>
        <v>1.4557985452033276E-2</v>
      </c>
      <c r="K35">
        <f>INDEX(export_2017_5y_country_docs!$A$1:$E$21,MATCH($B35,export_2017_5y_country_docs!$A$1:$A$21,0),2)</f>
        <v>628927</v>
      </c>
      <c r="L35">
        <f>INDEX(export_2017_5y_country_docs!$A$1:$E$21,MATCH($B35,export_2017_5y_country_docs!$A$1:$A$21,0),3)</f>
        <v>572993.14923858095</v>
      </c>
      <c r="M35">
        <f>INDEX(export_2017_5y_country_docs!$A$1:$E$21,MATCH($B35,export_2017_5y_country_docs!$A$1:$A$21,0),4)</f>
        <v>4.0663301242450066E-2</v>
      </c>
      <c r="N35">
        <f>INDEX(export_2017_5y_country_docs!$A$1:$E$21,MATCH($B35,export_2017_5y_country_docs!$A$1:$A$21,0),5)</f>
        <v>4.6841867912412148E-2</v>
      </c>
      <c r="O35">
        <f t="shared" si="2"/>
        <v>31157.156667893818</v>
      </c>
      <c r="P35">
        <f t="shared" si="3"/>
        <v>21902.622476322384</v>
      </c>
      <c r="Q35">
        <f t="shared" si="4"/>
        <v>0.59235186948294793</v>
      </c>
      <c r="R35">
        <f t="shared" si="5"/>
        <v>0.31079002825537844</v>
      </c>
      <c r="S35">
        <f t="shared" si="6"/>
        <v>6807.1166582831202</v>
      </c>
      <c r="T35">
        <f t="shared" si="7"/>
        <v>535725.91001931019</v>
      </c>
      <c r="U35">
        <f t="shared" si="8"/>
        <v>467570.656331987</v>
      </c>
      <c r="V35">
        <f t="shared" si="9"/>
        <v>18237335.999999966</v>
      </c>
      <c r="W35">
        <f t="shared" si="10"/>
        <v>1.4558477026090139E-2</v>
      </c>
      <c r="X35">
        <f t="shared" si="11"/>
        <v>2.9375228378712284E-2</v>
      </c>
      <c r="Y35">
        <f t="shared" si="12"/>
        <v>0.49560387542860479</v>
      </c>
      <c r="Z35">
        <f t="shared" si="13"/>
        <v>0.48815215026741937</v>
      </c>
      <c r="AA35">
        <f t="shared" si="14"/>
        <v>1.2706342050989765E-2</v>
      </c>
      <c r="AB35">
        <f t="shared" si="15"/>
        <v>2.6029470614907634E-2</v>
      </c>
      <c r="AC35">
        <f t="shared" si="16"/>
        <v>0.48815215026741926</v>
      </c>
    </row>
    <row r="36" spans="1:29" x14ac:dyDescent="0.25">
      <c r="A36" t="s">
        <v>5</v>
      </c>
      <c r="B36" t="s">
        <v>9</v>
      </c>
      <c r="C36" t="str">
        <f>INDEX(country!$A$1:$J$242,MATCH(A36,country!$B$1:$B$242,0),1)</f>
        <v>Switzerland</v>
      </c>
      <c r="D36" t="str">
        <f>INDEX(country!$A$1:$J$242,MATCH(B36,country!$B$1:$B$242,0),1)</f>
        <v>Sweden</v>
      </c>
      <c r="E36">
        <v>15283</v>
      </c>
      <c r="F36">
        <v>3088.20199954174</v>
      </c>
      <c r="G36">
        <f>INDEX(export_2017_country_references!$A$1:$C$21,MATCH($A36,export_2017_country_references!$A$1:$A$21,0),2)</f>
        <v>389403</v>
      </c>
      <c r="H36">
        <f>INDEX(export_2017_country_references!$A$1:$C$21,MATCH($A36,export_2017_country_references!$A$1:$A$21,0),3)</f>
        <v>194158.51615281499</v>
      </c>
      <c r="I36">
        <f t="shared" si="0"/>
        <v>3.9247257982090535E-2</v>
      </c>
      <c r="J36">
        <f t="shared" si="1"/>
        <v>1.5905570668407511E-2</v>
      </c>
      <c r="K36">
        <f>INDEX(export_2017_5y_country_docs!$A$1:$E$21,MATCH($B36,export_2017_5y_country_docs!$A$1:$A$21,0),2)</f>
        <v>179938</v>
      </c>
      <c r="L36">
        <f>INDEX(export_2017_5y_country_docs!$A$1:$E$21,MATCH($B36,export_2017_5y_country_docs!$A$1:$A$21,0),3)</f>
        <v>108129.511066987</v>
      </c>
      <c r="M36">
        <f>INDEX(export_2017_5y_country_docs!$A$1:$E$21,MATCH($B36,export_2017_5y_country_docs!$A$1:$A$21,0),4)</f>
        <v>1.1633898845118718E-2</v>
      </c>
      <c r="N36">
        <f>INDEX(export_2017_5y_country_docs!$A$1:$E$21,MATCH($B36,export_2017_5y_country_docs!$A$1:$A$21,0),5)</f>
        <v>8.8395267579797366E-3</v>
      </c>
      <c r="O36">
        <f t="shared" si="2"/>
        <v>4530.2751119857639</v>
      </c>
      <c r="P36">
        <f t="shared" si="3"/>
        <v>1716.2693988224489</v>
      </c>
      <c r="Q36">
        <f t="shared" si="4"/>
        <v>3.3735258063170859</v>
      </c>
      <c r="R36">
        <f t="shared" si="5"/>
        <v>1.7993690277648655</v>
      </c>
      <c r="S36">
        <f t="shared" si="6"/>
        <v>3088.20199954174</v>
      </c>
      <c r="T36">
        <f t="shared" si="7"/>
        <v>202311.93175718444</v>
      </c>
      <c r="U36">
        <f t="shared" si="8"/>
        <v>194145.84156533482</v>
      </c>
      <c r="V36">
        <f t="shared" si="9"/>
        <v>18237335.999999966</v>
      </c>
      <c r="W36">
        <f t="shared" si="10"/>
        <v>1.5906609045254694E-2</v>
      </c>
      <c r="X36">
        <f t="shared" si="11"/>
        <v>1.1093283128478021E-2</v>
      </c>
      <c r="Y36">
        <f t="shared" si="12"/>
        <v>1.433895525880899</v>
      </c>
      <c r="Z36">
        <f t="shared" si="13"/>
        <v>1.4409088912384052</v>
      </c>
      <c r="AA36">
        <f t="shared" si="14"/>
        <v>1.5264556928101561E-2</v>
      </c>
      <c r="AB36">
        <f t="shared" si="15"/>
        <v>1.0593700282453159E-2</v>
      </c>
      <c r="AC36">
        <f t="shared" si="16"/>
        <v>1.4409088912384052</v>
      </c>
    </row>
    <row r="37" spans="1:29" x14ac:dyDescent="0.25">
      <c r="A37" t="s">
        <v>4</v>
      </c>
      <c r="B37" t="s">
        <v>11</v>
      </c>
      <c r="C37" t="str">
        <f>INDEX(country!$A$1:$J$242,MATCH(A37,country!$B$1:$B$242,0),1)</f>
        <v>Canada</v>
      </c>
      <c r="D37" t="str">
        <f>INDEX(country!$A$1:$J$242,MATCH(B37,country!$B$1:$B$242,0),1)</f>
        <v>Poland</v>
      </c>
      <c r="E37">
        <v>8731</v>
      </c>
      <c r="F37">
        <v>2380.06773342729</v>
      </c>
      <c r="G37">
        <f>INDEX(export_2017_country_references!$A$1:$C$21,MATCH($A37,export_2017_country_references!$A$1:$A$21,0),2)</f>
        <v>761059</v>
      </c>
      <c r="H37">
        <f>INDEX(export_2017_country_references!$A$1:$C$21,MATCH($A37,export_2017_country_references!$A$1:$A$21,0),3)</f>
        <v>470952.99537847401</v>
      </c>
      <c r="I37">
        <f t="shared" si="0"/>
        <v>1.1472172328295178E-2</v>
      </c>
      <c r="J37">
        <f t="shared" si="1"/>
        <v>5.0537267132457365E-3</v>
      </c>
      <c r="K37">
        <f>INDEX(export_2017_5y_country_docs!$A$1:$E$21,MATCH($B37,export_2017_5y_country_docs!$A$1:$A$21,0),2)</f>
        <v>205103</v>
      </c>
      <c r="L37">
        <f>INDEX(export_2017_5y_country_docs!$A$1:$E$21,MATCH($B37,export_2017_5y_country_docs!$A$1:$A$21,0),3)</f>
        <v>166981.54839192901</v>
      </c>
      <c r="M37">
        <f>INDEX(export_2017_5y_country_docs!$A$1:$E$21,MATCH($B37,export_2017_5y_country_docs!$A$1:$A$21,0),4)</f>
        <v>1.3260942962744861E-2</v>
      </c>
      <c r="N37">
        <f>INDEX(export_2017_5y_country_docs!$A$1:$E$21,MATCH($B37,export_2017_5y_country_docs!$A$1:$A$21,0),5)</f>
        <v>1.3650647732837048E-2</v>
      </c>
      <c r="O37">
        <f t="shared" si="2"/>
        <v>10092.359990283641</v>
      </c>
      <c r="P37">
        <f t="shared" si="3"/>
        <v>6428.8134386359834</v>
      </c>
      <c r="Q37">
        <f t="shared" si="4"/>
        <v>0.86510984630014365</v>
      </c>
      <c r="R37">
        <f t="shared" si="5"/>
        <v>0.37021882127167072</v>
      </c>
      <c r="S37">
        <f t="shared" si="6"/>
        <v>2380.06773342729</v>
      </c>
      <c r="T37">
        <f t="shared" si="7"/>
        <v>135327.88678592816</v>
      </c>
      <c r="U37">
        <f t="shared" si="8"/>
        <v>470938.93774361059</v>
      </c>
      <c r="V37">
        <f t="shared" si="9"/>
        <v>18237335.999999966</v>
      </c>
      <c r="W37">
        <f t="shared" si="10"/>
        <v>5.0538775681424983E-3</v>
      </c>
      <c r="X37">
        <f t="shared" si="11"/>
        <v>7.4203758041157114E-3</v>
      </c>
      <c r="Y37">
        <f t="shared" si="12"/>
        <v>0.68108108019803593</v>
      </c>
      <c r="Z37">
        <f t="shared" si="13"/>
        <v>0.67946111592207703</v>
      </c>
      <c r="AA37">
        <f t="shared" si="14"/>
        <v>1.7587415202841822E-2</v>
      </c>
      <c r="AB37">
        <f t="shared" si="15"/>
        <v>2.5884358634672491E-2</v>
      </c>
      <c r="AC37">
        <f t="shared" si="16"/>
        <v>0.67946111592207703</v>
      </c>
    </row>
    <row r="38" spans="1:29" x14ac:dyDescent="0.25">
      <c r="A38" t="s">
        <v>14</v>
      </c>
      <c r="B38" t="s">
        <v>6</v>
      </c>
      <c r="C38" t="str">
        <f>INDEX(country!$A$1:$J$242,MATCH(A38,country!$B$1:$B$242,0),1)</f>
        <v>South Korea</v>
      </c>
      <c r="D38" t="str">
        <f>INDEX(country!$A$1:$J$242,MATCH(B38,country!$B$1:$B$242,0),1)</f>
        <v>Germany</v>
      </c>
      <c r="E38">
        <v>43503</v>
      </c>
      <c r="F38">
        <v>18192.464342661999</v>
      </c>
      <c r="G38">
        <f>INDEX(export_2017_country_references!$A$1:$C$21,MATCH($A38,export_2017_country_references!$A$1:$A$21,0),2)</f>
        <v>575418</v>
      </c>
      <c r="H38">
        <f>INDEX(export_2017_country_references!$A$1:$C$21,MATCH($A38,export_2017_country_references!$A$1:$A$21,0),3)</f>
        <v>460438.54033682798</v>
      </c>
      <c r="I38">
        <f t="shared" si="0"/>
        <v>7.5602431623619695E-2</v>
      </c>
      <c r="J38">
        <f t="shared" si="1"/>
        <v>3.9511167612844775E-2</v>
      </c>
      <c r="K38">
        <f>INDEX(export_2017_5y_country_docs!$A$1:$E$21,MATCH($B38,export_2017_5y_country_docs!$A$1:$A$21,0),2)</f>
        <v>774665</v>
      </c>
      <c r="L38">
        <f>INDEX(export_2017_5y_country_docs!$A$1:$E$21,MATCH($B38,export_2017_5y_country_docs!$A$1:$A$21,0),3)</f>
        <v>542439.85830873298</v>
      </c>
      <c r="M38">
        <f>INDEX(export_2017_5y_country_docs!$A$1:$E$21,MATCH($B38,export_2017_5y_country_docs!$A$1:$A$21,0),4)</f>
        <v>5.0085997670608166E-2</v>
      </c>
      <c r="N38">
        <f>INDEX(export_2017_5y_country_docs!$A$1:$E$21,MATCH($B38,export_2017_5y_country_docs!$A$1:$A$21,0),5)</f>
        <v>4.4344153550683309E-2</v>
      </c>
      <c r="O38">
        <f t="shared" si="2"/>
        <v>28820.384607626009</v>
      </c>
      <c r="P38">
        <f t="shared" si="3"/>
        <v>20417.757333348789</v>
      </c>
      <c r="Q38">
        <f t="shared" si="4"/>
        <v>1.5094524445898234</v>
      </c>
      <c r="R38">
        <f t="shared" si="5"/>
        <v>0.89101187978896346</v>
      </c>
      <c r="S38">
        <f t="shared" si="6"/>
        <v>18192.464342661999</v>
      </c>
      <c r="T38">
        <f t="shared" si="7"/>
        <v>903209.11534090736</v>
      </c>
      <c r="U38">
        <f t="shared" si="8"/>
        <v>460409.58926539822</v>
      </c>
      <c r="V38">
        <f t="shared" si="9"/>
        <v>18237335.999999966</v>
      </c>
      <c r="W38">
        <f t="shared" si="10"/>
        <v>3.9513652119385262E-2</v>
      </c>
      <c r="X38">
        <f t="shared" si="11"/>
        <v>4.9525276901237605E-2</v>
      </c>
      <c r="Y38">
        <f t="shared" si="12"/>
        <v>0.79784818161002224</v>
      </c>
      <c r="Z38">
        <f t="shared" si="13"/>
        <v>0.78953181496432412</v>
      </c>
      <c r="AA38">
        <f t="shared" si="14"/>
        <v>2.0142029164304253E-2</v>
      </c>
      <c r="AB38">
        <f t="shared" si="15"/>
        <v>2.5511358481753382E-2</v>
      </c>
      <c r="AC38">
        <f t="shared" si="16"/>
        <v>0.78953181496432423</v>
      </c>
    </row>
    <row r="39" spans="1:29" x14ac:dyDescent="0.25">
      <c r="A39" t="s">
        <v>11</v>
      </c>
      <c r="B39" t="s">
        <v>20</v>
      </c>
      <c r="C39" t="str">
        <f>INDEX(country!$A$1:$J$242,MATCH(A39,country!$B$1:$B$242,0),1)</f>
        <v>Poland</v>
      </c>
      <c r="D39" t="str">
        <f>INDEX(country!$A$1:$J$242,MATCH(B39,country!$B$1:$B$242,0),1)</f>
        <v>France</v>
      </c>
      <c r="E39">
        <v>19363</v>
      </c>
      <c r="F39">
        <v>7629.3763113714103</v>
      </c>
      <c r="G39">
        <f>INDEX(export_2017_country_references!$A$1:$C$21,MATCH($A39,export_2017_country_references!$A$1:$A$21,0),2)</f>
        <v>278613</v>
      </c>
      <c r="H39">
        <f>INDEX(export_2017_country_references!$A$1:$C$21,MATCH($A39,export_2017_country_references!$A$1:$A$21,0),3)</f>
        <v>205613.18892001599</v>
      </c>
      <c r="I39">
        <f t="shared" si="0"/>
        <v>6.9497833912990414E-2</v>
      </c>
      <c r="J39">
        <f t="shared" si="1"/>
        <v>3.7105481177762654E-2</v>
      </c>
      <c r="K39">
        <f>INDEX(export_2017_5y_country_docs!$A$1:$E$21,MATCH($B39,export_2017_5y_country_docs!$A$1:$A$21,0),2)</f>
        <v>542183</v>
      </c>
      <c r="L39">
        <f>INDEX(export_2017_5y_country_docs!$A$1:$E$21,MATCH($B39,export_2017_5y_country_docs!$A$1:$A$21,0),3)</f>
        <v>390578.15715175902</v>
      </c>
      <c r="M39">
        <f>INDEX(export_2017_5y_country_docs!$A$1:$E$21,MATCH($B39,export_2017_5y_country_docs!$A$1:$A$21,0),4)</f>
        <v>3.5054864328507608E-2</v>
      </c>
      <c r="N39">
        <f>INDEX(export_2017_5y_country_docs!$A$1:$E$21,MATCH($B39,export_2017_5y_country_docs!$A$1:$A$21,0),5)</f>
        <v>3.1929544831535615E-2</v>
      </c>
      <c r="O39">
        <f t="shared" si="2"/>
        <v>9766.7409151584907</v>
      </c>
      <c r="P39">
        <f t="shared" si="3"/>
        <v>6565.135533576653</v>
      </c>
      <c r="Q39">
        <f t="shared" si="4"/>
        <v>1.982544655192769</v>
      </c>
      <c r="R39">
        <f t="shared" si="5"/>
        <v>1.1621049211172894</v>
      </c>
      <c r="S39">
        <f t="shared" si="6"/>
        <v>7629.3763113714103</v>
      </c>
      <c r="T39">
        <f t="shared" si="7"/>
        <v>623492.97929485783</v>
      </c>
      <c r="U39">
        <f t="shared" si="8"/>
        <v>205605.0031214678</v>
      </c>
      <c r="V39">
        <f t="shared" si="9"/>
        <v>18237335.999999966</v>
      </c>
      <c r="W39">
        <f t="shared" si="10"/>
        <v>3.7106958466687261E-2</v>
      </c>
      <c r="X39">
        <f t="shared" si="11"/>
        <v>3.4187722334822312E-2</v>
      </c>
      <c r="Y39">
        <f t="shared" si="12"/>
        <v>1.0853884357452945</v>
      </c>
      <c r="Z39">
        <f t="shared" si="13"/>
        <v>1.0886790453998108</v>
      </c>
      <c r="AA39">
        <f t="shared" si="14"/>
        <v>1.2236507169655523E-2</v>
      </c>
      <c r="AB39">
        <f t="shared" si="15"/>
        <v>1.1239774680481462E-2</v>
      </c>
      <c r="AC39">
        <f t="shared" si="16"/>
        <v>1.088679045399811</v>
      </c>
    </row>
    <row r="40" spans="1:29" x14ac:dyDescent="0.25">
      <c r="A40" t="s">
        <v>16</v>
      </c>
      <c r="B40" t="s">
        <v>6</v>
      </c>
      <c r="C40" t="str">
        <f>INDEX(country!$A$1:$J$242,MATCH(A40,country!$B$1:$B$242,0),1)</f>
        <v>Russian Federation</v>
      </c>
      <c r="D40" t="str">
        <f>INDEX(country!$A$1:$J$242,MATCH(B40,country!$B$1:$B$242,0),1)</f>
        <v>Germany</v>
      </c>
      <c r="E40">
        <v>36981</v>
      </c>
      <c r="F40">
        <v>13773.8601624405</v>
      </c>
      <c r="G40">
        <f>INDEX(export_2017_country_references!$A$1:$C$21,MATCH($A40,export_2017_country_references!$A$1:$A$21,0),2)</f>
        <v>307923</v>
      </c>
      <c r="H40">
        <f>INDEX(export_2017_country_references!$A$1:$C$21,MATCH($A40,export_2017_country_references!$A$1:$A$21,0),3)</f>
        <v>230122.67918958</v>
      </c>
      <c r="I40">
        <f t="shared" si="0"/>
        <v>0.12009820636977427</v>
      </c>
      <c r="J40">
        <f t="shared" si="1"/>
        <v>5.9854422914541593E-2</v>
      </c>
      <c r="K40">
        <f>INDEX(export_2017_5y_country_docs!$A$1:$E$21,MATCH($B40,export_2017_5y_country_docs!$A$1:$A$21,0),2)</f>
        <v>774665</v>
      </c>
      <c r="L40">
        <f>INDEX(export_2017_5y_country_docs!$A$1:$E$21,MATCH($B40,export_2017_5y_country_docs!$A$1:$A$21,0),3)</f>
        <v>542439.85830873298</v>
      </c>
      <c r="M40">
        <f>INDEX(export_2017_5y_country_docs!$A$1:$E$21,MATCH($B40,export_2017_5y_country_docs!$A$1:$A$21,0),4)</f>
        <v>5.0085997670608166E-2</v>
      </c>
      <c r="N40">
        <f>INDEX(export_2017_5y_country_docs!$A$1:$E$21,MATCH($B40,export_2017_5y_country_docs!$A$1:$A$21,0),5)</f>
        <v>4.4344153550683309E-2</v>
      </c>
      <c r="O40">
        <f t="shared" si="2"/>
        <v>15422.630660726678</v>
      </c>
      <c r="P40">
        <f t="shared" si="3"/>
        <v>10204.59542147737</v>
      </c>
      <c r="Q40">
        <f t="shared" si="4"/>
        <v>2.3978399543841209</v>
      </c>
      <c r="R40">
        <f t="shared" si="5"/>
        <v>1.3497703332217348</v>
      </c>
      <c r="S40">
        <f t="shared" si="6"/>
        <v>13773.8601624405</v>
      </c>
      <c r="T40">
        <f t="shared" si="7"/>
        <v>903209.11534090736</v>
      </c>
      <c r="U40">
        <f t="shared" si="8"/>
        <v>230105.28373503475</v>
      </c>
      <c r="V40">
        <f t="shared" si="9"/>
        <v>18237335.999999966</v>
      </c>
      <c r="W40">
        <f t="shared" si="10"/>
        <v>5.9858947777579247E-2</v>
      </c>
      <c r="X40">
        <f t="shared" si="11"/>
        <v>4.9525276901237605E-2</v>
      </c>
      <c r="Y40">
        <f t="shared" si="12"/>
        <v>1.2086544795488747</v>
      </c>
      <c r="Z40">
        <f t="shared" si="13"/>
        <v>1.2219395473217891</v>
      </c>
      <c r="AA40">
        <f t="shared" si="14"/>
        <v>1.5249912704038302E-2</v>
      </c>
      <c r="AB40">
        <f t="shared" si="15"/>
        <v>1.2480087691295863E-2</v>
      </c>
      <c r="AC40">
        <f t="shared" si="16"/>
        <v>1.2219395473217893</v>
      </c>
    </row>
    <row r="41" spans="1:29" x14ac:dyDescent="0.25">
      <c r="A41" t="s">
        <v>13</v>
      </c>
      <c r="B41" t="s">
        <v>18</v>
      </c>
      <c r="C41" t="str">
        <f>INDEX(country!$A$1:$J$242,MATCH(A41,country!$B$1:$B$242,0),1)</f>
        <v>India</v>
      </c>
      <c r="D41" t="str">
        <f>INDEX(country!$A$1:$J$242,MATCH(B41,country!$B$1:$B$242,0),1)</f>
        <v>Spain</v>
      </c>
      <c r="E41">
        <v>28567</v>
      </c>
      <c r="F41">
        <v>14311.617087426001</v>
      </c>
      <c r="G41">
        <f>INDEX(export_2017_country_references!$A$1:$C$21,MATCH($A41,export_2017_country_references!$A$1:$A$21,0),2)</f>
        <v>814097</v>
      </c>
      <c r="H41">
        <f>INDEX(export_2017_country_references!$A$1:$C$21,MATCH($A41,export_2017_country_references!$A$1:$A$21,0),3)</f>
        <v>695738.46490440296</v>
      </c>
      <c r="I41">
        <f t="shared" si="0"/>
        <v>3.5090413058886105E-2</v>
      </c>
      <c r="J41">
        <f t="shared" si="1"/>
        <v>2.0570397943130068E-2</v>
      </c>
      <c r="K41">
        <f>INDEX(export_2017_5y_country_docs!$A$1:$E$21,MATCH($B41,export_2017_5y_country_docs!$A$1:$A$21,0),2)</f>
        <v>405846</v>
      </c>
      <c r="L41">
        <f>INDEX(export_2017_5y_country_docs!$A$1:$E$21,MATCH($B41,export_2017_5y_country_docs!$A$1:$A$21,0),3)</f>
        <v>295491.23018071702</v>
      </c>
      <c r="M41">
        <f>INDEX(export_2017_5y_country_docs!$A$1:$E$21,MATCH($B41,export_2017_5y_country_docs!$A$1:$A$21,0),4)</f>
        <v>2.6239989944847955E-2</v>
      </c>
      <c r="N41">
        <f>INDEX(export_2017_5y_country_docs!$A$1:$E$21,MATCH($B41,export_2017_5y_country_docs!$A$1:$A$21,0),5)</f>
        <v>2.415624199310994E-2</v>
      </c>
      <c r="O41">
        <f t="shared" si="2"/>
        <v>21361.897094130887</v>
      </c>
      <c r="P41">
        <f t="shared" si="3"/>
        <v>16806.426722145585</v>
      </c>
      <c r="Q41">
        <f t="shared" si="4"/>
        <v>1.3372875954846113</v>
      </c>
      <c r="R41">
        <f t="shared" si="5"/>
        <v>0.85155621263428893</v>
      </c>
      <c r="S41">
        <f t="shared" si="6"/>
        <v>14311.617087426001</v>
      </c>
      <c r="T41">
        <f t="shared" si="7"/>
        <v>436281.78476138465</v>
      </c>
      <c r="U41">
        <f t="shared" si="8"/>
        <v>695726.54785840726</v>
      </c>
      <c r="V41">
        <f t="shared" si="9"/>
        <v>18237335.999999966</v>
      </c>
      <c r="W41">
        <f t="shared" si="10"/>
        <v>2.0570750291878569E-2</v>
      </c>
      <c r="X41">
        <f t="shared" si="11"/>
        <v>2.3922451434868857E-2</v>
      </c>
      <c r="Y41">
        <f t="shared" si="12"/>
        <v>0.85989307357920186</v>
      </c>
      <c r="Z41">
        <f t="shared" si="13"/>
        <v>0.8569504367338926</v>
      </c>
      <c r="AA41">
        <f t="shared" si="14"/>
        <v>3.2803609014420448E-2</v>
      </c>
      <c r="AB41">
        <f t="shared" si="15"/>
        <v>3.827947056010067E-2</v>
      </c>
      <c r="AC41">
        <f t="shared" si="16"/>
        <v>0.85695043673389248</v>
      </c>
    </row>
    <row r="42" spans="1:29" x14ac:dyDescent="0.25">
      <c r="A42" t="s">
        <v>9</v>
      </c>
      <c r="B42" t="s">
        <v>21</v>
      </c>
      <c r="C42" t="str">
        <f>INDEX(country!$A$1:$J$242,MATCH(A42,country!$B$1:$B$242,0),1)</f>
        <v>Sweden</v>
      </c>
      <c r="D42" t="str">
        <f>INDEX(country!$A$1:$J$242,MATCH(B42,country!$B$1:$B$242,0),1)</f>
        <v>Italy</v>
      </c>
      <c r="E42">
        <v>18968</v>
      </c>
      <c r="F42">
        <v>4849.9767336321702</v>
      </c>
      <c r="G42">
        <f>INDEX(export_2017_country_references!$A$1:$C$21,MATCH($A42,export_2017_country_references!$A$1:$A$21,0),2)</f>
        <v>314859</v>
      </c>
      <c r="H42">
        <f>INDEX(export_2017_country_references!$A$1:$C$21,MATCH($A42,export_2017_country_references!$A$1:$A$21,0),3)</f>
        <v>160351.01493838499</v>
      </c>
      <c r="I42">
        <f t="shared" si="0"/>
        <v>6.0242838858028516E-2</v>
      </c>
      <c r="J42">
        <f t="shared" si="1"/>
        <v>3.0245999599664383E-2</v>
      </c>
      <c r="K42">
        <f>INDEX(export_2017_5y_country_docs!$A$1:$E$21,MATCH($B42,export_2017_5y_country_docs!$A$1:$A$21,0),2)</f>
        <v>487659</v>
      </c>
      <c r="L42">
        <f>INDEX(export_2017_5y_country_docs!$A$1:$E$21,MATCH($B42,export_2017_5y_country_docs!$A$1:$A$21,0),3)</f>
        <v>360812.79794453498</v>
      </c>
      <c r="M42">
        <f>INDEX(export_2017_5y_country_docs!$A$1:$E$21,MATCH($B42,export_2017_5y_country_docs!$A$1:$A$21,0),4)</f>
        <v>3.1529612849491212E-2</v>
      </c>
      <c r="N42">
        <f>INDEX(export_2017_5y_country_docs!$A$1:$E$21,MATCH($B42,export_2017_5y_country_docs!$A$1:$A$21,0),5)</f>
        <v>2.9496243445292079E-2</v>
      </c>
      <c r="O42">
        <f t="shared" si="2"/>
        <v>9927.3823721779536</v>
      </c>
      <c r="P42">
        <f t="shared" si="3"/>
        <v>4729.752573322271</v>
      </c>
      <c r="Q42">
        <f t="shared" si="4"/>
        <v>1.9106748676427419</v>
      </c>
      <c r="R42">
        <f t="shared" si="5"/>
        <v>1.0254186996985872</v>
      </c>
      <c r="S42">
        <f t="shared" si="6"/>
        <v>4849.9767336321702</v>
      </c>
      <c r="T42">
        <f t="shared" si="7"/>
        <v>552156.95266972948</v>
      </c>
      <c r="U42">
        <f t="shared" si="8"/>
        <v>160344.49182914122</v>
      </c>
      <c r="V42">
        <f t="shared" si="9"/>
        <v>18237335.999999966</v>
      </c>
      <c r="W42">
        <f t="shared" si="10"/>
        <v>3.0247230062633988E-2</v>
      </c>
      <c r="X42">
        <f t="shared" si="11"/>
        <v>3.0276184672461508E-2</v>
      </c>
      <c r="Y42">
        <f t="shared" si="12"/>
        <v>0.99904365064023881</v>
      </c>
      <c r="Z42">
        <f t="shared" si="13"/>
        <v>0.99901382147140139</v>
      </c>
      <c r="AA42">
        <f t="shared" si="14"/>
        <v>8.7836922276937537E-3</v>
      </c>
      <c r="AB42">
        <f t="shared" si="15"/>
        <v>8.7923630673664311E-3</v>
      </c>
      <c r="AC42">
        <f t="shared" si="16"/>
        <v>0.99901382147140172</v>
      </c>
    </row>
    <row r="43" spans="1:29" x14ac:dyDescent="0.25">
      <c r="A43" t="s">
        <v>15</v>
      </c>
      <c r="B43" t="s">
        <v>6</v>
      </c>
      <c r="C43" t="str">
        <f>INDEX(country!$A$1:$J$242,MATCH(A43,country!$B$1:$B$242,0),1)</f>
        <v>Turkey</v>
      </c>
      <c r="D43" t="str">
        <f>INDEX(country!$A$1:$J$242,MATCH(B43,country!$B$1:$B$242,0),1)</f>
        <v>Germany</v>
      </c>
      <c r="E43">
        <v>14845</v>
      </c>
      <c r="F43">
        <v>6160.3344575360998</v>
      </c>
      <c r="G43">
        <f>INDEX(export_2017_country_references!$A$1:$C$21,MATCH($A43,export_2017_country_references!$A$1:$A$21,0),2)</f>
        <v>233551</v>
      </c>
      <c r="H43">
        <f>INDEX(export_2017_country_references!$A$1:$C$21,MATCH($A43,export_2017_country_references!$A$1:$A$21,0),3)</f>
        <v>188043.705976909</v>
      </c>
      <c r="I43">
        <f t="shared" si="0"/>
        <v>6.3562134180543003E-2</v>
      </c>
      <c r="J43">
        <f t="shared" si="1"/>
        <v>3.276012044929897E-2</v>
      </c>
      <c r="K43">
        <f>INDEX(export_2017_5y_country_docs!$A$1:$E$21,MATCH($B43,export_2017_5y_country_docs!$A$1:$A$21,0),2)</f>
        <v>774665</v>
      </c>
      <c r="L43">
        <f>INDEX(export_2017_5y_country_docs!$A$1:$E$21,MATCH($B43,export_2017_5y_country_docs!$A$1:$A$21,0),3)</f>
        <v>542439.85830873298</v>
      </c>
      <c r="M43">
        <f>INDEX(export_2017_5y_country_docs!$A$1:$E$21,MATCH($B43,export_2017_5y_country_docs!$A$1:$A$21,0),4)</f>
        <v>5.0085997670608166E-2</v>
      </c>
      <c r="N43">
        <f>INDEX(export_2017_5y_country_docs!$A$1:$E$21,MATCH($B43,export_2017_5y_country_docs!$A$1:$A$21,0),5)</f>
        <v>4.4344153550683309E-2</v>
      </c>
      <c r="O43">
        <f t="shared" si="2"/>
        <v>11697.634841968207</v>
      </c>
      <c r="P43">
        <f t="shared" si="3"/>
        <v>8338.6389720795978</v>
      </c>
      <c r="Q43">
        <f t="shared" si="4"/>
        <v>1.2690599596031009</v>
      </c>
      <c r="R43">
        <f t="shared" si="5"/>
        <v>0.73876977743764294</v>
      </c>
      <c r="S43">
        <f t="shared" si="6"/>
        <v>6160.3344575360998</v>
      </c>
      <c r="T43">
        <f t="shared" si="7"/>
        <v>903209.11534090736</v>
      </c>
      <c r="U43">
        <f t="shared" si="8"/>
        <v>188030.98814065231</v>
      </c>
      <c r="V43">
        <f t="shared" si="9"/>
        <v>18237335.999999966</v>
      </c>
      <c r="W43">
        <f t="shared" si="10"/>
        <v>3.2762336242832493E-2</v>
      </c>
      <c r="X43">
        <f t="shared" si="11"/>
        <v>4.9525276901237605E-2</v>
      </c>
      <c r="Y43">
        <f t="shared" si="12"/>
        <v>0.66152757324641598</v>
      </c>
      <c r="Z43">
        <f t="shared" si="13"/>
        <v>0.65006281347770156</v>
      </c>
      <c r="AA43">
        <f t="shared" si="14"/>
        <v>6.8204963312520845E-3</v>
      </c>
      <c r="AB43">
        <f t="shared" si="15"/>
        <v>1.0492057367139398E-2</v>
      </c>
      <c r="AC43">
        <f t="shared" si="16"/>
        <v>0.65006281347770167</v>
      </c>
    </row>
    <row r="44" spans="1:29" x14ac:dyDescent="0.25">
      <c r="A44" t="s">
        <v>9</v>
      </c>
      <c r="B44" t="s">
        <v>15</v>
      </c>
      <c r="C44" t="str">
        <f>INDEX(country!$A$1:$J$242,MATCH(A44,country!$B$1:$B$242,0),1)</f>
        <v>Sweden</v>
      </c>
      <c r="D44" t="str">
        <f>INDEX(country!$A$1:$J$242,MATCH(B44,country!$B$1:$B$242,0),1)</f>
        <v>Turkey</v>
      </c>
      <c r="E44">
        <v>2675</v>
      </c>
      <c r="F44">
        <v>686.92031282067296</v>
      </c>
      <c r="G44">
        <f>INDEX(export_2017_country_references!$A$1:$C$21,MATCH($A44,export_2017_country_references!$A$1:$A$21,0),2)</f>
        <v>314859</v>
      </c>
      <c r="H44">
        <f>INDEX(export_2017_country_references!$A$1:$C$21,MATCH($A44,export_2017_country_references!$A$1:$A$21,0),3)</f>
        <v>160351.01493838499</v>
      </c>
      <c r="I44">
        <f t="shared" si="0"/>
        <v>8.4958664036918121E-3</v>
      </c>
      <c r="J44">
        <f t="shared" si="1"/>
        <v>4.2838538507824391E-3</v>
      </c>
      <c r="K44">
        <f>INDEX(export_2017_5y_country_docs!$A$1:$E$21,MATCH($B44,export_2017_5y_country_docs!$A$1:$A$21,0),2)</f>
        <v>196268</v>
      </c>
      <c r="L44">
        <f>INDEX(export_2017_5y_country_docs!$A$1:$E$21,MATCH($B44,export_2017_5y_country_docs!$A$1:$A$21,0),3)</f>
        <v>171052.689770383</v>
      </c>
      <c r="M44">
        <f>INDEX(export_2017_5y_country_docs!$A$1:$E$21,MATCH($B44,export_2017_5y_country_docs!$A$1:$A$21,0),4)</f>
        <v>1.2689715671696699E-2</v>
      </c>
      <c r="N44">
        <f>INDEX(export_2017_5y_country_docs!$A$1:$E$21,MATCH($B44,export_2017_5y_country_docs!$A$1:$A$21,0),5)</f>
        <v>1.3983461252432714E-2</v>
      </c>
      <c r="O44">
        <f t="shared" si="2"/>
        <v>3995.4711866747512</v>
      </c>
      <c r="P44">
        <f t="shared" si="3"/>
        <v>2242.262204179166</v>
      </c>
      <c r="Q44">
        <f t="shared" si="4"/>
        <v>0.6695080192096895</v>
      </c>
      <c r="R44">
        <f t="shared" si="5"/>
        <v>0.30635146573865418</v>
      </c>
      <c r="S44">
        <f t="shared" si="6"/>
        <v>686.92031282067296</v>
      </c>
      <c r="T44">
        <f t="shared" si="7"/>
        <v>154259.77782273083</v>
      </c>
      <c r="U44">
        <f t="shared" si="8"/>
        <v>160344.49182914122</v>
      </c>
      <c r="V44">
        <f t="shared" si="9"/>
        <v>18237335.999999966</v>
      </c>
      <c r="W44">
        <f t="shared" si="10"/>
        <v>4.2840281258469219E-3</v>
      </c>
      <c r="X44">
        <f t="shared" si="11"/>
        <v>8.4584600416821362E-3</v>
      </c>
      <c r="Y44">
        <f t="shared" si="12"/>
        <v>0.50647849664546696</v>
      </c>
      <c r="Z44">
        <f t="shared" si="13"/>
        <v>0.50435514012533245</v>
      </c>
      <c r="AA44">
        <f t="shared" si="14"/>
        <v>4.4530098676147083E-3</v>
      </c>
      <c r="AB44">
        <f t="shared" si="15"/>
        <v>8.829115663435359E-3</v>
      </c>
      <c r="AC44">
        <f t="shared" si="16"/>
        <v>0.50435514012533245</v>
      </c>
    </row>
    <row r="45" spans="1:29" x14ac:dyDescent="0.25">
      <c r="A45" t="s">
        <v>8</v>
      </c>
      <c r="B45" t="s">
        <v>22</v>
      </c>
      <c r="C45" t="str">
        <f>INDEX(country!$A$1:$J$242,MATCH(A45,country!$B$1:$B$242,0),1)</f>
        <v>China</v>
      </c>
      <c r="D45" t="str">
        <f>INDEX(country!$A$1:$J$242,MATCH(B45,country!$B$1:$B$242,0),1)</f>
        <v>Japan</v>
      </c>
      <c r="E45">
        <v>221213</v>
      </c>
      <c r="F45">
        <v>135468.63231145</v>
      </c>
      <c r="G45">
        <f>INDEX(export_2017_country_references!$A$1:$C$21,MATCH($A45,export_2017_country_references!$A$1:$A$21,0),2)</f>
        <v>4753344</v>
      </c>
      <c r="H45">
        <f>INDEX(export_2017_country_references!$A$1:$C$21,MATCH($A45,export_2017_country_references!$A$1:$A$21,0),3)</f>
        <v>4234628.8688230803</v>
      </c>
      <c r="I45">
        <f t="shared" si="0"/>
        <v>4.6538394864752058E-2</v>
      </c>
      <c r="J45">
        <f t="shared" si="1"/>
        <v>3.1990674155371837E-2</v>
      </c>
      <c r="K45">
        <f>INDEX(export_2017_5y_country_docs!$A$1:$E$21,MATCH($B45,export_2017_5y_country_docs!$A$1:$A$21,0),2)</f>
        <v>611176</v>
      </c>
      <c r="L45">
        <f>INDEX(export_2017_5y_country_docs!$A$1:$E$21,MATCH($B45,export_2017_5y_country_docs!$A$1:$A$21,0),3)</f>
        <v>515726.10549464897</v>
      </c>
      <c r="M45">
        <f>INDEX(export_2017_5y_country_docs!$A$1:$E$21,MATCH($B45,export_2017_5y_country_docs!$A$1:$A$21,0),4)</f>
        <v>3.9515609601997792E-2</v>
      </c>
      <c r="N45">
        <f>INDEX(export_2017_5y_country_docs!$A$1:$E$21,MATCH($B45,export_2017_5y_country_docs!$A$1:$A$21,0),5)</f>
        <v>4.2160319271992604E-2</v>
      </c>
      <c r="O45">
        <f t="shared" si="2"/>
        <v>187831.28580799859</v>
      </c>
      <c r="P45">
        <f t="shared" si="3"/>
        <v>178533.30510797794</v>
      </c>
      <c r="Q45">
        <f t="shared" si="4"/>
        <v>1.1777217999035807</v>
      </c>
      <c r="R45">
        <f t="shared" si="5"/>
        <v>0.75878633529759509</v>
      </c>
      <c r="S45">
        <f t="shared" si="6"/>
        <v>135468.63231145</v>
      </c>
      <c r="T45">
        <f t="shared" si="7"/>
        <v>582041.68262295134</v>
      </c>
      <c r="U45">
        <f t="shared" si="8"/>
        <v>4234545.0838893354</v>
      </c>
      <c r="V45">
        <f t="shared" si="9"/>
        <v>18237335.999999966</v>
      </c>
      <c r="W45">
        <f t="shared" si="10"/>
        <v>3.1991307124548327E-2</v>
      </c>
      <c r="X45">
        <f t="shared" si="11"/>
        <v>3.1914841214909478E-2</v>
      </c>
      <c r="Y45">
        <f t="shared" si="12"/>
        <v>1.0023959357693162</v>
      </c>
      <c r="Z45">
        <f t="shared" si="13"/>
        <v>1.0024751180303961</v>
      </c>
      <c r="AA45">
        <f t="shared" si="14"/>
        <v>0.23274730376863242</v>
      </c>
      <c r="AB45">
        <f t="shared" si="15"/>
        <v>0.23217264905878221</v>
      </c>
      <c r="AC45">
        <f t="shared" si="16"/>
        <v>1.0024751180303961</v>
      </c>
    </row>
    <row r="46" spans="1:29" x14ac:dyDescent="0.25">
      <c r="A46" t="s">
        <v>10</v>
      </c>
      <c r="B46" t="s">
        <v>21</v>
      </c>
      <c r="C46" t="str">
        <f>INDEX(country!$A$1:$J$242,MATCH(A46,country!$B$1:$B$242,0),1)</f>
        <v>Australia</v>
      </c>
      <c r="D46" t="str">
        <f>INDEX(country!$A$1:$J$242,MATCH(B46,country!$B$1:$B$242,0),1)</f>
        <v>Italy</v>
      </c>
      <c r="E46">
        <v>36913</v>
      </c>
      <c r="F46">
        <v>11590.2341757141</v>
      </c>
      <c r="G46">
        <f>INDEX(export_2017_country_references!$A$1:$C$21,MATCH($A46,export_2017_country_references!$A$1:$A$21,0),2)</f>
        <v>766223</v>
      </c>
      <c r="H46">
        <f>INDEX(export_2017_country_references!$A$1:$C$21,MATCH($A46,export_2017_country_references!$A$1:$A$21,0),3)</f>
        <v>467586.44461568602</v>
      </c>
      <c r="I46">
        <f t="shared" si="0"/>
        <v>4.8175270123710721E-2</v>
      </c>
      <c r="J46">
        <f t="shared" si="1"/>
        <v>2.4787361372805045E-2</v>
      </c>
      <c r="K46">
        <f>INDEX(export_2017_5y_country_docs!$A$1:$E$21,MATCH($B46,export_2017_5y_country_docs!$A$1:$A$21,0),2)</f>
        <v>487659</v>
      </c>
      <c r="L46">
        <f>INDEX(export_2017_5y_country_docs!$A$1:$E$21,MATCH($B46,export_2017_5y_country_docs!$A$1:$A$21,0),3)</f>
        <v>360812.79794453498</v>
      </c>
      <c r="M46">
        <f>INDEX(export_2017_5y_country_docs!$A$1:$E$21,MATCH($B46,export_2017_5y_country_docs!$A$1:$A$21,0),4)</f>
        <v>3.1529612849491212E-2</v>
      </c>
      <c r="N46">
        <f>INDEX(export_2017_5y_country_docs!$A$1:$E$21,MATCH($B46,export_2017_5y_country_docs!$A$1:$A$21,0),5)</f>
        <v>2.9496243445292079E-2</v>
      </c>
      <c r="O46">
        <f t="shared" si="2"/>
        <v>24158.714546375704</v>
      </c>
      <c r="P46">
        <f t="shared" si="3"/>
        <v>13792.043602102856</v>
      </c>
      <c r="Q46">
        <f t="shared" si="4"/>
        <v>1.527937255483558</v>
      </c>
      <c r="R46">
        <f t="shared" si="5"/>
        <v>0.84035654976808161</v>
      </c>
      <c r="S46">
        <f t="shared" si="6"/>
        <v>11590.2341757141</v>
      </c>
      <c r="T46">
        <f t="shared" si="7"/>
        <v>552156.95266972948</v>
      </c>
      <c r="U46">
        <f t="shared" si="8"/>
        <v>467570.656331987</v>
      </c>
      <c r="V46">
        <f t="shared" si="9"/>
        <v>18237335.999999966</v>
      </c>
      <c r="W46">
        <f t="shared" si="10"/>
        <v>2.4788198358377606E-2</v>
      </c>
      <c r="X46">
        <f t="shared" si="11"/>
        <v>3.0276184672461508E-2</v>
      </c>
      <c r="Y46">
        <f t="shared" si="12"/>
        <v>0.81873586868838055</v>
      </c>
      <c r="Z46">
        <f t="shared" si="13"/>
        <v>0.8141284477828421</v>
      </c>
      <c r="AA46">
        <f t="shared" si="14"/>
        <v>2.0990832624083161E-2</v>
      </c>
      <c r="AB46">
        <f t="shared" si="15"/>
        <v>2.5783195122647509E-2</v>
      </c>
      <c r="AC46">
        <f t="shared" si="16"/>
        <v>0.8141284477828421</v>
      </c>
    </row>
    <row r="47" spans="1:29" x14ac:dyDescent="0.25">
      <c r="A47" t="s">
        <v>14</v>
      </c>
      <c r="B47" t="s">
        <v>20</v>
      </c>
      <c r="C47" t="str">
        <f>INDEX(country!$A$1:$J$242,MATCH(A47,country!$B$1:$B$242,0),1)</f>
        <v>South Korea</v>
      </c>
      <c r="D47" t="str">
        <f>INDEX(country!$A$1:$J$242,MATCH(B47,country!$B$1:$B$242,0),1)</f>
        <v>France</v>
      </c>
      <c r="E47">
        <v>27170</v>
      </c>
      <c r="F47">
        <v>11715.929735695699</v>
      </c>
      <c r="G47">
        <f>INDEX(export_2017_country_references!$A$1:$C$21,MATCH($A47,export_2017_country_references!$A$1:$A$21,0),2)</f>
        <v>575418</v>
      </c>
      <c r="H47">
        <f>INDEX(export_2017_country_references!$A$1:$C$21,MATCH($A47,export_2017_country_references!$A$1:$A$21,0),3)</f>
        <v>460438.54033682798</v>
      </c>
      <c r="I47">
        <f t="shared" si="0"/>
        <v>4.7217848590068438E-2</v>
      </c>
      <c r="J47">
        <f t="shared" si="1"/>
        <v>2.5445154367671002E-2</v>
      </c>
      <c r="K47">
        <f>INDEX(export_2017_5y_country_docs!$A$1:$E$21,MATCH($B47,export_2017_5y_country_docs!$A$1:$A$21,0),2)</f>
        <v>542183</v>
      </c>
      <c r="L47">
        <f>INDEX(export_2017_5y_country_docs!$A$1:$E$21,MATCH($B47,export_2017_5y_country_docs!$A$1:$A$21,0),3)</f>
        <v>390578.15715175902</v>
      </c>
      <c r="M47">
        <f>INDEX(export_2017_5y_country_docs!$A$1:$E$21,MATCH($B47,export_2017_5y_country_docs!$A$1:$A$21,0),4)</f>
        <v>3.5054864328507608E-2</v>
      </c>
      <c r="N47">
        <f>INDEX(export_2017_5y_country_docs!$A$1:$E$21,MATCH($B47,export_2017_5y_country_docs!$A$1:$A$21,0),5)</f>
        <v>3.1929544831535615E-2</v>
      </c>
      <c r="O47">
        <f t="shared" si="2"/>
        <v>20171.199922181189</v>
      </c>
      <c r="P47">
        <f t="shared" si="3"/>
        <v>14701.593015851569</v>
      </c>
      <c r="Q47">
        <f t="shared" si="4"/>
        <v>1.3469699425328983</v>
      </c>
      <c r="R47">
        <f t="shared" si="5"/>
        <v>0.79691566234103584</v>
      </c>
      <c r="S47">
        <f t="shared" si="6"/>
        <v>11715.929735695699</v>
      </c>
      <c r="T47">
        <f t="shared" si="7"/>
        <v>623492.97929485783</v>
      </c>
      <c r="U47">
        <f t="shared" si="8"/>
        <v>460409.58926539822</v>
      </c>
      <c r="V47">
        <f t="shared" si="9"/>
        <v>18237335.999999966</v>
      </c>
      <c r="W47">
        <f t="shared" si="10"/>
        <v>2.5446754387520316E-2</v>
      </c>
      <c r="X47">
        <f t="shared" si="11"/>
        <v>3.4187722334822312E-2</v>
      </c>
      <c r="Y47">
        <f t="shared" si="12"/>
        <v>0.74432435534324026</v>
      </c>
      <c r="Z47">
        <f t="shared" si="13"/>
        <v>0.73764835753425184</v>
      </c>
      <c r="AA47">
        <f t="shared" si="14"/>
        <v>1.8790796568304399E-2</v>
      </c>
      <c r="AB47">
        <f t="shared" si="15"/>
        <v>2.5473921789938868E-2</v>
      </c>
      <c r="AC47">
        <f t="shared" si="16"/>
        <v>0.73764835753425195</v>
      </c>
    </row>
    <row r="48" spans="1:29" x14ac:dyDescent="0.25">
      <c r="A48" t="s">
        <v>10</v>
      </c>
      <c r="B48" t="s">
        <v>4</v>
      </c>
      <c r="C48" t="str">
        <f>INDEX(country!$A$1:$J$242,MATCH(A48,country!$B$1:$B$242,0),1)</f>
        <v>Australia</v>
      </c>
      <c r="D48" t="str">
        <f>INDEX(country!$A$1:$J$242,MATCH(B48,country!$B$1:$B$242,0),1)</f>
        <v>Canada</v>
      </c>
      <c r="E48">
        <v>55979</v>
      </c>
      <c r="F48">
        <v>19630.211815597901</v>
      </c>
      <c r="G48">
        <f>INDEX(export_2017_country_references!$A$1:$C$21,MATCH($A48,export_2017_country_references!$A$1:$A$21,0),2)</f>
        <v>766223</v>
      </c>
      <c r="H48">
        <f>INDEX(export_2017_country_references!$A$1:$C$21,MATCH($A48,export_2017_country_references!$A$1:$A$21,0),3)</f>
        <v>467586.44461568602</v>
      </c>
      <c r="I48">
        <f t="shared" si="0"/>
        <v>7.3058365515000195E-2</v>
      </c>
      <c r="J48">
        <f t="shared" si="1"/>
        <v>4.1981995076294756E-2</v>
      </c>
      <c r="K48">
        <f>INDEX(export_2017_5y_country_docs!$A$1:$E$21,MATCH($B48,export_2017_5y_country_docs!$A$1:$A$21,0),2)</f>
        <v>456541</v>
      </c>
      <c r="L48">
        <f>INDEX(export_2017_5y_country_docs!$A$1:$E$21,MATCH($B48,export_2017_5y_country_docs!$A$1:$A$21,0),3)</f>
        <v>313358.46928815503</v>
      </c>
      <c r="M48">
        <f>INDEX(export_2017_5y_country_docs!$A$1:$E$21,MATCH($B48,export_2017_5y_country_docs!$A$1:$A$21,0),4)</f>
        <v>2.951767727022277E-2</v>
      </c>
      <c r="N48">
        <f>INDEX(export_2017_5y_country_docs!$A$1:$E$21,MATCH($B48,export_2017_5y_country_docs!$A$1:$A$21,0),5)</f>
        <v>2.5616878748265307E-2</v>
      </c>
      <c r="O48">
        <f t="shared" si="2"/>
        <v>22617.123231021902</v>
      </c>
      <c r="P48">
        <f t="shared" si="3"/>
        <v>11978.1052560525</v>
      </c>
      <c r="Q48">
        <f t="shared" si="4"/>
        <v>2.4750716272889459</v>
      </c>
      <c r="R48">
        <f t="shared" si="5"/>
        <v>1.6388411519158101</v>
      </c>
      <c r="S48">
        <f t="shared" si="6"/>
        <v>19630.211815597901</v>
      </c>
      <c r="T48">
        <f t="shared" si="7"/>
        <v>568424.34993219655</v>
      </c>
      <c r="U48">
        <f t="shared" si="8"/>
        <v>467570.656331987</v>
      </c>
      <c r="V48">
        <f t="shared" si="9"/>
        <v>18237335.999999966</v>
      </c>
      <c r="W48">
        <f t="shared" si="10"/>
        <v>4.198341266664081E-2</v>
      </c>
      <c r="X48">
        <f t="shared" si="11"/>
        <v>3.1168167869046092E-2</v>
      </c>
      <c r="Y48">
        <f t="shared" si="12"/>
        <v>1.3469964883093311</v>
      </c>
      <c r="Z48">
        <f t="shared" si="13"/>
        <v>1.3622030066047148</v>
      </c>
      <c r="AA48">
        <f t="shared" si="14"/>
        <v>3.4534431570251087E-2</v>
      </c>
      <c r="AB48">
        <f t="shared" si="15"/>
        <v>2.5351897920360647E-2</v>
      </c>
      <c r="AC48">
        <f t="shared" si="16"/>
        <v>1.3622030066047146</v>
      </c>
    </row>
    <row r="49" spans="1:29" x14ac:dyDescent="0.25">
      <c r="A49" t="s">
        <v>9</v>
      </c>
      <c r="B49" t="s">
        <v>8</v>
      </c>
      <c r="C49" t="str">
        <f>INDEX(country!$A$1:$J$242,MATCH(A49,country!$B$1:$B$242,0),1)</f>
        <v>Sweden</v>
      </c>
      <c r="D49" t="str">
        <f>INDEX(country!$A$1:$J$242,MATCH(B49,country!$B$1:$B$242,0),1)</f>
        <v>China</v>
      </c>
      <c r="E49">
        <v>29565</v>
      </c>
      <c r="F49">
        <v>9485.7288122844293</v>
      </c>
      <c r="G49">
        <f>INDEX(export_2017_country_references!$A$1:$C$21,MATCH($A49,export_2017_country_references!$A$1:$A$21,0),2)</f>
        <v>314859</v>
      </c>
      <c r="H49">
        <f>INDEX(export_2017_country_references!$A$1:$C$21,MATCH($A49,export_2017_country_references!$A$1:$A$21,0),3)</f>
        <v>160351.01493838499</v>
      </c>
      <c r="I49">
        <f t="shared" si="0"/>
        <v>9.3899173915943324E-2</v>
      </c>
      <c r="J49">
        <f t="shared" si="1"/>
        <v>5.9156026021595989E-2</v>
      </c>
      <c r="K49">
        <f>INDEX(export_2017_5y_country_docs!$A$1:$E$21,MATCH($B49,export_2017_5y_country_docs!$A$1:$A$21,0),2)</f>
        <v>2372875</v>
      </c>
      <c r="L49">
        <f>INDEX(export_2017_5y_country_docs!$A$1:$E$21,MATCH($B49,export_2017_5y_country_docs!$A$1:$A$21,0),3)</f>
        <v>2164170.6430614302</v>
      </c>
      <c r="M49">
        <f>INDEX(export_2017_5y_country_docs!$A$1:$E$21,MATCH($B49,export_2017_5y_country_docs!$A$1:$A$21,0),4)</f>
        <v>0.15341833143700095</v>
      </c>
      <c r="N49">
        <f>INDEX(export_2017_5y_country_docs!$A$1:$E$21,MATCH($B49,export_2017_5y_country_docs!$A$1:$A$21,0),5)</f>
        <v>0.1769197337471026</v>
      </c>
      <c r="O49">
        <f t="shared" si="2"/>
        <v>48305.142417922681</v>
      </c>
      <c r="P49">
        <f t="shared" si="3"/>
        <v>28369.258868976744</v>
      </c>
      <c r="Q49">
        <f t="shared" si="4"/>
        <v>0.61204663768945811</v>
      </c>
      <c r="R49">
        <f t="shared" si="5"/>
        <v>0.33436646533821035</v>
      </c>
      <c r="S49">
        <f t="shared" si="6"/>
        <v>9485.7288122844293</v>
      </c>
      <c r="T49">
        <f t="shared" si="7"/>
        <v>2883561.6717675827</v>
      </c>
      <c r="U49">
        <f t="shared" si="8"/>
        <v>160344.49182914122</v>
      </c>
      <c r="V49">
        <f t="shared" si="9"/>
        <v>18237335.999999966</v>
      </c>
      <c r="W49">
        <f t="shared" si="10"/>
        <v>5.915843259768578E-2</v>
      </c>
      <c r="X49">
        <f t="shared" si="11"/>
        <v>0.15811309676849666</v>
      </c>
      <c r="Y49">
        <f t="shared" si="12"/>
        <v>0.37415264014658672</v>
      </c>
      <c r="Z49">
        <f t="shared" si="13"/>
        <v>0.334800479127009</v>
      </c>
      <c r="AA49">
        <f t="shared" si="14"/>
        <v>3.2895876322526548E-3</v>
      </c>
      <c r="AB49">
        <f t="shared" si="15"/>
        <v>9.8255165011419416E-3</v>
      </c>
      <c r="AC49">
        <f t="shared" si="16"/>
        <v>0.33480047912700894</v>
      </c>
    </row>
    <row r="50" spans="1:29" x14ac:dyDescent="0.25">
      <c r="A50" t="s">
        <v>6</v>
      </c>
      <c r="B50" t="s">
        <v>21</v>
      </c>
      <c r="C50" t="str">
        <f>INDEX(country!$A$1:$J$242,MATCH(A50,country!$B$1:$B$242,0),1)</f>
        <v>Germany</v>
      </c>
      <c r="D50" t="str">
        <f>INDEX(country!$A$1:$J$242,MATCH(B50,country!$B$1:$B$242,0),1)</f>
        <v>Italy</v>
      </c>
      <c r="E50">
        <v>83289</v>
      </c>
      <c r="F50">
        <v>26967.592743291301</v>
      </c>
      <c r="G50">
        <f>INDEX(export_2017_country_references!$A$1:$C$21,MATCH($A50,export_2017_country_references!$A$1:$A$21,0),2)</f>
        <v>1264416</v>
      </c>
      <c r="H50">
        <f>INDEX(export_2017_country_references!$A$1:$C$21,MATCH($A50,export_2017_country_references!$A$1:$A$21,0),3)</f>
        <v>799364.77129149099</v>
      </c>
      <c r="I50">
        <f t="shared" si="0"/>
        <v>6.5871516969098778E-2</v>
      </c>
      <c r="J50">
        <f t="shared" si="1"/>
        <v>3.373627874508555E-2</v>
      </c>
      <c r="K50">
        <f>INDEX(export_2017_5y_country_docs!$A$1:$E$21,MATCH($B50,export_2017_5y_country_docs!$A$1:$A$21,0),2)</f>
        <v>487659</v>
      </c>
      <c r="L50">
        <f>INDEX(export_2017_5y_country_docs!$A$1:$E$21,MATCH($B50,export_2017_5y_country_docs!$A$1:$A$21,0),3)</f>
        <v>360812.79794453498</v>
      </c>
      <c r="M50">
        <f>INDEX(export_2017_5y_country_docs!$A$1:$E$21,MATCH($B50,export_2017_5y_country_docs!$A$1:$A$21,0),4)</f>
        <v>3.1529612849491212E-2</v>
      </c>
      <c r="N50">
        <f>INDEX(export_2017_5y_country_docs!$A$1:$E$21,MATCH($B50,export_2017_5y_country_docs!$A$1:$A$21,0),5)</f>
        <v>2.9496243445292079E-2</v>
      </c>
      <c r="O50">
        <f t="shared" si="2"/>
        <v>39866.546960702282</v>
      </c>
      <c r="P50">
        <f t="shared" si="3"/>
        <v>23578.257895604042</v>
      </c>
      <c r="Q50">
        <f t="shared" si="4"/>
        <v>2.0891952363494286</v>
      </c>
      <c r="R50">
        <f t="shared" si="5"/>
        <v>1.1437483151933447</v>
      </c>
      <c r="S50">
        <f t="shared" si="6"/>
        <v>26967.592743291301</v>
      </c>
      <c r="T50">
        <f t="shared" si="7"/>
        <v>552156.95266972948</v>
      </c>
      <c r="U50">
        <f t="shared" si="8"/>
        <v>799320.61200785544</v>
      </c>
      <c r="V50">
        <f t="shared" si="9"/>
        <v>18237335.999999966</v>
      </c>
      <c r="W50">
        <f t="shared" si="10"/>
        <v>3.3738142540263021E-2</v>
      </c>
      <c r="X50">
        <f t="shared" si="11"/>
        <v>3.0276184672461508E-2</v>
      </c>
      <c r="Y50">
        <f t="shared" si="12"/>
        <v>1.1143459093427457</v>
      </c>
      <c r="Z50">
        <f t="shared" si="13"/>
        <v>1.1183384280979034</v>
      </c>
      <c r="AA50">
        <f t="shared" si="14"/>
        <v>4.8840447653335735E-2</v>
      </c>
      <c r="AB50">
        <f t="shared" si="15"/>
        <v>4.3672332476676783E-2</v>
      </c>
      <c r="AC50">
        <f t="shared" si="16"/>
        <v>1.1183384280979036</v>
      </c>
    </row>
    <row r="51" spans="1:29" x14ac:dyDescent="0.25">
      <c r="A51" t="s">
        <v>11</v>
      </c>
      <c r="B51" t="s">
        <v>23</v>
      </c>
      <c r="C51" t="str">
        <f>INDEX(country!$A$1:$J$242,MATCH(A51,country!$B$1:$B$242,0),1)</f>
        <v>Poland</v>
      </c>
      <c r="D51" t="str">
        <f>INDEX(country!$A$1:$J$242,MATCH(B51,country!$B$1:$B$242,0),1)</f>
        <v>United Kingdom</v>
      </c>
      <c r="E51">
        <v>30155</v>
      </c>
      <c r="F51">
        <v>10780.959185149901</v>
      </c>
      <c r="G51">
        <f>INDEX(export_2017_country_references!$A$1:$C$21,MATCH($A51,export_2017_country_references!$A$1:$A$21,0),2)</f>
        <v>278613</v>
      </c>
      <c r="H51">
        <f>INDEX(export_2017_country_references!$A$1:$C$21,MATCH($A51,export_2017_country_references!$A$1:$A$21,0),3)</f>
        <v>205613.18892001599</v>
      </c>
      <c r="I51">
        <f t="shared" si="0"/>
        <v>0.10823256631959026</v>
      </c>
      <c r="J51">
        <f t="shared" si="1"/>
        <v>5.243320840349263E-2</v>
      </c>
      <c r="K51">
        <f>INDEX(export_2017_5y_country_docs!$A$1:$E$21,MATCH($B51,export_2017_5y_country_docs!$A$1:$A$21,0),2)</f>
        <v>822815</v>
      </c>
      <c r="L51">
        <f>INDEX(export_2017_5y_country_docs!$A$1:$E$21,MATCH($B51,export_2017_5y_country_docs!$A$1:$A$21,0),3)</f>
        <v>541059.55428477901</v>
      </c>
      <c r="M51">
        <f>INDEX(export_2017_5y_country_docs!$A$1:$E$21,MATCH($B51,export_2017_5y_country_docs!$A$1:$A$21,0),4)</f>
        <v>5.3199137915539568E-2</v>
      </c>
      <c r="N51">
        <f>INDEX(export_2017_5y_country_docs!$A$1:$E$21,MATCH($B51,export_2017_5y_country_docs!$A$1:$A$21,0),5)</f>
        <v>4.4231314472493732E-2</v>
      </c>
      <c r="O51">
        <f t="shared" si="2"/>
        <v>14821.971412062227</v>
      </c>
      <c r="P51">
        <f t="shared" si="3"/>
        <v>9094.5416188134914</v>
      </c>
      <c r="Q51">
        <f t="shared" si="4"/>
        <v>2.0344797032505166</v>
      </c>
      <c r="R51">
        <f t="shared" si="5"/>
        <v>1.1854318378012356</v>
      </c>
      <c r="S51">
        <f t="shared" si="6"/>
        <v>10780.959185149901</v>
      </c>
      <c r="T51">
        <f t="shared" si="7"/>
        <v>1073638.8229175881</v>
      </c>
      <c r="U51">
        <f t="shared" si="8"/>
        <v>205605.0031214678</v>
      </c>
      <c r="V51">
        <f t="shared" si="9"/>
        <v>18237335.999999966</v>
      </c>
      <c r="W51">
        <f t="shared" si="10"/>
        <v>5.2435295938692214E-2</v>
      </c>
      <c r="X51">
        <f t="shared" si="11"/>
        <v>5.8870375745535976E-2</v>
      </c>
      <c r="Y51">
        <f t="shared" si="12"/>
        <v>0.89069069586613403</v>
      </c>
      <c r="Z51">
        <f t="shared" si="13"/>
        <v>0.88464185752660363</v>
      </c>
      <c r="AA51">
        <f t="shared" si="14"/>
        <v>1.0041513919786265E-2</v>
      </c>
      <c r="AB51">
        <f t="shared" si="15"/>
        <v>1.1350936917976761E-2</v>
      </c>
      <c r="AC51">
        <f t="shared" si="16"/>
        <v>0.88464185752660374</v>
      </c>
    </row>
    <row r="52" spans="1:29" x14ac:dyDescent="0.25">
      <c r="A52" t="s">
        <v>14</v>
      </c>
      <c r="B52" t="s">
        <v>17</v>
      </c>
      <c r="C52" t="str">
        <f>INDEX(country!$A$1:$J$242,MATCH(A52,country!$B$1:$B$242,0),1)</f>
        <v>South Korea</v>
      </c>
      <c r="D52" t="str">
        <f>INDEX(country!$A$1:$J$242,MATCH(B52,country!$B$1:$B$242,0),1)</f>
        <v>Brazil</v>
      </c>
      <c r="E52">
        <v>9133</v>
      </c>
      <c r="F52">
        <v>4423.1053794627796</v>
      </c>
      <c r="G52">
        <f>INDEX(export_2017_country_references!$A$1:$C$21,MATCH($A52,export_2017_country_references!$A$1:$A$21,0),2)</f>
        <v>575418</v>
      </c>
      <c r="H52">
        <f>INDEX(export_2017_country_references!$A$1:$C$21,MATCH($A52,export_2017_country_references!$A$1:$A$21,0),3)</f>
        <v>460438.54033682798</v>
      </c>
      <c r="I52">
        <f t="shared" si="0"/>
        <v>1.5871940050537176E-2</v>
      </c>
      <c r="J52">
        <f t="shared" si="1"/>
        <v>9.6062883359570913E-3</v>
      </c>
      <c r="K52">
        <f>INDEX(export_2017_5y_country_docs!$A$1:$E$21,MATCH($B52,export_2017_5y_country_docs!$A$1:$A$21,0),2)</f>
        <v>331243</v>
      </c>
      <c r="L52">
        <f>INDEX(export_2017_5y_country_docs!$A$1:$E$21,MATCH($B52,export_2017_5y_country_docs!$A$1:$A$21,0),3)</f>
        <v>277939.358609332</v>
      </c>
      <c r="M52">
        <f>INDEX(export_2017_5y_country_docs!$A$1:$E$21,MATCH($B52,export_2017_5y_country_docs!$A$1:$A$21,0),4)</f>
        <v>2.1416529888926519E-2</v>
      </c>
      <c r="N52">
        <f>INDEX(export_2017_5y_country_docs!$A$1:$E$21,MATCH($B52,export_2017_5y_country_docs!$A$1:$A$21,0),5)</f>
        <v>2.2721386356781711E-2</v>
      </c>
      <c r="O52">
        <f t="shared" si="2"/>
        <v>12323.45679562632</v>
      </c>
      <c r="P52">
        <f t="shared" si="3"/>
        <v>10461.801968545689</v>
      </c>
      <c r="Q52">
        <f t="shared" si="4"/>
        <v>0.74110699225572529</v>
      </c>
      <c r="R52">
        <f t="shared" si="5"/>
        <v>0.42278618853245625</v>
      </c>
      <c r="S52">
        <f t="shared" si="6"/>
        <v>4423.1053794627796</v>
      </c>
      <c r="T52">
        <f t="shared" si="7"/>
        <v>250192.85372959627</v>
      </c>
      <c r="U52">
        <f t="shared" si="8"/>
        <v>460409.58926539822</v>
      </c>
      <c r="V52">
        <f t="shared" si="9"/>
        <v>18237335.999999966</v>
      </c>
      <c r="W52">
        <f t="shared" si="10"/>
        <v>9.6068923901433505E-3</v>
      </c>
      <c r="X52">
        <f t="shared" si="11"/>
        <v>1.3718717126755615E-2</v>
      </c>
      <c r="Y52">
        <f t="shared" si="12"/>
        <v>0.70027629415924231</v>
      </c>
      <c r="Z52">
        <f t="shared" si="13"/>
        <v>0.69736895023018752</v>
      </c>
      <c r="AA52">
        <f t="shared" si="14"/>
        <v>1.7678783840257839E-2</v>
      </c>
      <c r="AB52">
        <f t="shared" si="15"/>
        <v>2.535068966638452E-2</v>
      </c>
      <c r="AC52">
        <f t="shared" si="16"/>
        <v>0.69736895023018763</v>
      </c>
    </row>
    <row r="53" spans="1:29" x14ac:dyDescent="0.25">
      <c r="A53" t="s">
        <v>19</v>
      </c>
      <c r="B53" t="s">
        <v>22</v>
      </c>
      <c r="C53" t="str">
        <f>INDEX(country!$A$1:$J$242,MATCH(A53,country!$B$1:$B$242,0),1)</f>
        <v>United States</v>
      </c>
      <c r="D53" t="str">
        <f>INDEX(country!$A$1:$J$242,MATCH(B53,country!$B$1:$B$242,0),1)</f>
        <v>Japan</v>
      </c>
      <c r="E53">
        <v>205109</v>
      </c>
      <c r="F53">
        <v>88769.048251785105</v>
      </c>
      <c r="G53">
        <f>INDEX(export_2017_country_references!$A$1:$C$21,MATCH($A53,export_2017_country_references!$A$1:$A$21,0),2)</f>
        <v>4608764</v>
      </c>
      <c r="H53">
        <f>INDEX(export_2017_country_references!$A$1:$C$21,MATCH($A53,export_2017_country_references!$A$1:$A$21,0),3)</f>
        <v>3401456.2562221601</v>
      </c>
      <c r="I53">
        <f t="shared" si="0"/>
        <v>4.4504123014326616E-2</v>
      </c>
      <c r="J53">
        <f t="shared" si="1"/>
        <v>2.6097365823653653E-2</v>
      </c>
      <c r="K53">
        <f>INDEX(export_2017_5y_country_docs!$A$1:$E$21,MATCH($B53,export_2017_5y_country_docs!$A$1:$A$21,0),2)</f>
        <v>611176</v>
      </c>
      <c r="L53">
        <f>INDEX(export_2017_5y_country_docs!$A$1:$E$21,MATCH($B53,export_2017_5y_country_docs!$A$1:$A$21,0),3)</f>
        <v>515726.10549464897</v>
      </c>
      <c r="M53">
        <f>INDEX(export_2017_5y_country_docs!$A$1:$E$21,MATCH($B53,export_2017_5y_country_docs!$A$1:$A$21,0),4)</f>
        <v>3.9515609601997792E-2</v>
      </c>
      <c r="N53">
        <f>INDEX(export_2017_5y_country_docs!$A$1:$E$21,MATCH($B53,export_2017_5y_country_docs!$A$1:$A$21,0),5)</f>
        <v>4.2160319271992604E-2</v>
      </c>
      <c r="O53">
        <f t="shared" si="2"/>
        <v>182118.11897174176</v>
      </c>
      <c r="P53">
        <f t="shared" si="3"/>
        <v>143406.48175204295</v>
      </c>
      <c r="Q53">
        <f t="shared" si="4"/>
        <v>1.1262415906669101</v>
      </c>
      <c r="R53">
        <f t="shared" si="5"/>
        <v>0.61900304063850664</v>
      </c>
      <c r="S53">
        <f t="shared" si="6"/>
        <v>88769.048251785105</v>
      </c>
      <c r="T53">
        <f t="shared" si="7"/>
        <v>582041.68262295134</v>
      </c>
      <c r="U53">
        <f t="shared" si="8"/>
        <v>3401355.9011452473</v>
      </c>
      <c r="V53">
        <f t="shared" si="9"/>
        <v>18237335.999999966</v>
      </c>
      <c r="W53">
        <f t="shared" si="10"/>
        <v>2.6098135811632145E-2</v>
      </c>
      <c r="X53">
        <f t="shared" si="11"/>
        <v>3.1914841214909478E-2</v>
      </c>
      <c r="Y53">
        <f t="shared" si="12"/>
        <v>0.81774293144344468</v>
      </c>
      <c r="Z53">
        <f t="shared" si="13"/>
        <v>0.81285889753538454</v>
      </c>
      <c r="AA53">
        <f t="shared" si="14"/>
        <v>0.15251321495008804</v>
      </c>
      <c r="AB53">
        <f t="shared" si="15"/>
        <v>0.18762569421644179</v>
      </c>
      <c r="AC53">
        <f t="shared" si="16"/>
        <v>0.81285889753538454</v>
      </c>
    </row>
    <row r="54" spans="1:29" x14ac:dyDescent="0.25">
      <c r="A54" t="s">
        <v>12</v>
      </c>
      <c r="B54" t="s">
        <v>11</v>
      </c>
      <c r="C54" t="str">
        <f>INDEX(country!$A$1:$J$242,MATCH(A54,country!$B$1:$B$242,0),1)</f>
        <v>zOther</v>
      </c>
      <c r="D54" t="str">
        <f>INDEX(country!$A$1:$J$242,MATCH(B54,country!$B$1:$B$242,0),1)</f>
        <v>Poland</v>
      </c>
      <c r="E54">
        <v>64815</v>
      </c>
      <c r="F54">
        <v>29119.0259606687</v>
      </c>
      <c r="G54">
        <f>INDEX(export_2017_country_references!$A$1:$C$21,MATCH($A54,export_2017_country_references!$A$1:$A$21,0),2)</f>
        <v>4471681</v>
      </c>
      <c r="H54">
        <f>INDEX(export_2017_country_references!$A$1:$C$21,MATCH($A54,export_2017_country_references!$A$1:$A$21,0),3)</f>
        <v>3205353.8477964802</v>
      </c>
      <c r="I54">
        <f t="shared" si="0"/>
        <v>1.4494549141586799E-2</v>
      </c>
      <c r="J54">
        <f t="shared" si="1"/>
        <v>9.0844965465159393E-3</v>
      </c>
      <c r="K54">
        <f>INDEX(export_2017_5y_country_docs!$A$1:$E$21,MATCH($B54,export_2017_5y_country_docs!$A$1:$A$21,0),2)</f>
        <v>205103</v>
      </c>
      <c r="L54">
        <f>INDEX(export_2017_5y_country_docs!$A$1:$E$21,MATCH($B54,export_2017_5y_country_docs!$A$1:$A$21,0),3)</f>
        <v>166981.54839192901</v>
      </c>
      <c r="M54">
        <f>INDEX(export_2017_5y_country_docs!$A$1:$E$21,MATCH($B54,export_2017_5y_country_docs!$A$1:$A$21,0),4)</f>
        <v>1.3260942962744861E-2</v>
      </c>
      <c r="N54">
        <f>INDEX(export_2017_5y_country_docs!$A$1:$E$21,MATCH($B54,export_2017_5y_country_docs!$A$1:$A$21,0),5)</f>
        <v>1.3650647732837048E-2</v>
      </c>
      <c r="O54">
        <f t="shared" si="2"/>
        <v>59298.706688589904</v>
      </c>
      <c r="P54">
        <f t="shared" si="3"/>
        <v>43755.156235363531</v>
      </c>
      <c r="Q54">
        <f t="shared" si="4"/>
        <v>1.0930255248293894</v>
      </c>
      <c r="R54">
        <f t="shared" si="5"/>
        <v>0.66549930262011714</v>
      </c>
      <c r="S54">
        <f t="shared" si="6"/>
        <v>29119.0259606687</v>
      </c>
      <c r="T54">
        <f t="shared" si="7"/>
        <v>135327.88678592816</v>
      </c>
      <c r="U54">
        <f t="shared" si="8"/>
        <v>3205186.9408204146</v>
      </c>
      <c r="V54">
        <f t="shared" si="9"/>
        <v>18237335.999999966</v>
      </c>
      <c r="W54">
        <f t="shared" si="10"/>
        <v>9.0849696127912154E-3</v>
      </c>
      <c r="X54">
        <f t="shared" si="11"/>
        <v>7.4203758041157114E-3</v>
      </c>
      <c r="Y54">
        <f t="shared" si="12"/>
        <v>1.2243274266179669</v>
      </c>
      <c r="Z54">
        <f t="shared" si="13"/>
        <v>1.226384119464117</v>
      </c>
      <c r="AA54">
        <f t="shared" si="14"/>
        <v>0.2151738762220633</v>
      </c>
      <c r="AB54">
        <f t="shared" si="15"/>
        <v>0.17545389964449806</v>
      </c>
      <c r="AC54">
        <f t="shared" si="16"/>
        <v>1.226384119464117</v>
      </c>
    </row>
    <row r="55" spans="1:29" x14ac:dyDescent="0.25">
      <c r="A55" t="s">
        <v>15</v>
      </c>
      <c r="B55" t="s">
        <v>7</v>
      </c>
      <c r="C55" t="str">
        <f>INDEX(country!$A$1:$J$242,MATCH(A55,country!$B$1:$B$242,0),1)</f>
        <v>Turkey</v>
      </c>
      <c r="D55" t="str">
        <f>INDEX(country!$A$1:$J$242,MATCH(B55,country!$B$1:$B$242,0),1)</f>
        <v>Netherlands</v>
      </c>
      <c r="E55">
        <v>6631</v>
      </c>
      <c r="F55">
        <v>2463.6822414158</v>
      </c>
      <c r="G55">
        <f>INDEX(export_2017_country_references!$A$1:$C$21,MATCH($A55,export_2017_country_references!$A$1:$A$21,0),2)</f>
        <v>233551</v>
      </c>
      <c r="H55">
        <f>INDEX(export_2017_country_references!$A$1:$C$21,MATCH($A55,export_2017_country_references!$A$1:$A$21,0),3)</f>
        <v>188043.705976909</v>
      </c>
      <c r="I55">
        <f t="shared" si="0"/>
        <v>2.8392085668654813E-2</v>
      </c>
      <c r="J55">
        <f t="shared" si="1"/>
        <v>1.3101646920946826E-2</v>
      </c>
      <c r="K55">
        <f>INDEX(export_2017_5y_country_docs!$A$1:$E$21,MATCH($B55,export_2017_5y_country_docs!$A$1:$A$21,0),2)</f>
        <v>264229</v>
      </c>
      <c r="L55">
        <f>INDEX(export_2017_5y_country_docs!$A$1:$E$21,MATCH($B55,export_2017_5y_country_docs!$A$1:$A$21,0),3)</f>
        <v>164787.98419923001</v>
      </c>
      <c r="M55">
        <f>INDEX(export_2017_5y_country_docs!$A$1:$E$21,MATCH($B55,export_2017_5y_country_docs!$A$1:$A$21,0),4)</f>
        <v>1.708373694242947E-2</v>
      </c>
      <c r="N55">
        <f>INDEX(export_2017_5y_country_docs!$A$1:$E$21,MATCH($B55,export_2017_5y_country_docs!$A$1:$A$21,0),5)</f>
        <v>1.3471325092927054E-2</v>
      </c>
      <c r="O55">
        <f t="shared" si="2"/>
        <v>3989.9238466413453</v>
      </c>
      <c r="P55">
        <f t="shared" si="3"/>
        <v>2533.1978948937312</v>
      </c>
      <c r="Q55">
        <f t="shared" si="4"/>
        <v>1.6619364817155271</v>
      </c>
      <c r="R55">
        <f t="shared" si="5"/>
        <v>0.97255814335782587</v>
      </c>
      <c r="S55">
        <f t="shared" si="6"/>
        <v>2463.6822414158</v>
      </c>
      <c r="T55">
        <f t="shared" si="7"/>
        <v>349614.29819089675</v>
      </c>
      <c r="U55">
        <f t="shared" si="8"/>
        <v>188030.98814065231</v>
      </c>
      <c r="V55">
        <f t="shared" si="9"/>
        <v>18237335.999999966</v>
      </c>
      <c r="W55">
        <f t="shared" si="10"/>
        <v>1.3102533075946495E-2</v>
      </c>
      <c r="X55">
        <f t="shared" si="11"/>
        <v>1.9170250424233967E-2</v>
      </c>
      <c r="Y55">
        <f t="shared" si="12"/>
        <v>0.68348262469138121</v>
      </c>
      <c r="Z55">
        <f t="shared" si="13"/>
        <v>0.67928038533209012</v>
      </c>
      <c r="AA55">
        <f t="shared" si="14"/>
        <v>7.0468577920419538E-3</v>
      </c>
      <c r="AB55">
        <f t="shared" si="15"/>
        <v>1.037400452627062E-2</v>
      </c>
      <c r="AC55">
        <f t="shared" si="16"/>
        <v>0.67928038533209012</v>
      </c>
    </row>
    <row r="56" spans="1:29" x14ac:dyDescent="0.25">
      <c r="A56" t="s">
        <v>9</v>
      </c>
      <c r="B56" t="s">
        <v>5</v>
      </c>
      <c r="C56" t="str">
        <f>INDEX(country!$A$1:$J$242,MATCH(A56,country!$B$1:$B$242,0),1)</f>
        <v>Sweden</v>
      </c>
      <c r="D56" t="str">
        <f>INDEX(country!$A$1:$J$242,MATCH(B56,country!$B$1:$B$242,0),1)</f>
        <v>Switzerland</v>
      </c>
      <c r="E56">
        <v>15920</v>
      </c>
      <c r="F56">
        <v>3111.0417699580898</v>
      </c>
      <c r="G56">
        <f>INDEX(export_2017_country_references!$A$1:$C$21,MATCH($A56,export_2017_country_references!$A$1:$A$21,0),2)</f>
        <v>314859</v>
      </c>
      <c r="H56">
        <f>INDEX(export_2017_country_references!$A$1:$C$21,MATCH($A56,export_2017_country_references!$A$1:$A$21,0),3)</f>
        <v>160351.01493838499</v>
      </c>
      <c r="I56">
        <f t="shared" si="0"/>
        <v>5.0562315195055565E-2</v>
      </c>
      <c r="J56">
        <f t="shared" si="1"/>
        <v>1.9401447325752882E-2</v>
      </c>
      <c r="K56">
        <f>INDEX(export_2017_5y_country_docs!$A$1:$E$21,MATCH($B56,export_2017_5y_country_docs!$A$1:$A$21,0),2)</f>
        <v>205623</v>
      </c>
      <c r="L56">
        <f>INDEX(export_2017_5y_country_docs!$A$1:$E$21,MATCH($B56,export_2017_5y_country_docs!$A$1:$A$21,0),3)</f>
        <v>113491.275762676</v>
      </c>
      <c r="M56">
        <f>INDEX(export_2017_5y_country_docs!$A$1:$E$21,MATCH($B56,export_2017_5y_country_docs!$A$1:$A$21,0),4)</f>
        <v>1.3294563584289291E-2</v>
      </c>
      <c r="N56">
        <f>INDEX(export_2017_5y_country_docs!$A$1:$E$21,MATCH($B56,export_2017_5y_country_docs!$A$1:$A$21,0),5)</f>
        <v>9.2778480083937145E-3</v>
      </c>
      <c r="O56">
        <f t="shared" si="2"/>
        <v>4185.9129955857416</v>
      </c>
      <c r="P56">
        <f t="shared" si="3"/>
        <v>1487.7123445900061</v>
      </c>
      <c r="Q56">
        <f t="shared" si="4"/>
        <v>3.803232417106722</v>
      </c>
      <c r="R56">
        <f t="shared" si="5"/>
        <v>2.091158133674996</v>
      </c>
      <c r="S56">
        <f t="shared" si="6"/>
        <v>3111.0417699580898</v>
      </c>
      <c r="T56">
        <f t="shared" si="7"/>
        <v>255446.00110883819</v>
      </c>
      <c r="U56">
        <f t="shared" si="8"/>
        <v>160344.49182914122</v>
      </c>
      <c r="V56">
        <f t="shared" si="9"/>
        <v>18237335.999999966</v>
      </c>
      <c r="W56">
        <f t="shared" si="10"/>
        <v>1.9402236612362914E-2</v>
      </c>
      <c r="X56">
        <f t="shared" si="11"/>
        <v>1.4006760697332036E-2</v>
      </c>
      <c r="Y56">
        <f t="shared" si="12"/>
        <v>1.3852051185581111</v>
      </c>
      <c r="Z56">
        <f t="shared" si="13"/>
        <v>1.3928268378130464</v>
      </c>
      <c r="AA56">
        <f t="shared" si="14"/>
        <v>1.2178862681168239E-2</v>
      </c>
      <c r="AB56">
        <f t="shared" si="15"/>
        <v>8.7439890950772731E-3</v>
      </c>
      <c r="AC56">
        <f t="shared" si="16"/>
        <v>1.3928268378130464</v>
      </c>
    </row>
    <row r="57" spans="1:29" x14ac:dyDescent="0.25">
      <c r="A57" t="s">
        <v>6</v>
      </c>
      <c r="B57" t="s">
        <v>15</v>
      </c>
      <c r="C57" t="str">
        <f>INDEX(country!$A$1:$J$242,MATCH(A57,country!$B$1:$B$242,0),1)</f>
        <v>Germany</v>
      </c>
      <c r="D57" t="str">
        <f>INDEX(country!$A$1:$J$242,MATCH(B57,country!$B$1:$B$242,0),1)</f>
        <v>Turkey</v>
      </c>
      <c r="E57">
        <v>11123</v>
      </c>
      <c r="F57">
        <v>3407.79912992869</v>
      </c>
      <c r="G57">
        <f>INDEX(export_2017_country_references!$A$1:$C$21,MATCH($A57,export_2017_country_references!$A$1:$A$21,0),2)</f>
        <v>1264416</v>
      </c>
      <c r="H57">
        <f>INDEX(export_2017_country_references!$A$1:$C$21,MATCH($A57,export_2017_country_references!$A$1:$A$21,0),3)</f>
        <v>799364.77129149099</v>
      </c>
      <c r="I57">
        <f t="shared" si="0"/>
        <v>8.7969465745450868E-3</v>
      </c>
      <c r="J57">
        <f t="shared" si="1"/>
        <v>4.263133993787205E-3</v>
      </c>
      <c r="K57">
        <f>INDEX(export_2017_5y_country_docs!$A$1:$E$21,MATCH($B57,export_2017_5y_country_docs!$A$1:$A$21,0),2)</f>
        <v>196268</v>
      </c>
      <c r="L57">
        <f>INDEX(export_2017_5y_country_docs!$A$1:$E$21,MATCH($B57,export_2017_5y_country_docs!$A$1:$A$21,0),3)</f>
        <v>171052.689770383</v>
      </c>
      <c r="M57">
        <f>INDEX(export_2017_5y_country_docs!$A$1:$E$21,MATCH($B57,export_2017_5y_country_docs!$A$1:$A$21,0),4)</f>
        <v>1.2689715671696699E-2</v>
      </c>
      <c r="N57">
        <f>INDEX(export_2017_5y_country_docs!$A$1:$E$21,MATCH($B57,export_2017_5y_country_docs!$A$1:$A$21,0),5)</f>
        <v>1.3983461252432714E-2</v>
      </c>
      <c r="O57">
        <f t="shared" si="2"/>
        <v>16045.079530744053</v>
      </c>
      <c r="P57">
        <f t="shared" si="3"/>
        <v>11177.886305914302</v>
      </c>
      <c r="Q57">
        <f t="shared" si="4"/>
        <v>0.69323433259942191</v>
      </c>
      <c r="R57">
        <f t="shared" si="5"/>
        <v>0.30486972551560115</v>
      </c>
      <c r="S57">
        <f t="shared" si="6"/>
        <v>3407.79912992869</v>
      </c>
      <c r="T57">
        <f t="shared" si="7"/>
        <v>154259.77782273083</v>
      </c>
      <c r="U57">
        <f t="shared" si="8"/>
        <v>799320.61200785544</v>
      </c>
      <c r="V57">
        <f t="shared" si="9"/>
        <v>18237335.999999966</v>
      </c>
      <c r="W57">
        <f t="shared" si="10"/>
        <v>4.2633695149790528E-3</v>
      </c>
      <c r="X57">
        <f t="shared" si="11"/>
        <v>8.4584600416821362E-3</v>
      </c>
      <c r="Y57">
        <f t="shared" si="12"/>
        <v>0.50403613588877294</v>
      </c>
      <c r="Z57">
        <f t="shared" si="13"/>
        <v>0.50191260527430415</v>
      </c>
      <c r="AA57">
        <f t="shared" si="14"/>
        <v>2.2091300648992226E-2</v>
      </c>
      <c r="AB57">
        <f t="shared" si="15"/>
        <v>4.4014237572134574E-2</v>
      </c>
      <c r="AC57">
        <f t="shared" si="16"/>
        <v>0.50191260527430415</v>
      </c>
    </row>
    <row r="58" spans="1:29" x14ac:dyDescent="0.25">
      <c r="A58" t="s">
        <v>10</v>
      </c>
      <c r="B58" t="s">
        <v>6</v>
      </c>
      <c r="C58" t="str">
        <f>INDEX(country!$A$1:$J$242,MATCH(A58,country!$B$1:$B$242,0),1)</f>
        <v>Australia</v>
      </c>
      <c r="D58" t="str">
        <f>INDEX(country!$A$1:$J$242,MATCH(B58,country!$B$1:$B$242,0),1)</f>
        <v>Germany</v>
      </c>
      <c r="E58">
        <v>70227</v>
      </c>
      <c r="F58">
        <v>21396.478026063902</v>
      </c>
      <c r="G58">
        <f>INDEX(export_2017_country_references!$A$1:$C$21,MATCH($A58,export_2017_country_references!$A$1:$A$21,0),2)</f>
        <v>766223</v>
      </c>
      <c r="H58">
        <f>INDEX(export_2017_country_references!$A$1:$C$21,MATCH($A58,export_2017_country_references!$A$1:$A$21,0),3)</f>
        <v>467586.44461568602</v>
      </c>
      <c r="I58">
        <f t="shared" si="0"/>
        <v>9.1653474249663608E-2</v>
      </c>
      <c r="J58">
        <f t="shared" si="1"/>
        <v>4.5759406142857458E-2</v>
      </c>
      <c r="K58">
        <f>INDEX(export_2017_5y_country_docs!$A$1:$E$21,MATCH($B58,export_2017_5y_country_docs!$A$1:$A$21,0),2)</f>
        <v>774665</v>
      </c>
      <c r="L58">
        <f>INDEX(export_2017_5y_country_docs!$A$1:$E$21,MATCH($B58,export_2017_5y_country_docs!$A$1:$A$21,0),3)</f>
        <v>542439.85830873298</v>
      </c>
      <c r="M58">
        <f>INDEX(export_2017_5y_country_docs!$A$1:$E$21,MATCH($B58,export_2017_5y_country_docs!$A$1:$A$21,0),4)</f>
        <v>5.0085997670608166E-2</v>
      </c>
      <c r="N58">
        <f>INDEX(export_2017_5y_country_docs!$A$1:$E$21,MATCH($B58,export_2017_5y_country_docs!$A$1:$A$21,0),5)</f>
        <v>4.4344153550683309E-2</v>
      </c>
      <c r="O58">
        <f t="shared" si="2"/>
        <v>38377.043393166401</v>
      </c>
      <c r="P58">
        <f t="shared" si="3"/>
        <v>20734.725098256058</v>
      </c>
      <c r="Q58">
        <f t="shared" si="4"/>
        <v>1.8299221042261153</v>
      </c>
      <c r="R58">
        <f t="shared" si="5"/>
        <v>1.0319152014155955</v>
      </c>
      <c r="S58">
        <f t="shared" si="6"/>
        <v>21396.478026063902</v>
      </c>
      <c r="T58">
        <f t="shared" si="7"/>
        <v>903209.11534090736</v>
      </c>
      <c r="U58">
        <f t="shared" si="8"/>
        <v>467570.656331987</v>
      </c>
      <c r="V58">
        <f t="shared" si="9"/>
        <v>18237335.999999966</v>
      </c>
      <c r="W58">
        <f t="shared" si="10"/>
        <v>4.5760951283632008E-2</v>
      </c>
      <c r="X58">
        <f t="shared" si="11"/>
        <v>4.9525276901237605E-2</v>
      </c>
      <c r="Y58">
        <f t="shared" si="12"/>
        <v>0.92399183097729376</v>
      </c>
      <c r="Z58">
        <f t="shared" si="13"/>
        <v>0.92034682596048478</v>
      </c>
      <c r="AA58">
        <f t="shared" si="14"/>
        <v>2.3689395581429681E-2</v>
      </c>
      <c r="AB58">
        <f t="shared" si="15"/>
        <v>2.5739639571970216E-2</v>
      </c>
      <c r="AC58">
        <f t="shared" si="16"/>
        <v>0.92034682596048478</v>
      </c>
    </row>
    <row r="59" spans="1:29" x14ac:dyDescent="0.25">
      <c r="A59" t="s">
        <v>10</v>
      </c>
      <c r="B59" t="s">
        <v>5</v>
      </c>
      <c r="C59" t="str">
        <f>INDEX(country!$A$1:$J$242,MATCH(A59,country!$B$1:$B$242,0),1)</f>
        <v>Australia</v>
      </c>
      <c r="D59" t="str">
        <f>INDEX(country!$A$1:$J$242,MATCH(B59,country!$B$1:$B$242,0),1)</f>
        <v>Switzerland</v>
      </c>
      <c r="E59">
        <v>28492</v>
      </c>
      <c r="F59">
        <v>6890.7316658283498</v>
      </c>
      <c r="G59">
        <f>INDEX(export_2017_country_references!$A$1:$C$21,MATCH($A59,export_2017_country_references!$A$1:$A$21,0),2)</f>
        <v>766223</v>
      </c>
      <c r="H59">
        <f>INDEX(export_2017_country_references!$A$1:$C$21,MATCH($A59,export_2017_country_references!$A$1:$A$21,0),3)</f>
        <v>467586.44461568602</v>
      </c>
      <c r="I59">
        <f t="shared" si="0"/>
        <v>3.7184997056992547E-2</v>
      </c>
      <c r="J59">
        <f t="shared" si="1"/>
        <v>1.4736808017375078E-2</v>
      </c>
      <c r="K59">
        <f>INDEX(export_2017_5y_country_docs!$A$1:$E$21,MATCH($B59,export_2017_5y_country_docs!$A$1:$A$21,0),2)</f>
        <v>205623</v>
      </c>
      <c r="L59">
        <f>INDEX(export_2017_5y_country_docs!$A$1:$E$21,MATCH($B59,export_2017_5y_country_docs!$A$1:$A$21,0),3)</f>
        <v>113491.275762676</v>
      </c>
      <c r="M59">
        <f>INDEX(export_2017_5y_country_docs!$A$1:$E$21,MATCH($B59,export_2017_5y_country_docs!$A$1:$A$21,0),4)</f>
        <v>1.3294563584289291E-2</v>
      </c>
      <c r="N59">
        <f>INDEX(export_2017_5y_country_docs!$A$1:$E$21,MATCH($B59,export_2017_5y_country_docs!$A$1:$A$21,0),5)</f>
        <v>9.2778480083937145E-3</v>
      </c>
      <c r="O59">
        <f t="shared" si="2"/>
        <v>10186.600393244893</v>
      </c>
      <c r="P59">
        <f t="shared" si="3"/>
        <v>4338.1959639295401</v>
      </c>
      <c r="Q59">
        <f t="shared" si="4"/>
        <v>2.7970077258448351</v>
      </c>
      <c r="R59">
        <f t="shared" si="5"/>
        <v>1.5883864452233554</v>
      </c>
      <c r="S59">
        <f t="shared" si="6"/>
        <v>6890.7316658283498</v>
      </c>
      <c r="T59">
        <f t="shared" si="7"/>
        <v>255446.00110883819</v>
      </c>
      <c r="U59">
        <f t="shared" si="8"/>
        <v>467570.656331987</v>
      </c>
      <c r="V59">
        <f t="shared" si="9"/>
        <v>18237335.999999966</v>
      </c>
      <c r="W59">
        <f t="shared" si="10"/>
        <v>1.4737305629666709E-2</v>
      </c>
      <c r="X59">
        <f t="shared" si="11"/>
        <v>1.4006760697332036E-2</v>
      </c>
      <c r="Y59">
        <f t="shared" si="12"/>
        <v>1.05215659409915</v>
      </c>
      <c r="Z59">
        <f t="shared" si="13"/>
        <v>1.0529367390008433</v>
      </c>
      <c r="AA59">
        <f t="shared" si="14"/>
        <v>2.6975296680774453E-2</v>
      </c>
      <c r="AB59">
        <f t="shared" si="15"/>
        <v>2.5619104815709969E-2</v>
      </c>
      <c r="AC59">
        <f t="shared" si="16"/>
        <v>1.0529367390008433</v>
      </c>
    </row>
    <row r="60" spans="1:29" x14ac:dyDescent="0.25">
      <c r="A60" t="s">
        <v>16</v>
      </c>
      <c r="B60" t="s">
        <v>13</v>
      </c>
      <c r="C60" t="str">
        <f>INDEX(country!$A$1:$J$242,MATCH(A60,country!$B$1:$B$242,0),1)</f>
        <v>Russian Federation</v>
      </c>
      <c r="D60" t="str">
        <f>INDEX(country!$A$1:$J$242,MATCH(B60,country!$B$1:$B$242,0),1)</f>
        <v>India</v>
      </c>
      <c r="E60">
        <v>11118</v>
      </c>
      <c r="F60">
        <v>6407.3568253520398</v>
      </c>
      <c r="G60">
        <f>INDEX(export_2017_country_references!$A$1:$C$21,MATCH($A60,export_2017_country_references!$A$1:$A$21,0),2)</f>
        <v>307923</v>
      </c>
      <c r="H60">
        <f>INDEX(export_2017_country_references!$A$1:$C$21,MATCH($A60,export_2017_country_references!$A$1:$A$21,0),3)</f>
        <v>230122.67918958</v>
      </c>
      <c r="I60">
        <f t="shared" si="0"/>
        <v>3.610642920470377E-2</v>
      </c>
      <c r="J60">
        <f t="shared" si="1"/>
        <v>2.7843221919355118E-2</v>
      </c>
      <c r="K60">
        <f>INDEX(export_2017_5y_country_docs!$A$1:$E$21,MATCH($B60,export_2017_5y_country_docs!$A$1:$A$21,0),2)</f>
        <v>628927</v>
      </c>
      <c r="L60">
        <f>INDEX(export_2017_5y_country_docs!$A$1:$E$21,MATCH($B60,export_2017_5y_country_docs!$A$1:$A$21,0),3)</f>
        <v>572993.14923858095</v>
      </c>
      <c r="M60">
        <f>INDEX(export_2017_5y_country_docs!$A$1:$E$21,MATCH($B60,export_2017_5y_country_docs!$A$1:$A$21,0),4)</f>
        <v>4.0663301242450066E-2</v>
      </c>
      <c r="N60">
        <f>INDEX(export_2017_5y_country_docs!$A$1:$E$21,MATCH($B60,export_2017_5y_country_docs!$A$1:$A$21,0),5)</f>
        <v>4.6841867912412148E-2</v>
      </c>
      <c r="O60">
        <f t="shared" si="2"/>
        <v>12521.165708478951</v>
      </c>
      <c r="P60">
        <f t="shared" si="3"/>
        <v>10779.376142248702</v>
      </c>
      <c r="Q60">
        <f t="shared" si="4"/>
        <v>0.88793649559890653</v>
      </c>
      <c r="R60">
        <f t="shared" si="5"/>
        <v>0.59440887309229673</v>
      </c>
      <c r="S60">
        <f t="shared" si="6"/>
        <v>6407.3568253520398</v>
      </c>
      <c r="T60">
        <f t="shared" si="7"/>
        <v>535725.91001931019</v>
      </c>
      <c r="U60">
        <f t="shared" si="8"/>
        <v>230105.28373503475</v>
      </c>
      <c r="V60">
        <f t="shared" si="9"/>
        <v>18237335.999999966</v>
      </c>
      <c r="W60">
        <f t="shared" si="10"/>
        <v>2.7845326805837643E-2</v>
      </c>
      <c r="X60">
        <f t="shared" si="11"/>
        <v>2.9375228378712284E-2</v>
      </c>
      <c r="Y60">
        <f t="shared" si="12"/>
        <v>0.947918649239053</v>
      </c>
      <c r="Z60">
        <f t="shared" si="13"/>
        <v>0.94642688843964939</v>
      </c>
      <c r="AA60">
        <f t="shared" si="14"/>
        <v>1.1960139887803985E-2</v>
      </c>
      <c r="AB60">
        <f t="shared" si="15"/>
        <v>1.2637151410102446E-2</v>
      </c>
      <c r="AC60">
        <f t="shared" si="16"/>
        <v>0.94642688843964928</v>
      </c>
    </row>
    <row r="61" spans="1:29" x14ac:dyDescent="0.25">
      <c r="A61" t="s">
        <v>13</v>
      </c>
      <c r="B61" t="s">
        <v>13</v>
      </c>
      <c r="C61" t="str">
        <f>INDEX(country!$A$1:$J$242,MATCH(A61,country!$B$1:$B$242,0),1)</f>
        <v>India</v>
      </c>
      <c r="D61" t="str">
        <f>INDEX(country!$A$1:$J$242,MATCH(B61,country!$B$1:$B$242,0),1)</f>
        <v>India</v>
      </c>
      <c r="E61">
        <v>148724</v>
      </c>
      <c r="F61">
        <v>122209.56147717799</v>
      </c>
      <c r="G61">
        <f>INDEX(export_2017_country_references!$A$1:$C$21,MATCH($A61,export_2017_country_references!$A$1:$A$21,0),2)</f>
        <v>814097</v>
      </c>
      <c r="H61">
        <f>INDEX(export_2017_country_references!$A$1:$C$21,MATCH($A61,export_2017_country_references!$A$1:$A$21,0),3)</f>
        <v>695738.46490440296</v>
      </c>
      <c r="I61">
        <f t="shared" si="0"/>
        <v>0.18268584701823001</v>
      </c>
      <c r="J61">
        <f t="shared" si="1"/>
        <v>0.17565445586506423</v>
      </c>
      <c r="K61">
        <f>INDEX(export_2017_5y_country_docs!$A$1:$E$21,MATCH($B61,export_2017_5y_country_docs!$A$1:$A$21,0),2)</f>
        <v>628927</v>
      </c>
      <c r="L61">
        <f>INDEX(export_2017_5y_country_docs!$A$1:$E$21,MATCH($B61,export_2017_5y_country_docs!$A$1:$A$21,0),3)</f>
        <v>572993.14923858095</v>
      </c>
      <c r="M61">
        <f>INDEX(export_2017_5y_country_docs!$A$1:$E$21,MATCH($B61,export_2017_5y_country_docs!$A$1:$A$21,0),4)</f>
        <v>4.0663301242450066E-2</v>
      </c>
      <c r="N61">
        <f>INDEX(export_2017_5y_country_docs!$A$1:$E$21,MATCH($B61,export_2017_5y_country_docs!$A$1:$A$21,0),5)</f>
        <v>4.6841867912412148E-2</v>
      </c>
      <c r="O61">
        <f t="shared" si="2"/>
        <v>33103.87155157487</v>
      </c>
      <c r="P61">
        <f t="shared" si="3"/>
        <v>32589.689274636439</v>
      </c>
      <c r="Q61">
        <f t="shared" si="4"/>
        <v>4.4926467216468122</v>
      </c>
      <c r="R61">
        <f t="shared" si="5"/>
        <v>3.7499455870016525</v>
      </c>
      <c r="S61">
        <f t="shared" si="6"/>
        <v>122209.56147717799</v>
      </c>
      <c r="T61">
        <f t="shared" si="7"/>
        <v>535725.91001931019</v>
      </c>
      <c r="U61">
        <f t="shared" si="8"/>
        <v>695726.54785840726</v>
      </c>
      <c r="V61">
        <f t="shared" si="9"/>
        <v>18237335.999999966</v>
      </c>
      <c r="W61">
        <f t="shared" si="10"/>
        <v>0.17565746463659429</v>
      </c>
      <c r="X61">
        <f t="shared" si="11"/>
        <v>2.9375228378712284E-2</v>
      </c>
      <c r="Y61">
        <f t="shared" si="12"/>
        <v>5.9797820929926866</v>
      </c>
      <c r="Z61">
        <f t="shared" si="13"/>
        <v>7.0409136728549182</v>
      </c>
      <c r="AA61">
        <f t="shared" si="14"/>
        <v>0.22811956485877818</v>
      </c>
      <c r="AB61">
        <f t="shared" si="15"/>
        <v>3.2399142420713893E-2</v>
      </c>
      <c r="AC61">
        <f t="shared" si="16"/>
        <v>7.0409136728549164</v>
      </c>
    </row>
    <row r="62" spans="1:29" x14ac:dyDescent="0.25">
      <c r="A62" t="s">
        <v>15</v>
      </c>
      <c r="B62" t="s">
        <v>20</v>
      </c>
      <c r="C62" t="str">
        <f>INDEX(country!$A$1:$J$242,MATCH(A62,country!$B$1:$B$242,0),1)</f>
        <v>Turkey</v>
      </c>
      <c r="D62" t="str">
        <f>INDEX(country!$A$1:$J$242,MATCH(B62,country!$B$1:$B$242,0),1)</f>
        <v>France</v>
      </c>
      <c r="E62">
        <v>10739</v>
      </c>
      <c r="F62">
        <v>4503.5527222480596</v>
      </c>
      <c r="G62">
        <f>INDEX(export_2017_country_references!$A$1:$C$21,MATCH($A62,export_2017_country_references!$A$1:$A$21,0),2)</f>
        <v>233551</v>
      </c>
      <c r="H62">
        <f>INDEX(export_2017_country_references!$A$1:$C$21,MATCH($A62,export_2017_country_references!$A$1:$A$21,0),3)</f>
        <v>188043.705976909</v>
      </c>
      <c r="I62">
        <f t="shared" si="0"/>
        <v>4.5981391644651488E-2</v>
      </c>
      <c r="J62">
        <f t="shared" si="1"/>
        <v>2.3949499925305012E-2</v>
      </c>
      <c r="K62">
        <f>INDEX(export_2017_5y_country_docs!$A$1:$E$21,MATCH($B62,export_2017_5y_country_docs!$A$1:$A$21,0),2)</f>
        <v>542183</v>
      </c>
      <c r="L62">
        <f>INDEX(export_2017_5y_country_docs!$A$1:$E$21,MATCH($B62,export_2017_5y_country_docs!$A$1:$A$21,0),3)</f>
        <v>390578.15715175902</v>
      </c>
      <c r="M62">
        <f>INDEX(export_2017_5y_country_docs!$A$1:$E$21,MATCH($B62,export_2017_5y_country_docs!$A$1:$A$21,0),4)</f>
        <v>3.5054864328507608E-2</v>
      </c>
      <c r="N62">
        <f>INDEX(export_2017_5y_country_docs!$A$1:$E$21,MATCH($B62,export_2017_5y_country_docs!$A$1:$A$21,0),5)</f>
        <v>3.1929544831535615E-2</v>
      </c>
      <c r="O62">
        <f t="shared" si="2"/>
        <v>8187.0986187872804</v>
      </c>
      <c r="P62">
        <f t="shared" si="3"/>
        <v>6004.1499402778172</v>
      </c>
      <c r="Q62">
        <f t="shared" si="4"/>
        <v>1.3116978920171749</v>
      </c>
      <c r="R62">
        <f t="shared" si="5"/>
        <v>0.75007332712275276</v>
      </c>
      <c r="S62">
        <f t="shared" si="6"/>
        <v>4503.5527222480596</v>
      </c>
      <c r="T62">
        <f t="shared" si="7"/>
        <v>623492.97929485783</v>
      </c>
      <c r="U62">
        <f t="shared" si="8"/>
        <v>188030.98814065231</v>
      </c>
      <c r="V62">
        <f t="shared" si="9"/>
        <v>18237335.999999966</v>
      </c>
      <c r="W62">
        <f t="shared" si="10"/>
        <v>2.3951119795633257E-2</v>
      </c>
      <c r="X62">
        <f t="shared" si="11"/>
        <v>3.4187722334822312E-2</v>
      </c>
      <c r="Y62">
        <f t="shared" si="12"/>
        <v>0.7005766444767676</v>
      </c>
      <c r="Z62">
        <f t="shared" si="13"/>
        <v>0.69322913883110171</v>
      </c>
      <c r="AA62">
        <f t="shared" si="14"/>
        <v>7.223100935861977E-3</v>
      </c>
      <c r="AB62">
        <f t="shared" si="15"/>
        <v>1.0419499890095952E-2</v>
      </c>
      <c r="AC62">
        <f t="shared" si="16"/>
        <v>0.69322913883110182</v>
      </c>
    </row>
    <row r="63" spans="1:29" x14ac:dyDescent="0.25">
      <c r="A63" t="s">
        <v>15</v>
      </c>
      <c r="B63" t="s">
        <v>13</v>
      </c>
      <c r="C63" t="str">
        <f>INDEX(country!$A$1:$J$242,MATCH(A63,country!$B$1:$B$242,0),1)</f>
        <v>Turkey</v>
      </c>
      <c r="D63" t="str">
        <f>INDEX(country!$A$1:$J$242,MATCH(B63,country!$B$1:$B$242,0),1)</f>
        <v>India</v>
      </c>
      <c r="E63">
        <v>14564</v>
      </c>
      <c r="F63">
        <v>10664.4059280192</v>
      </c>
      <c r="G63">
        <f>INDEX(export_2017_country_references!$A$1:$C$21,MATCH($A63,export_2017_country_references!$A$1:$A$21,0),2)</f>
        <v>233551</v>
      </c>
      <c r="H63">
        <f>INDEX(export_2017_country_references!$A$1:$C$21,MATCH($A63,export_2017_country_references!$A$1:$A$21,0),3)</f>
        <v>188043.705976909</v>
      </c>
      <c r="I63">
        <f t="shared" si="0"/>
        <v>6.2358970845768164E-2</v>
      </c>
      <c r="J63">
        <f t="shared" si="1"/>
        <v>5.6712379032397633E-2</v>
      </c>
      <c r="K63">
        <f>INDEX(export_2017_5y_country_docs!$A$1:$E$21,MATCH($B63,export_2017_5y_country_docs!$A$1:$A$21,0),2)</f>
        <v>628927</v>
      </c>
      <c r="L63">
        <f>INDEX(export_2017_5y_country_docs!$A$1:$E$21,MATCH($B63,export_2017_5y_country_docs!$A$1:$A$21,0),3)</f>
        <v>572993.14923858095</v>
      </c>
      <c r="M63">
        <f>INDEX(export_2017_5y_country_docs!$A$1:$E$21,MATCH($B63,export_2017_5y_country_docs!$A$1:$A$21,0),4)</f>
        <v>4.0663301242450066E-2</v>
      </c>
      <c r="N63">
        <f>INDEX(export_2017_5y_country_docs!$A$1:$E$21,MATCH($B63,export_2017_5y_country_docs!$A$1:$A$21,0),5)</f>
        <v>4.6841867912412148E-2</v>
      </c>
      <c r="O63">
        <f t="shared" si="2"/>
        <v>9496.954668475455</v>
      </c>
      <c r="P63">
        <f t="shared" si="3"/>
        <v>8808.318437130838</v>
      </c>
      <c r="Q63">
        <f t="shared" si="4"/>
        <v>1.5335442263765124</v>
      </c>
      <c r="R63">
        <f t="shared" si="5"/>
        <v>1.2107198444443332</v>
      </c>
      <c r="S63">
        <f t="shared" si="6"/>
        <v>10664.4059280192</v>
      </c>
      <c r="T63">
        <f t="shared" si="7"/>
        <v>535725.91001931019</v>
      </c>
      <c r="U63">
        <f t="shared" si="8"/>
        <v>188030.98814065231</v>
      </c>
      <c r="V63">
        <f t="shared" si="9"/>
        <v>18237335.999999966</v>
      </c>
      <c r="W63">
        <f t="shared" si="10"/>
        <v>5.6716214882846505E-2</v>
      </c>
      <c r="X63">
        <f t="shared" si="11"/>
        <v>2.9375228378712284E-2</v>
      </c>
      <c r="Y63">
        <f t="shared" si="12"/>
        <v>1.9307497511729221</v>
      </c>
      <c r="Z63">
        <f t="shared" si="13"/>
        <v>1.9867123402925084</v>
      </c>
      <c r="AA63">
        <f t="shared" si="14"/>
        <v>1.990645912129731E-2</v>
      </c>
      <c r="AB63">
        <f t="shared" si="15"/>
        <v>1.0019799403051191E-2</v>
      </c>
      <c r="AC63">
        <f t="shared" si="16"/>
        <v>1.9867123402925084</v>
      </c>
    </row>
    <row r="64" spans="1:29" x14ac:dyDescent="0.25">
      <c r="A64" t="s">
        <v>13</v>
      </c>
      <c r="B64" t="s">
        <v>12</v>
      </c>
      <c r="C64" t="str">
        <f>INDEX(country!$A$1:$J$242,MATCH(A64,country!$B$1:$B$242,0),1)</f>
        <v>India</v>
      </c>
      <c r="D64" t="str">
        <f>INDEX(country!$A$1:$J$242,MATCH(B64,country!$B$1:$B$242,0),1)</f>
        <v>zOther</v>
      </c>
      <c r="E64">
        <v>226863</v>
      </c>
      <c r="F64">
        <v>142133.13868109701</v>
      </c>
      <c r="G64">
        <f>INDEX(export_2017_country_references!$A$1:$C$21,MATCH($A64,export_2017_country_references!$A$1:$A$21,0),2)</f>
        <v>814097</v>
      </c>
      <c r="H64">
        <f>INDEX(export_2017_country_references!$A$1:$C$21,MATCH($A64,export_2017_country_references!$A$1:$A$21,0),3)</f>
        <v>695738.46490440296</v>
      </c>
      <c r="I64">
        <f t="shared" si="0"/>
        <v>0.27866826680358731</v>
      </c>
      <c r="J64">
        <f t="shared" si="1"/>
        <v>0.20429104591856456</v>
      </c>
      <c r="K64">
        <f>INDEX(export_2017_5y_country_docs!$A$1:$E$21,MATCH($B64,export_2017_5y_country_docs!$A$1:$A$21,0),2)</f>
        <v>3030074</v>
      </c>
      <c r="L64">
        <f>INDEX(export_2017_5y_country_docs!$A$1:$E$21,MATCH($B64,export_2017_5y_country_docs!$A$1:$A$21,0),3)</f>
        <v>2388459.2817652901</v>
      </c>
      <c r="M64">
        <f>INDEX(export_2017_5y_country_docs!$A$1:$E$21,MATCH($B64,export_2017_5y_country_docs!$A$1:$A$21,0),4)</f>
        <v>0.19590956001080514</v>
      </c>
      <c r="N64">
        <f>INDEX(export_2017_5y_country_docs!$A$1:$E$21,MATCH($B64,export_2017_5y_country_docs!$A$1:$A$21,0),5)</f>
        <v>0.19525520390478582</v>
      </c>
      <c r="O64">
        <f t="shared" si="2"/>
        <v>159489.38507611645</v>
      </c>
      <c r="P64">
        <f t="shared" si="3"/>
        <v>135846.55582931187</v>
      </c>
      <c r="Q64">
        <f t="shared" si="4"/>
        <v>1.4224332226983598</v>
      </c>
      <c r="R64">
        <f t="shared" si="5"/>
        <v>1.0462770867719613</v>
      </c>
      <c r="S64">
        <f t="shared" si="6"/>
        <v>142133.13868109701</v>
      </c>
      <c r="T64">
        <f t="shared" si="7"/>
        <v>2753034.477569554</v>
      </c>
      <c r="U64">
        <f t="shared" si="8"/>
        <v>695726.54785840726</v>
      </c>
      <c r="V64">
        <f t="shared" si="9"/>
        <v>18237335.999999966</v>
      </c>
      <c r="W64">
        <f t="shared" si="10"/>
        <v>0.20429454520402121</v>
      </c>
      <c r="X64">
        <f t="shared" si="11"/>
        <v>0.15095595527600955</v>
      </c>
      <c r="Y64">
        <f t="shared" si="12"/>
        <v>1.353338759179701</v>
      </c>
      <c r="Z64">
        <f t="shared" si="13"/>
        <v>1.4440572287773221</v>
      </c>
      <c r="AA64">
        <f t="shared" si="14"/>
        <v>5.1627809182606246E-2</v>
      </c>
      <c r="AB64">
        <f t="shared" si="15"/>
        <v>3.5751913534839148E-2</v>
      </c>
      <c r="AC64">
        <f t="shared" si="16"/>
        <v>1.4440572287773219</v>
      </c>
    </row>
    <row r="65" spans="1:29" x14ac:dyDescent="0.25">
      <c r="A65" t="s">
        <v>8</v>
      </c>
      <c r="B65" t="s">
        <v>9</v>
      </c>
      <c r="C65" t="str">
        <f>INDEX(country!$A$1:$J$242,MATCH(A65,country!$B$1:$B$242,0),1)</f>
        <v>China</v>
      </c>
      <c r="D65" t="str">
        <f>INDEX(country!$A$1:$J$242,MATCH(B65,country!$B$1:$B$242,0),1)</f>
        <v>Sweden</v>
      </c>
      <c r="E65">
        <v>71802</v>
      </c>
      <c r="F65">
        <v>27779.811693469801</v>
      </c>
      <c r="G65">
        <f>INDEX(export_2017_country_references!$A$1:$C$21,MATCH($A65,export_2017_country_references!$A$1:$A$21,0),2)</f>
        <v>4753344</v>
      </c>
      <c r="H65">
        <f>INDEX(export_2017_country_references!$A$1:$C$21,MATCH($A65,export_2017_country_references!$A$1:$A$21,0),3)</f>
        <v>4234628.8688230803</v>
      </c>
      <c r="I65">
        <f t="shared" si="0"/>
        <v>1.5105576200670517E-2</v>
      </c>
      <c r="J65">
        <f t="shared" si="1"/>
        <v>6.5601526258877493E-3</v>
      </c>
      <c r="K65">
        <f>INDEX(export_2017_5y_country_docs!$A$1:$E$21,MATCH($B65,export_2017_5y_country_docs!$A$1:$A$21,0),2)</f>
        <v>179938</v>
      </c>
      <c r="L65">
        <f>INDEX(export_2017_5y_country_docs!$A$1:$E$21,MATCH($B65,export_2017_5y_country_docs!$A$1:$A$21,0),3)</f>
        <v>108129.511066987</v>
      </c>
      <c r="M65">
        <f>INDEX(export_2017_5y_country_docs!$A$1:$E$21,MATCH($B65,export_2017_5y_country_docs!$A$1:$A$21,0),4)</f>
        <v>1.1633898845118718E-2</v>
      </c>
      <c r="N65">
        <f>INDEX(export_2017_5y_country_docs!$A$1:$E$21,MATCH($B65,export_2017_5y_country_docs!$A$1:$A$21,0),5)</f>
        <v>8.8395267579797366E-3</v>
      </c>
      <c r="O65">
        <f t="shared" si="2"/>
        <v>55299.923272051987</v>
      </c>
      <c r="P65">
        <f t="shared" si="3"/>
        <v>37432.115196075079</v>
      </c>
      <c r="Q65">
        <f t="shared" si="4"/>
        <v>1.2984104814533801</v>
      </c>
      <c r="R65">
        <f t="shared" si="5"/>
        <v>0.74213844309772359</v>
      </c>
      <c r="S65">
        <f t="shared" si="6"/>
        <v>27779.811693469801</v>
      </c>
      <c r="T65">
        <f t="shared" si="7"/>
        <v>202311.93175718444</v>
      </c>
      <c r="U65">
        <f t="shared" si="8"/>
        <v>4234545.0838893354</v>
      </c>
      <c r="V65">
        <f t="shared" si="9"/>
        <v>18237335.999999966</v>
      </c>
      <c r="W65">
        <f t="shared" si="10"/>
        <v>6.5602824254157336E-3</v>
      </c>
      <c r="X65">
        <f t="shared" si="11"/>
        <v>1.1093283128478021E-2</v>
      </c>
      <c r="Y65">
        <f t="shared" si="12"/>
        <v>0.59137428923765267</v>
      </c>
      <c r="Z65">
        <f t="shared" si="13"/>
        <v>0.58867588688724937</v>
      </c>
      <c r="AA65">
        <f t="shared" si="14"/>
        <v>0.13731178113019671</v>
      </c>
      <c r="AB65">
        <f t="shared" si="15"/>
        <v>0.23325531789022702</v>
      </c>
      <c r="AC65">
        <f t="shared" si="16"/>
        <v>0.58867588688724948</v>
      </c>
    </row>
    <row r="66" spans="1:29" x14ac:dyDescent="0.25">
      <c r="A66" t="s">
        <v>20</v>
      </c>
      <c r="B66" t="s">
        <v>18</v>
      </c>
      <c r="C66" t="str">
        <f>INDEX(country!$A$1:$J$242,MATCH(A66,country!$B$1:$B$242,0),1)</f>
        <v>France</v>
      </c>
      <c r="D66" t="str">
        <f>INDEX(country!$A$1:$J$242,MATCH(B66,country!$B$1:$B$242,0),1)</f>
        <v>Spain</v>
      </c>
      <c r="E66">
        <v>46806</v>
      </c>
      <c r="F66">
        <v>15339.272244961399</v>
      </c>
      <c r="G66">
        <f>INDEX(export_2017_country_references!$A$1:$C$21,MATCH($A66,export_2017_country_references!$A$1:$A$21,0),2)</f>
        <v>814706</v>
      </c>
      <c r="H66">
        <f>INDEX(export_2017_country_references!$A$1:$C$21,MATCH($A66,export_2017_country_references!$A$1:$A$21,0),3)</f>
        <v>537381.630780034</v>
      </c>
      <c r="I66">
        <f t="shared" si="0"/>
        <v>5.7451399646007269E-2</v>
      </c>
      <c r="J66">
        <f t="shared" si="1"/>
        <v>2.8544467034899844E-2</v>
      </c>
      <c r="K66">
        <f>INDEX(export_2017_5y_country_docs!$A$1:$E$21,MATCH($B66,export_2017_5y_country_docs!$A$1:$A$21,0),2)</f>
        <v>405846</v>
      </c>
      <c r="L66">
        <f>INDEX(export_2017_5y_country_docs!$A$1:$E$21,MATCH($B66,export_2017_5y_country_docs!$A$1:$A$21,0),3)</f>
        <v>295491.23018071702</v>
      </c>
      <c r="M66">
        <f>INDEX(export_2017_5y_country_docs!$A$1:$E$21,MATCH($B66,export_2017_5y_country_docs!$A$1:$A$21,0),4)</f>
        <v>2.6239989944847955E-2</v>
      </c>
      <c r="N66">
        <f>INDEX(export_2017_5y_country_docs!$A$1:$E$21,MATCH($B66,export_2017_5y_country_docs!$A$1:$A$21,0),5)</f>
        <v>2.415624199310994E-2</v>
      </c>
      <c r="O66">
        <f t="shared" si="2"/>
        <v>21377.877248007298</v>
      </c>
      <c r="P66">
        <f t="shared" si="3"/>
        <v>12981.120715774558</v>
      </c>
      <c r="Q66">
        <f t="shared" si="4"/>
        <v>2.1894596669724513</v>
      </c>
      <c r="R66">
        <f t="shared" si="5"/>
        <v>1.1816600878167041</v>
      </c>
      <c r="S66">
        <f t="shared" si="6"/>
        <v>15339.272244961399</v>
      </c>
      <c r="T66">
        <f t="shared" si="7"/>
        <v>436281.78476138465</v>
      </c>
      <c r="U66">
        <f t="shared" si="8"/>
        <v>537340.39643089229</v>
      </c>
      <c r="V66">
        <f t="shared" si="9"/>
        <v>18237335.999999966</v>
      </c>
      <c r="W66">
        <f t="shared" si="10"/>
        <v>2.8546657476057068E-2</v>
      </c>
      <c r="X66">
        <f t="shared" si="11"/>
        <v>2.3922451434868857E-2</v>
      </c>
      <c r="Y66">
        <f t="shared" si="12"/>
        <v>1.1932998402683792</v>
      </c>
      <c r="Z66">
        <f t="shared" si="13"/>
        <v>1.1989800557648655</v>
      </c>
      <c r="AA66">
        <f t="shared" si="14"/>
        <v>3.5159093917594794E-2</v>
      </c>
      <c r="AB66">
        <f t="shared" si="15"/>
        <v>2.9324169112359206E-2</v>
      </c>
      <c r="AC66">
        <f t="shared" si="16"/>
        <v>1.1989800557648658</v>
      </c>
    </row>
    <row r="67" spans="1:29" x14ac:dyDescent="0.25">
      <c r="A67" t="s">
        <v>13</v>
      </c>
      <c r="B67" t="s">
        <v>16</v>
      </c>
      <c r="C67" t="str">
        <f>INDEX(country!$A$1:$J$242,MATCH(A67,country!$B$1:$B$242,0),1)</f>
        <v>India</v>
      </c>
      <c r="D67" t="str">
        <f>INDEX(country!$A$1:$J$242,MATCH(B67,country!$B$1:$B$242,0),1)</f>
        <v>Russian Federation</v>
      </c>
      <c r="E67">
        <v>7957</v>
      </c>
      <c r="F67">
        <v>3058.7431640786499</v>
      </c>
      <c r="G67">
        <f>INDEX(export_2017_country_references!$A$1:$C$21,MATCH($A67,export_2017_country_references!$A$1:$A$21,0),2)</f>
        <v>814097</v>
      </c>
      <c r="H67">
        <f>INDEX(export_2017_country_references!$A$1:$C$21,MATCH($A67,export_2017_country_references!$A$1:$A$21,0),3)</f>
        <v>695738.46490440296</v>
      </c>
      <c r="I67">
        <f t="shared" ref="I67:I130" si="17">E67/G67</f>
        <v>9.7740195578659549E-3</v>
      </c>
      <c r="J67">
        <f t="shared" ref="J67:J130" si="18">F67/H67</f>
        <v>4.3963979546523023E-3</v>
      </c>
      <c r="K67">
        <f>INDEX(export_2017_5y_country_docs!$A$1:$E$21,MATCH($B67,export_2017_5y_country_docs!$A$1:$A$21,0),2)</f>
        <v>331407</v>
      </c>
      <c r="L67">
        <f>INDEX(export_2017_5y_country_docs!$A$1:$E$21,MATCH($B67,export_2017_5y_country_docs!$A$1:$A$21,0),3)</f>
        <v>284134.86566834903</v>
      </c>
      <c r="M67">
        <f>INDEX(export_2017_5y_country_docs!$A$1:$E$21,MATCH($B67,export_2017_5y_country_docs!$A$1:$A$21,0),4)</f>
        <v>2.1427133315721301E-2</v>
      </c>
      <c r="N67">
        <f>INDEX(export_2017_5y_country_docs!$A$1:$E$21,MATCH($B67,export_2017_5y_country_docs!$A$1:$A$21,0),5)</f>
        <v>2.3227865576811717E-2</v>
      </c>
      <c r="O67">
        <f t="shared" ref="O67:O130" si="19">G67*M67</f>
        <v>17443.764950928762</v>
      </c>
      <c r="P67">
        <f t="shared" ref="P67:P130" si="20">H67*N67</f>
        <v>16160.519539416808</v>
      </c>
      <c r="Q67">
        <f t="shared" ref="Q67:Q130" si="21">E67/O67</f>
        <v>0.45615152591105879</v>
      </c>
      <c r="R67">
        <f t="shared" ref="R67:R130" si="22">F67/P67</f>
        <v>0.18927257608383996</v>
      </c>
      <c r="S67">
        <f t="shared" ref="S67:S130" si="23">F67</f>
        <v>3058.7431640786499</v>
      </c>
      <c r="T67">
        <f t="shared" ref="T67:T130" si="24">SUMIF(B:B,B67,F:F)</f>
        <v>104676.98736522046</v>
      </c>
      <c r="U67">
        <f t="shared" ref="U67:U130" si="25">SUMIF(A:A,A67,F:F)</f>
        <v>695726.54785840726</v>
      </c>
      <c r="V67">
        <f t="shared" ref="V67:V130" si="26">SUM(F:F)</f>
        <v>18237335.999999966</v>
      </c>
      <c r="W67">
        <f t="shared" ref="W67:W130" si="27">S67/U67</f>
        <v>4.3964732602113652E-3</v>
      </c>
      <c r="X67">
        <f t="shared" ref="X67:X130" si="28">T67/V67</f>
        <v>5.7397082208289988E-3</v>
      </c>
      <c r="Y67">
        <f t="shared" ref="Y67:Y130" si="29">W67/X67</f>
        <v>0.7659750445600827</v>
      </c>
      <c r="Z67">
        <f t="shared" ref="Z67:Z130" si="30">(W67/X67)*((1-X67)/(1-W67))</f>
        <v>0.76494161666315375</v>
      </c>
      <c r="AA67">
        <f t="shared" ref="AA67:AA130" si="31">S67/T67</f>
        <v>2.9220779476644886E-2</v>
      </c>
      <c r="AB67">
        <f t="shared" ref="AB67:AB130" si="32">(U67-S67)/(V67-T67)</f>
        <v>3.8200012706999069E-2</v>
      </c>
      <c r="AC67">
        <f t="shared" ref="AC67:AC130" si="33">AA67/AB67</f>
        <v>0.76494161666315375</v>
      </c>
    </row>
    <row r="68" spans="1:29" x14ac:dyDescent="0.25">
      <c r="A68" t="s">
        <v>7</v>
      </c>
      <c r="B68" t="s">
        <v>17</v>
      </c>
      <c r="C68" t="str">
        <f>INDEX(country!$A$1:$J$242,MATCH(A68,country!$B$1:$B$242,0),1)</f>
        <v>Netherlands</v>
      </c>
      <c r="D68" t="str">
        <f>INDEX(country!$A$1:$J$242,MATCH(B68,country!$B$1:$B$242,0),1)</f>
        <v>Brazil</v>
      </c>
      <c r="E68">
        <v>8884</v>
      </c>
      <c r="F68">
        <v>2114.6520484625798</v>
      </c>
      <c r="G68">
        <f>INDEX(export_2017_country_references!$A$1:$C$21,MATCH($A68,export_2017_country_references!$A$1:$A$21,0),2)</f>
        <v>457343</v>
      </c>
      <c r="H68">
        <f>INDEX(export_2017_country_references!$A$1:$C$21,MATCH($A68,export_2017_country_references!$A$1:$A$21,0),3)</f>
        <v>252054.98301061499</v>
      </c>
      <c r="I68">
        <f t="shared" si="17"/>
        <v>1.9425245384754986E-2</v>
      </c>
      <c r="J68">
        <f t="shared" si="18"/>
        <v>8.3896458748983511E-3</v>
      </c>
      <c r="K68">
        <f>INDEX(export_2017_5y_country_docs!$A$1:$E$21,MATCH($B68,export_2017_5y_country_docs!$A$1:$A$21,0),2)</f>
        <v>331243</v>
      </c>
      <c r="L68">
        <f>INDEX(export_2017_5y_country_docs!$A$1:$E$21,MATCH($B68,export_2017_5y_country_docs!$A$1:$A$21,0),3)</f>
        <v>277939.358609332</v>
      </c>
      <c r="M68">
        <f>INDEX(export_2017_5y_country_docs!$A$1:$E$21,MATCH($B68,export_2017_5y_country_docs!$A$1:$A$21,0),4)</f>
        <v>2.1416529888926519E-2</v>
      </c>
      <c r="N68">
        <f>INDEX(export_2017_5y_country_docs!$A$1:$E$21,MATCH($B68,export_2017_5y_country_docs!$A$1:$A$21,0),5)</f>
        <v>2.2721386356781711E-2</v>
      </c>
      <c r="O68">
        <f t="shared" si="19"/>
        <v>9794.7000289913212</v>
      </c>
      <c r="P68">
        <f t="shared" si="20"/>
        <v>5727.0386521362334</v>
      </c>
      <c r="Q68">
        <f t="shared" si="21"/>
        <v>0.90702114140343848</v>
      </c>
      <c r="R68">
        <f t="shared" si="22"/>
        <v>0.36924005178030306</v>
      </c>
      <c r="S68">
        <f t="shared" si="23"/>
        <v>2114.6520484625798</v>
      </c>
      <c r="T68">
        <f t="shared" si="24"/>
        <v>250192.85372959627</v>
      </c>
      <c r="U68">
        <f t="shared" si="25"/>
        <v>252042.79126432154</v>
      </c>
      <c r="V68">
        <f t="shared" si="26"/>
        <v>18237335.999999966</v>
      </c>
      <c r="W68">
        <f t="shared" si="27"/>
        <v>8.3900516965982521E-3</v>
      </c>
      <c r="X68">
        <f t="shared" si="28"/>
        <v>1.3718717126755615E-2</v>
      </c>
      <c r="Y68">
        <f t="shared" si="29"/>
        <v>0.61157698778081326</v>
      </c>
      <c r="Z68">
        <f t="shared" si="30"/>
        <v>0.60829052503581638</v>
      </c>
      <c r="AA68">
        <f t="shared" si="31"/>
        <v>8.4520881269776627E-3</v>
      </c>
      <c r="AB68">
        <f t="shared" si="32"/>
        <v>1.389482127225309E-2</v>
      </c>
      <c r="AC68">
        <f t="shared" si="33"/>
        <v>0.60829052503581638</v>
      </c>
    </row>
    <row r="69" spans="1:29" x14ac:dyDescent="0.25">
      <c r="A69" t="s">
        <v>16</v>
      </c>
      <c r="B69" t="s">
        <v>17</v>
      </c>
      <c r="C69" t="str">
        <f>INDEX(country!$A$1:$J$242,MATCH(A69,country!$B$1:$B$242,0),1)</f>
        <v>Russian Federation</v>
      </c>
      <c r="D69" t="str">
        <f>INDEX(country!$A$1:$J$242,MATCH(B69,country!$B$1:$B$242,0),1)</f>
        <v>Brazil</v>
      </c>
      <c r="E69">
        <v>6208</v>
      </c>
      <c r="F69">
        <v>2730.4101046103701</v>
      </c>
      <c r="G69">
        <f>INDEX(export_2017_country_references!$A$1:$C$21,MATCH($A69,export_2017_country_references!$A$1:$A$21,0),2)</f>
        <v>307923</v>
      </c>
      <c r="H69">
        <f>INDEX(export_2017_country_references!$A$1:$C$21,MATCH($A69,export_2017_country_references!$A$1:$A$21,0),3)</f>
        <v>230122.67918958</v>
      </c>
      <c r="I69">
        <f t="shared" si="17"/>
        <v>2.0160884376938391E-2</v>
      </c>
      <c r="J69">
        <f t="shared" si="18"/>
        <v>1.1865019624428238E-2</v>
      </c>
      <c r="K69">
        <f>INDEX(export_2017_5y_country_docs!$A$1:$E$21,MATCH($B69,export_2017_5y_country_docs!$A$1:$A$21,0),2)</f>
        <v>331243</v>
      </c>
      <c r="L69">
        <f>INDEX(export_2017_5y_country_docs!$A$1:$E$21,MATCH($B69,export_2017_5y_country_docs!$A$1:$A$21,0),3)</f>
        <v>277939.358609332</v>
      </c>
      <c r="M69">
        <f>INDEX(export_2017_5y_country_docs!$A$1:$E$21,MATCH($B69,export_2017_5y_country_docs!$A$1:$A$21,0),4)</f>
        <v>2.1416529888926519E-2</v>
      </c>
      <c r="N69">
        <f>INDEX(export_2017_5y_country_docs!$A$1:$E$21,MATCH($B69,export_2017_5y_country_docs!$A$1:$A$21,0),5)</f>
        <v>2.2721386356781711E-2</v>
      </c>
      <c r="O69">
        <f t="shared" si="19"/>
        <v>6594.6421329879204</v>
      </c>
      <c r="P69">
        <f t="shared" si="20"/>
        <v>5228.7063033241775</v>
      </c>
      <c r="Q69">
        <f t="shared" si="21"/>
        <v>0.94137026313318095</v>
      </c>
      <c r="R69">
        <f t="shared" si="22"/>
        <v>0.52219611242545738</v>
      </c>
      <c r="S69">
        <f t="shared" si="23"/>
        <v>2730.4101046103701</v>
      </c>
      <c r="T69">
        <f t="shared" si="24"/>
        <v>250192.85372959627</v>
      </c>
      <c r="U69">
        <f t="shared" si="25"/>
        <v>230105.28373503475</v>
      </c>
      <c r="V69">
        <f t="shared" si="26"/>
        <v>18237335.999999966</v>
      </c>
      <c r="W69">
        <f t="shared" si="27"/>
        <v>1.18659165938772E-2</v>
      </c>
      <c r="X69">
        <f t="shared" si="28"/>
        <v>1.3718717126755615E-2</v>
      </c>
      <c r="Y69">
        <f t="shared" si="29"/>
        <v>0.8649436010846161</v>
      </c>
      <c r="Z69">
        <f t="shared" si="30"/>
        <v>0.86332178883068056</v>
      </c>
      <c r="AA69">
        <f t="shared" si="31"/>
        <v>1.0913221796340139E-2</v>
      </c>
      <c r="AB69">
        <f t="shared" si="32"/>
        <v>1.2640966482638488E-2</v>
      </c>
      <c r="AC69">
        <f t="shared" si="33"/>
        <v>0.86332178883068078</v>
      </c>
    </row>
    <row r="70" spans="1:29" x14ac:dyDescent="0.25">
      <c r="A70" t="s">
        <v>17</v>
      </c>
      <c r="B70" t="s">
        <v>17</v>
      </c>
      <c r="C70" t="str">
        <f>INDEX(country!$A$1:$J$242,MATCH(A70,country!$B$1:$B$242,0),1)</f>
        <v>Brazil</v>
      </c>
      <c r="D70" t="str">
        <f>INDEX(country!$A$1:$J$242,MATCH(B70,country!$B$1:$B$242,0),1)</f>
        <v>Brazil</v>
      </c>
      <c r="E70">
        <v>75025</v>
      </c>
      <c r="F70">
        <v>56934.817601568902</v>
      </c>
      <c r="G70">
        <f>INDEX(export_2017_country_references!$A$1:$C$21,MATCH($A70,export_2017_country_references!$A$1:$A$21,0),2)</f>
        <v>473379</v>
      </c>
      <c r="H70">
        <f>INDEX(export_2017_country_references!$A$1:$C$21,MATCH($A70,export_2017_country_references!$A$1:$A$21,0),3)</f>
        <v>364724.64994822402</v>
      </c>
      <c r="I70">
        <f t="shared" si="17"/>
        <v>0.15848823036087364</v>
      </c>
      <c r="J70">
        <f t="shared" si="18"/>
        <v>0.15610356363259603</v>
      </c>
      <c r="K70">
        <f>INDEX(export_2017_5y_country_docs!$A$1:$E$21,MATCH($B70,export_2017_5y_country_docs!$A$1:$A$21,0),2)</f>
        <v>331243</v>
      </c>
      <c r="L70">
        <f>INDEX(export_2017_5y_country_docs!$A$1:$E$21,MATCH($B70,export_2017_5y_country_docs!$A$1:$A$21,0),3)</f>
        <v>277939.358609332</v>
      </c>
      <c r="M70">
        <f>INDEX(export_2017_5y_country_docs!$A$1:$E$21,MATCH($B70,export_2017_5y_country_docs!$A$1:$A$21,0),4)</f>
        <v>2.1416529888926519E-2</v>
      </c>
      <c r="N70">
        <f>INDEX(export_2017_5y_country_docs!$A$1:$E$21,MATCH($B70,export_2017_5y_country_docs!$A$1:$A$21,0),5)</f>
        <v>2.2721386356781711E-2</v>
      </c>
      <c r="O70">
        <f t="shared" si="19"/>
        <v>10138.135502290146</v>
      </c>
      <c r="P70">
        <f t="shared" si="20"/>
        <v>8287.0496853155619</v>
      </c>
      <c r="Q70">
        <f t="shared" si="21"/>
        <v>7.4002759169131531</v>
      </c>
      <c r="R70">
        <f t="shared" si="22"/>
        <v>6.8703362189870694</v>
      </c>
      <c r="S70">
        <f t="shared" si="23"/>
        <v>56934.817601568902</v>
      </c>
      <c r="T70">
        <f t="shared" si="24"/>
        <v>250192.85372959627</v>
      </c>
      <c r="U70">
        <f t="shared" si="25"/>
        <v>364708.38328155724</v>
      </c>
      <c r="V70">
        <f t="shared" si="26"/>
        <v>18237335.999999966</v>
      </c>
      <c r="W70">
        <f t="shared" si="27"/>
        <v>0.15611052613949611</v>
      </c>
      <c r="X70">
        <f t="shared" si="28"/>
        <v>1.3718717126755615E-2</v>
      </c>
      <c r="Y70">
        <f t="shared" si="29"/>
        <v>11.379382248142848</v>
      </c>
      <c r="Z70">
        <f t="shared" si="30"/>
        <v>13.299456942697422</v>
      </c>
      <c r="AA70">
        <f t="shared" si="31"/>
        <v>0.22756372435442535</v>
      </c>
      <c r="AB70">
        <f t="shared" si="32"/>
        <v>1.7110753118335254E-2</v>
      </c>
      <c r="AC70">
        <f t="shared" si="33"/>
        <v>13.299456942697422</v>
      </c>
    </row>
    <row r="71" spans="1:29" x14ac:dyDescent="0.25">
      <c r="A71" t="s">
        <v>6</v>
      </c>
      <c r="B71" t="s">
        <v>13</v>
      </c>
      <c r="C71" t="str">
        <f>INDEX(country!$A$1:$J$242,MATCH(A71,country!$B$1:$B$242,0),1)</f>
        <v>Germany</v>
      </c>
      <c r="D71" t="str">
        <f>INDEX(country!$A$1:$J$242,MATCH(B71,country!$B$1:$B$242,0),1)</f>
        <v>India</v>
      </c>
      <c r="E71">
        <v>26193</v>
      </c>
      <c r="F71">
        <v>9359.6066882414107</v>
      </c>
      <c r="G71">
        <f>INDEX(export_2017_country_references!$A$1:$C$21,MATCH($A71,export_2017_country_references!$A$1:$A$21,0),2)</f>
        <v>1264416</v>
      </c>
      <c r="H71">
        <f>INDEX(export_2017_country_references!$A$1:$C$21,MATCH($A71,export_2017_country_references!$A$1:$A$21,0),3)</f>
        <v>799364.77129149099</v>
      </c>
      <c r="I71">
        <f t="shared" si="17"/>
        <v>2.0715492369599877E-2</v>
      </c>
      <c r="J71">
        <f t="shared" si="18"/>
        <v>1.1708805572103952E-2</v>
      </c>
      <c r="K71">
        <f>INDEX(export_2017_5y_country_docs!$A$1:$E$21,MATCH($B71,export_2017_5y_country_docs!$A$1:$A$21,0),2)</f>
        <v>628927</v>
      </c>
      <c r="L71">
        <f>INDEX(export_2017_5y_country_docs!$A$1:$E$21,MATCH($B71,export_2017_5y_country_docs!$A$1:$A$21,0),3)</f>
        <v>572993.14923858095</v>
      </c>
      <c r="M71">
        <f>INDEX(export_2017_5y_country_docs!$A$1:$E$21,MATCH($B71,export_2017_5y_country_docs!$A$1:$A$21,0),4)</f>
        <v>4.0663301242450066E-2</v>
      </c>
      <c r="N71">
        <f>INDEX(export_2017_5y_country_docs!$A$1:$E$21,MATCH($B71,export_2017_5y_country_docs!$A$1:$A$21,0),5)</f>
        <v>4.6841867912412148E-2</v>
      </c>
      <c r="O71">
        <f t="shared" si="19"/>
        <v>51415.328703773739</v>
      </c>
      <c r="P71">
        <f t="shared" si="20"/>
        <v>37443.739030671568</v>
      </c>
      <c r="Q71">
        <f t="shared" si="21"/>
        <v>0.50943951269687227</v>
      </c>
      <c r="R71">
        <f t="shared" si="22"/>
        <v>0.24996453160232227</v>
      </c>
      <c r="S71">
        <f t="shared" si="23"/>
        <v>9359.6066882414107</v>
      </c>
      <c r="T71">
        <f t="shared" si="24"/>
        <v>535725.91001931019</v>
      </c>
      <c r="U71">
        <f t="shared" si="25"/>
        <v>799320.61200785544</v>
      </c>
      <c r="V71">
        <f t="shared" si="26"/>
        <v>18237335.999999966</v>
      </c>
      <c r="W71">
        <f t="shared" si="27"/>
        <v>1.1709452437027144E-2</v>
      </c>
      <c r="X71">
        <f t="shared" si="28"/>
        <v>2.9375228378712284E-2</v>
      </c>
      <c r="Y71">
        <f t="shared" si="29"/>
        <v>0.39861655834862481</v>
      </c>
      <c r="Z71">
        <f t="shared" si="30"/>
        <v>0.39149125413136093</v>
      </c>
      <c r="AA71">
        <f t="shared" si="31"/>
        <v>1.747088672247352E-2</v>
      </c>
      <c r="AB71">
        <f t="shared" si="32"/>
        <v>4.4626505798291333E-2</v>
      </c>
      <c r="AC71">
        <f t="shared" si="33"/>
        <v>0.39149125413136082</v>
      </c>
    </row>
    <row r="72" spans="1:29" x14ac:dyDescent="0.25">
      <c r="A72" t="s">
        <v>6</v>
      </c>
      <c r="B72" t="s">
        <v>20</v>
      </c>
      <c r="C72" t="str">
        <f>INDEX(country!$A$1:$J$242,MATCH(A72,country!$B$1:$B$242,0),1)</f>
        <v>Germany</v>
      </c>
      <c r="D72" t="str">
        <f>INDEX(country!$A$1:$J$242,MATCH(B72,country!$B$1:$B$242,0),1)</f>
        <v>France</v>
      </c>
      <c r="E72">
        <v>107353</v>
      </c>
      <c r="F72">
        <v>36570.888753504303</v>
      </c>
      <c r="G72">
        <f>INDEX(export_2017_country_references!$A$1:$C$21,MATCH($A72,export_2017_country_references!$A$1:$A$21,0),2)</f>
        <v>1264416</v>
      </c>
      <c r="H72">
        <f>INDEX(export_2017_country_references!$A$1:$C$21,MATCH($A72,export_2017_country_references!$A$1:$A$21,0),3)</f>
        <v>799364.77129149099</v>
      </c>
      <c r="I72">
        <f t="shared" si="17"/>
        <v>8.4903228051527349E-2</v>
      </c>
      <c r="J72">
        <f t="shared" si="18"/>
        <v>4.5749938034445367E-2</v>
      </c>
      <c r="K72">
        <f>INDEX(export_2017_5y_country_docs!$A$1:$E$21,MATCH($B72,export_2017_5y_country_docs!$A$1:$A$21,0),2)</f>
        <v>542183</v>
      </c>
      <c r="L72">
        <f>INDEX(export_2017_5y_country_docs!$A$1:$E$21,MATCH($B72,export_2017_5y_country_docs!$A$1:$A$21,0),3)</f>
        <v>390578.15715175902</v>
      </c>
      <c r="M72">
        <f>INDEX(export_2017_5y_country_docs!$A$1:$E$21,MATCH($B72,export_2017_5y_country_docs!$A$1:$A$21,0),4)</f>
        <v>3.5054864328507608E-2</v>
      </c>
      <c r="N72">
        <f>INDEX(export_2017_5y_country_docs!$A$1:$E$21,MATCH($B72,export_2017_5y_country_docs!$A$1:$A$21,0),5)</f>
        <v>3.1929544831535615E-2</v>
      </c>
      <c r="O72">
        <f t="shared" si="19"/>
        <v>44323.931334794273</v>
      </c>
      <c r="P72">
        <f t="shared" si="20"/>
        <v>25523.353301701874</v>
      </c>
      <c r="Q72">
        <f t="shared" si="21"/>
        <v>2.4220098887241059</v>
      </c>
      <c r="R72">
        <f t="shared" si="22"/>
        <v>1.4328402824352156</v>
      </c>
      <c r="S72">
        <f t="shared" si="23"/>
        <v>36570.888753504303</v>
      </c>
      <c r="T72">
        <f t="shared" si="24"/>
        <v>623492.97929485783</v>
      </c>
      <c r="U72">
        <f t="shared" si="25"/>
        <v>799320.61200785544</v>
      </c>
      <c r="V72">
        <f t="shared" si="26"/>
        <v>18237335.999999966</v>
      </c>
      <c r="W72">
        <f t="shared" si="27"/>
        <v>4.5752465536501009E-2</v>
      </c>
      <c r="X72">
        <f t="shared" si="28"/>
        <v>3.4187722334822312E-2</v>
      </c>
      <c r="Y72">
        <f t="shared" si="29"/>
        <v>1.3382718242653822</v>
      </c>
      <c r="Z72">
        <f t="shared" si="30"/>
        <v>1.3544906452973617</v>
      </c>
      <c r="AA72">
        <f t="shared" si="31"/>
        <v>5.8654852529156483E-2</v>
      </c>
      <c r="AB72">
        <f t="shared" si="32"/>
        <v>4.3303992340441397E-2</v>
      </c>
      <c r="AC72">
        <f t="shared" si="33"/>
        <v>1.354490645297362</v>
      </c>
    </row>
    <row r="73" spans="1:29" x14ac:dyDescent="0.25">
      <c r="A73" t="s">
        <v>23</v>
      </c>
      <c r="B73" t="s">
        <v>5</v>
      </c>
      <c r="C73" t="str">
        <f>INDEX(country!$A$1:$J$242,MATCH(A73,country!$B$1:$B$242,0),1)</f>
        <v>United Kingdom</v>
      </c>
      <c r="D73" t="str">
        <f>INDEX(country!$A$1:$J$242,MATCH(B73,country!$B$1:$B$242,0),1)</f>
        <v>Switzerland</v>
      </c>
      <c r="E73">
        <v>65303</v>
      </c>
      <c r="F73">
        <v>14228.1482237646</v>
      </c>
      <c r="G73">
        <f>INDEX(export_2017_country_references!$A$1:$C$21,MATCH($A73,export_2017_country_references!$A$1:$A$21,0),2)</f>
        <v>1396369</v>
      </c>
      <c r="H73">
        <f>INDEX(export_2017_country_references!$A$1:$C$21,MATCH($A73,export_2017_country_references!$A$1:$A$21,0),3)</f>
        <v>798451.10116148798</v>
      </c>
      <c r="I73">
        <f t="shared" si="17"/>
        <v>4.6766291718020096E-2</v>
      </c>
      <c r="J73">
        <f t="shared" si="18"/>
        <v>1.781968639415394E-2</v>
      </c>
      <c r="K73">
        <f>INDEX(export_2017_5y_country_docs!$A$1:$E$21,MATCH($B73,export_2017_5y_country_docs!$A$1:$A$21,0),2)</f>
        <v>205623</v>
      </c>
      <c r="L73">
        <f>INDEX(export_2017_5y_country_docs!$A$1:$E$21,MATCH($B73,export_2017_5y_country_docs!$A$1:$A$21,0),3)</f>
        <v>113491.275762676</v>
      </c>
      <c r="M73">
        <f>INDEX(export_2017_5y_country_docs!$A$1:$E$21,MATCH($B73,export_2017_5y_country_docs!$A$1:$A$21,0),4)</f>
        <v>1.3294563584289291E-2</v>
      </c>
      <c r="N73">
        <f>INDEX(export_2017_5y_country_docs!$A$1:$E$21,MATCH($B73,export_2017_5y_country_docs!$A$1:$A$21,0),5)</f>
        <v>9.2778480083937145E-3</v>
      </c>
      <c r="O73">
        <f t="shared" si="19"/>
        <v>18564.116457630455</v>
      </c>
      <c r="P73">
        <f t="shared" si="20"/>
        <v>7407.9079587108799</v>
      </c>
      <c r="Q73">
        <f t="shared" si="21"/>
        <v>3.5177004059979566</v>
      </c>
      <c r="R73">
        <f t="shared" si="22"/>
        <v>1.9206702220204925</v>
      </c>
      <c r="S73">
        <f t="shared" si="23"/>
        <v>14228.1482237646</v>
      </c>
      <c r="T73">
        <f t="shared" si="24"/>
        <v>255446.00110883819</v>
      </c>
      <c r="U73">
        <f t="shared" si="25"/>
        <v>798411.94772268995</v>
      </c>
      <c r="V73">
        <f t="shared" si="26"/>
        <v>18237335.999999966</v>
      </c>
      <c r="W73">
        <f t="shared" si="27"/>
        <v>1.7820560256328253E-2</v>
      </c>
      <c r="X73">
        <f t="shared" si="28"/>
        <v>1.4006760697332036E-2</v>
      </c>
      <c r="Y73">
        <f t="shared" si="29"/>
        <v>1.272282766972856</v>
      </c>
      <c r="Z73">
        <f t="shared" si="30"/>
        <v>1.277223036804676</v>
      </c>
      <c r="AA73">
        <f t="shared" si="31"/>
        <v>5.5699240395242655E-2</v>
      </c>
      <c r="AB73">
        <f t="shared" si="32"/>
        <v>4.3609642787675977E-2</v>
      </c>
      <c r="AC73">
        <f t="shared" si="33"/>
        <v>1.2772230368046762</v>
      </c>
    </row>
    <row r="74" spans="1:29" x14ac:dyDescent="0.25">
      <c r="A74" t="s">
        <v>12</v>
      </c>
      <c r="B74" t="s">
        <v>14</v>
      </c>
      <c r="C74" t="str">
        <f>INDEX(country!$A$1:$J$242,MATCH(A74,country!$B$1:$B$242,0),1)</f>
        <v>zOther</v>
      </c>
      <c r="D74" t="str">
        <f>INDEX(country!$A$1:$J$242,MATCH(B74,country!$B$1:$B$242,0),1)</f>
        <v>South Korea</v>
      </c>
      <c r="E74">
        <v>149347</v>
      </c>
      <c r="F74">
        <v>78231.150492869507</v>
      </c>
      <c r="G74">
        <f>INDEX(export_2017_country_references!$A$1:$C$21,MATCH($A74,export_2017_country_references!$A$1:$A$21,0),2)</f>
        <v>4471681</v>
      </c>
      <c r="H74">
        <f>INDEX(export_2017_country_references!$A$1:$C$21,MATCH($A74,export_2017_country_references!$A$1:$A$21,0),3)</f>
        <v>3205353.8477964802</v>
      </c>
      <c r="I74">
        <f t="shared" si="17"/>
        <v>3.339840207742905E-2</v>
      </c>
      <c r="J74">
        <f t="shared" si="18"/>
        <v>2.4406400730655524E-2</v>
      </c>
      <c r="K74">
        <f>INDEX(export_2017_5y_country_docs!$A$1:$E$21,MATCH($B74,export_2017_5y_country_docs!$A$1:$A$21,0),2)</f>
        <v>385294</v>
      </c>
      <c r="L74">
        <f>INDEX(export_2017_5y_country_docs!$A$1:$E$21,MATCH($B74,export_2017_5y_country_docs!$A$1:$A$21,0),3)</f>
        <v>328237.62917358801</v>
      </c>
      <c r="M74">
        <f>INDEX(export_2017_5y_country_docs!$A$1:$E$21,MATCH($B74,export_2017_5y_country_docs!$A$1:$A$21,0),4)</f>
        <v>2.4911199533345772E-2</v>
      </c>
      <c r="N74">
        <f>INDEX(export_2017_5y_country_docs!$A$1:$E$21,MATCH($B74,export_2017_5y_country_docs!$A$1:$A$21,0),5)</f>
        <v>2.6833241706404116E-2</v>
      </c>
      <c r="O74">
        <f t="shared" si="19"/>
        <v>111394.93764047115</v>
      </c>
      <c r="P74">
        <f t="shared" si="20"/>
        <v>86010.034552475423</v>
      </c>
      <c r="Q74">
        <f t="shared" si="21"/>
        <v>1.3406982683721202</v>
      </c>
      <c r="R74">
        <f t="shared" si="22"/>
        <v>0.90955841257266379</v>
      </c>
      <c r="S74">
        <f t="shared" si="23"/>
        <v>78231.150492869507</v>
      </c>
      <c r="T74">
        <f t="shared" si="24"/>
        <v>467559.40479145834</v>
      </c>
      <c r="U74">
        <f t="shared" si="25"/>
        <v>3205186.9408204146</v>
      </c>
      <c r="V74">
        <f t="shared" si="26"/>
        <v>18237335.999999966</v>
      </c>
      <c r="W74">
        <f t="shared" si="27"/>
        <v>2.4407671670110168E-2</v>
      </c>
      <c r="X74">
        <f t="shared" si="28"/>
        <v>2.5637483719741699E-2</v>
      </c>
      <c r="Y74">
        <f t="shared" si="29"/>
        <v>0.95203070382899802</v>
      </c>
      <c r="Z74">
        <f t="shared" si="30"/>
        <v>0.95083059308889772</v>
      </c>
      <c r="AA74">
        <f t="shared" si="31"/>
        <v>0.16731809838743872</v>
      </c>
      <c r="AB74">
        <f t="shared" si="32"/>
        <v>0.17597046161912394</v>
      </c>
      <c r="AC74">
        <f t="shared" si="33"/>
        <v>0.95083059308889761</v>
      </c>
    </row>
    <row r="75" spans="1:29" x14ac:dyDescent="0.25">
      <c r="A75" t="s">
        <v>12</v>
      </c>
      <c r="B75" t="s">
        <v>22</v>
      </c>
      <c r="C75" t="str">
        <f>INDEX(country!$A$1:$J$242,MATCH(A75,country!$B$1:$B$242,0),1)</f>
        <v>zOther</v>
      </c>
      <c r="D75" t="str">
        <f>INDEX(country!$A$1:$J$242,MATCH(B75,country!$B$1:$B$242,0),1)</f>
        <v>Japan</v>
      </c>
      <c r="E75">
        <v>182342</v>
      </c>
      <c r="F75">
        <v>80257.279820136406</v>
      </c>
      <c r="G75">
        <f>INDEX(export_2017_country_references!$A$1:$C$21,MATCH($A75,export_2017_country_references!$A$1:$A$21,0),2)</f>
        <v>4471681</v>
      </c>
      <c r="H75">
        <f>INDEX(export_2017_country_references!$A$1:$C$21,MATCH($A75,export_2017_country_references!$A$1:$A$21,0),3)</f>
        <v>3205353.8477964802</v>
      </c>
      <c r="I75">
        <f t="shared" si="17"/>
        <v>4.0777059007563378E-2</v>
      </c>
      <c r="J75">
        <f t="shared" si="18"/>
        <v>2.5038508580046241E-2</v>
      </c>
      <c r="K75">
        <f>INDEX(export_2017_5y_country_docs!$A$1:$E$21,MATCH($B75,export_2017_5y_country_docs!$A$1:$A$21,0),2)</f>
        <v>611176</v>
      </c>
      <c r="L75">
        <f>INDEX(export_2017_5y_country_docs!$A$1:$E$21,MATCH($B75,export_2017_5y_country_docs!$A$1:$A$21,0),3)</f>
        <v>515726.10549464897</v>
      </c>
      <c r="M75">
        <f>INDEX(export_2017_5y_country_docs!$A$1:$E$21,MATCH($B75,export_2017_5y_country_docs!$A$1:$A$21,0),4)</f>
        <v>3.9515609601997792E-2</v>
      </c>
      <c r="N75">
        <f>INDEX(export_2017_5y_country_docs!$A$1:$E$21,MATCH($B75,export_2017_5y_country_docs!$A$1:$A$21,0),5)</f>
        <v>4.2160319271992604E-2</v>
      </c>
      <c r="O75">
        <f t="shared" si="19"/>
        <v>176701.20066067108</v>
      </c>
      <c r="P75">
        <f t="shared" si="20"/>
        <v>135138.74160280958</v>
      </c>
      <c r="Q75">
        <f t="shared" si="21"/>
        <v>1.0319228127383313</v>
      </c>
      <c r="R75">
        <f t="shared" si="22"/>
        <v>0.59388802106817773</v>
      </c>
      <c r="S75">
        <f t="shared" si="23"/>
        <v>80257.279820136406</v>
      </c>
      <c r="T75">
        <f t="shared" si="24"/>
        <v>582041.68262295134</v>
      </c>
      <c r="U75">
        <f t="shared" si="25"/>
        <v>3205186.9408204146</v>
      </c>
      <c r="V75">
        <f t="shared" si="26"/>
        <v>18237335.999999966</v>
      </c>
      <c r="W75">
        <f t="shared" si="27"/>
        <v>2.50398124358991E-2</v>
      </c>
      <c r="X75">
        <f t="shared" si="28"/>
        <v>3.1914841214909478E-2</v>
      </c>
      <c r="Y75">
        <f t="shared" si="29"/>
        <v>0.78458207788924827</v>
      </c>
      <c r="Z75">
        <f t="shared" si="30"/>
        <v>0.77904951929476751</v>
      </c>
      <c r="AA75">
        <f t="shared" si="31"/>
        <v>0.1378892306448907</v>
      </c>
      <c r="AB75">
        <f t="shared" si="32"/>
        <v>0.17699674697150775</v>
      </c>
      <c r="AC75">
        <f t="shared" si="33"/>
        <v>0.77904951929476751</v>
      </c>
    </row>
    <row r="76" spans="1:29" x14ac:dyDescent="0.25">
      <c r="A76" t="s">
        <v>8</v>
      </c>
      <c r="B76" t="s">
        <v>8</v>
      </c>
      <c r="C76" t="str">
        <f>INDEX(country!$A$1:$J$242,MATCH(A76,country!$B$1:$B$242,0),1)</f>
        <v>China</v>
      </c>
      <c r="D76" t="str">
        <f>INDEX(country!$A$1:$J$242,MATCH(B76,country!$B$1:$B$242,0),1)</f>
        <v>China</v>
      </c>
      <c r="E76">
        <v>1969007</v>
      </c>
      <c r="F76">
        <v>1595837.4467408799</v>
      </c>
      <c r="G76">
        <f>INDEX(export_2017_country_references!$A$1:$C$21,MATCH($A76,export_2017_country_references!$A$1:$A$21,0),2)</f>
        <v>4753344</v>
      </c>
      <c r="H76">
        <f>INDEX(export_2017_country_references!$A$1:$C$21,MATCH($A76,export_2017_country_references!$A$1:$A$21,0),3)</f>
        <v>4234628.8688230803</v>
      </c>
      <c r="I76">
        <f t="shared" si="17"/>
        <v>0.41423616721196699</v>
      </c>
      <c r="J76">
        <f t="shared" si="18"/>
        <v>0.37685414617796409</v>
      </c>
      <c r="K76">
        <f>INDEX(export_2017_5y_country_docs!$A$1:$E$21,MATCH($B76,export_2017_5y_country_docs!$A$1:$A$21,0),2)</f>
        <v>2372875</v>
      </c>
      <c r="L76">
        <f>INDEX(export_2017_5y_country_docs!$A$1:$E$21,MATCH($B76,export_2017_5y_country_docs!$A$1:$A$21,0),3)</f>
        <v>2164170.6430614302</v>
      </c>
      <c r="M76">
        <f>INDEX(export_2017_5y_country_docs!$A$1:$E$21,MATCH($B76,export_2017_5y_country_docs!$A$1:$A$21,0),4)</f>
        <v>0.15341833143700095</v>
      </c>
      <c r="N76">
        <f>INDEX(export_2017_5y_country_docs!$A$1:$E$21,MATCH($B76,export_2017_5y_country_docs!$A$1:$A$21,0),5)</f>
        <v>0.1769197337471026</v>
      </c>
      <c r="O76">
        <f t="shared" si="19"/>
        <v>729250.10522607982</v>
      </c>
      <c r="P76">
        <f t="shared" si="20"/>
        <v>749189.41198997363</v>
      </c>
      <c r="Q76">
        <f t="shared" si="21"/>
        <v>2.7000434911004567</v>
      </c>
      <c r="R76">
        <f t="shared" si="22"/>
        <v>2.130085424595185</v>
      </c>
      <c r="S76">
        <f t="shared" si="23"/>
        <v>1595837.4467408799</v>
      </c>
      <c r="T76">
        <f t="shared" si="24"/>
        <v>2883561.6717675827</v>
      </c>
      <c r="U76">
        <f t="shared" si="25"/>
        <v>4234545.0838893354</v>
      </c>
      <c r="V76">
        <f t="shared" si="26"/>
        <v>18237335.999999966</v>
      </c>
      <c r="W76">
        <f t="shared" si="27"/>
        <v>0.37686160263409896</v>
      </c>
      <c r="X76">
        <f t="shared" si="28"/>
        <v>0.15811309676849666</v>
      </c>
      <c r="Y76">
        <f t="shared" si="29"/>
        <v>2.3834939061745515</v>
      </c>
      <c r="Z76">
        <f t="shared" si="30"/>
        <v>3.2202032678820411</v>
      </c>
      <c r="AA76">
        <f t="shared" si="31"/>
        <v>0.55342580752318504</v>
      </c>
      <c r="AB76">
        <f t="shared" si="32"/>
        <v>0.17186051981345224</v>
      </c>
      <c r="AC76">
        <f t="shared" si="33"/>
        <v>3.2202032678820403</v>
      </c>
    </row>
    <row r="77" spans="1:29" x14ac:dyDescent="0.25">
      <c r="A77" t="s">
        <v>6</v>
      </c>
      <c r="B77" t="s">
        <v>8</v>
      </c>
      <c r="C77" t="str">
        <f>INDEX(country!$A$1:$J$242,MATCH(A77,country!$B$1:$B$242,0),1)</f>
        <v>Germany</v>
      </c>
      <c r="D77" t="str">
        <f>INDEX(country!$A$1:$J$242,MATCH(B77,country!$B$1:$B$242,0),1)</f>
        <v>China</v>
      </c>
      <c r="E77">
        <v>126854</v>
      </c>
      <c r="F77">
        <v>53502.571772776799</v>
      </c>
      <c r="G77">
        <f>INDEX(export_2017_country_references!$A$1:$C$21,MATCH($A77,export_2017_country_references!$A$1:$A$21,0),2)</f>
        <v>1264416</v>
      </c>
      <c r="H77">
        <f>INDEX(export_2017_country_references!$A$1:$C$21,MATCH($A77,export_2017_country_references!$A$1:$A$21,0),3)</f>
        <v>799364.77129149099</v>
      </c>
      <c r="I77">
        <f t="shared" si="17"/>
        <v>0.10032615847948777</v>
      </c>
      <c r="J77">
        <f t="shared" si="18"/>
        <v>6.6931360618176297E-2</v>
      </c>
      <c r="K77">
        <f>INDEX(export_2017_5y_country_docs!$A$1:$E$21,MATCH($B77,export_2017_5y_country_docs!$A$1:$A$21,0),2)</f>
        <v>2372875</v>
      </c>
      <c r="L77">
        <f>INDEX(export_2017_5y_country_docs!$A$1:$E$21,MATCH($B77,export_2017_5y_country_docs!$A$1:$A$21,0),3)</f>
        <v>2164170.6430614302</v>
      </c>
      <c r="M77">
        <f>INDEX(export_2017_5y_country_docs!$A$1:$E$21,MATCH($B77,export_2017_5y_country_docs!$A$1:$A$21,0),4)</f>
        <v>0.15341833143700095</v>
      </c>
      <c r="N77">
        <f>INDEX(export_2017_5y_country_docs!$A$1:$E$21,MATCH($B77,export_2017_5y_country_docs!$A$1:$A$21,0),5)</f>
        <v>0.1769197337471026</v>
      </c>
      <c r="O77">
        <f t="shared" si="19"/>
        <v>193984.592962247</v>
      </c>
      <c r="P77">
        <f t="shared" si="20"/>
        <v>141423.40250370416</v>
      </c>
      <c r="Q77">
        <f t="shared" si="21"/>
        <v>0.65393853224564147</v>
      </c>
      <c r="R77">
        <f t="shared" si="22"/>
        <v>0.3783148391679762</v>
      </c>
      <c r="S77">
        <f t="shared" si="23"/>
        <v>53502.571772776799</v>
      </c>
      <c r="T77">
        <f t="shared" si="24"/>
        <v>2883561.6717675827</v>
      </c>
      <c r="U77">
        <f t="shared" si="25"/>
        <v>799320.61200785544</v>
      </c>
      <c r="V77">
        <f t="shared" si="26"/>
        <v>18237335.999999966</v>
      </c>
      <c r="W77">
        <f t="shared" si="27"/>
        <v>6.693505830955726E-2</v>
      </c>
      <c r="X77">
        <f t="shared" si="28"/>
        <v>0.15811309676849666</v>
      </c>
      <c r="Y77">
        <f t="shared" si="29"/>
        <v>0.42333658423983112</v>
      </c>
      <c r="Z77">
        <f t="shared" si="30"/>
        <v>0.38196861762331114</v>
      </c>
      <c r="AA77">
        <f t="shared" si="31"/>
        <v>1.8554335874488331E-2</v>
      </c>
      <c r="AB77">
        <f t="shared" si="32"/>
        <v>4.857555049924598E-2</v>
      </c>
      <c r="AC77">
        <f t="shared" si="33"/>
        <v>0.38196861762331119</v>
      </c>
    </row>
    <row r="78" spans="1:29" x14ac:dyDescent="0.25">
      <c r="A78" t="s">
        <v>6</v>
      </c>
      <c r="B78" t="s">
        <v>5</v>
      </c>
      <c r="C78" t="str">
        <f>INDEX(country!$A$1:$J$242,MATCH(A78,country!$B$1:$B$242,0),1)</f>
        <v>Germany</v>
      </c>
      <c r="D78" t="str">
        <f>INDEX(country!$A$1:$J$242,MATCH(B78,country!$B$1:$B$242,0),1)</f>
        <v>Switzerland</v>
      </c>
      <c r="E78">
        <v>70492</v>
      </c>
      <c r="F78">
        <v>19192.143843762798</v>
      </c>
      <c r="G78">
        <f>INDEX(export_2017_country_references!$A$1:$C$21,MATCH($A78,export_2017_country_references!$A$1:$A$21,0),2)</f>
        <v>1264416</v>
      </c>
      <c r="H78">
        <f>INDEX(export_2017_country_references!$A$1:$C$21,MATCH($A78,export_2017_country_references!$A$1:$A$21,0),3)</f>
        <v>799364.77129149099</v>
      </c>
      <c r="I78">
        <f t="shared" si="17"/>
        <v>5.5750639030192596E-2</v>
      </c>
      <c r="J78">
        <f t="shared" si="18"/>
        <v>2.4009244006031286E-2</v>
      </c>
      <c r="K78">
        <f>INDEX(export_2017_5y_country_docs!$A$1:$E$21,MATCH($B78,export_2017_5y_country_docs!$A$1:$A$21,0),2)</f>
        <v>205623</v>
      </c>
      <c r="L78">
        <f>INDEX(export_2017_5y_country_docs!$A$1:$E$21,MATCH($B78,export_2017_5y_country_docs!$A$1:$A$21,0),3)</f>
        <v>113491.275762676</v>
      </c>
      <c r="M78">
        <f>INDEX(export_2017_5y_country_docs!$A$1:$E$21,MATCH($B78,export_2017_5y_country_docs!$A$1:$A$21,0),4)</f>
        <v>1.3294563584289291E-2</v>
      </c>
      <c r="N78">
        <f>INDEX(export_2017_5y_country_docs!$A$1:$E$21,MATCH($B78,export_2017_5y_country_docs!$A$1:$A$21,0),5)</f>
        <v>9.2778480083937145E-3</v>
      </c>
      <c r="O78">
        <f t="shared" si="19"/>
        <v>16809.85890899273</v>
      </c>
      <c r="P78">
        <f t="shared" si="20"/>
        <v>7416.3848513068569</v>
      </c>
      <c r="Q78">
        <f t="shared" si="21"/>
        <v>4.1934914731669197</v>
      </c>
      <c r="R78">
        <f t="shared" si="22"/>
        <v>2.5878031181702914</v>
      </c>
      <c r="S78">
        <f t="shared" si="23"/>
        <v>19192.143843762798</v>
      </c>
      <c r="T78">
        <f t="shared" si="24"/>
        <v>255446.00110883819</v>
      </c>
      <c r="U78">
        <f t="shared" si="25"/>
        <v>799320.61200785544</v>
      </c>
      <c r="V78">
        <f t="shared" si="26"/>
        <v>18237335.999999966</v>
      </c>
      <c r="W78">
        <f t="shared" si="27"/>
        <v>2.4010570421239413E-2</v>
      </c>
      <c r="X78">
        <f t="shared" si="28"/>
        <v>1.4006760697332036E-2</v>
      </c>
      <c r="Y78">
        <f t="shared" si="29"/>
        <v>1.7142129390282845</v>
      </c>
      <c r="Z78">
        <f t="shared" si="30"/>
        <v>1.7317834777539964</v>
      </c>
      <c r="AA78">
        <f t="shared" si="31"/>
        <v>7.5131901695284622E-2</v>
      </c>
      <c r="AB78">
        <f t="shared" si="32"/>
        <v>4.3384119701110391E-2</v>
      </c>
      <c r="AC78">
        <f t="shared" si="33"/>
        <v>1.7317834777539964</v>
      </c>
    </row>
    <row r="79" spans="1:29" x14ac:dyDescent="0.25">
      <c r="A79" t="s">
        <v>22</v>
      </c>
      <c r="B79" t="s">
        <v>10</v>
      </c>
      <c r="C79" t="str">
        <f>INDEX(country!$A$1:$J$242,MATCH(A79,country!$B$1:$B$242,0),1)</f>
        <v>Japan</v>
      </c>
      <c r="D79" t="str">
        <f>INDEX(country!$A$1:$J$242,MATCH(B79,country!$B$1:$B$242,0),1)</f>
        <v>Australia</v>
      </c>
      <c r="E79">
        <v>33508</v>
      </c>
      <c r="F79">
        <v>11734.938213064899</v>
      </c>
      <c r="G79">
        <f>INDEX(export_2017_country_references!$A$1:$C$21,MATCH($A79,export_2017_country_references!$A$1:$A$21,0),2)</f>
        <v>707111</v>
      </c>
      <c r="H79">
        <f>INDEX(export_2017_country_references!$A$1:$C$21,MATCH($A79,export_2017_country_references!$A$1:$A$21,0),3)</f>
        <v>526988.61771348596</v>
      </c>
      <c r="I79">
        <f t="shared" si="17"/>
        <v>4.7387185321682165E-2</v>
      </c>
      <c r="J79">
        <f t="shared" si="18"/>
        <v>2.2267915887786725E-2</v>
      </c>
      <c r="K79">
        <f>INDEX(export_2017_5y_country_docs!$A$1:$E$21,MATCH($B79,export_2017_5y_country_docs!$A$1:$A$21,0),2)</f>
        <v>411739</v>
      </c>
      <c r="L79">
        <f>INDEX(export_2017_5y_country_docs!$A$1:$E$21,MATCH($B79,export_2017_5y_country_docs!$A$1:$A$21,0),3)</f>
        <v>283168.587115045</v>
      </c>
      <c r="M79">
        <f>INDEX(export_2017_5y_country_docs!$A$1:$E$21,MATCH($B79,export_2017_5y_country_docs!$A$1:$A$21,0),4)</f>
        <v>2.6621002104004358E-2</v>
      </c>
      <c r="N79">
        <f>INDEX(export_2017_5y_country_docs!$A$1:$E$21,MATCH($B79,export_2017_5y_country_docs!$A$1:$A$21,0),5)</f>
        <v>2.3148872848154121E-2</v>
      </c>
      <c r="O79">
        <f t="shared" si="19"/>
        <v>18824.003418764627</v>
      </c>
      <c r="P79">
        <f t="shared" si="20"/>
        <v>12199.192503873986</v>
      </c>
      <c r="Q79">
        <f t="shared" si="21"/>
        <v>1.7800676750089035</v>
      </c>
      <c r="R79">
        <f t="shared" si="22"/>
        <v>0.96194385073752564</v>
      </c>
      <c r="S79">
        <f t="shared" si="23"/>
        <v>11734.938213064899</v>
      </c>
      <c r="T79">
        <f t="shared" si="24"/>
        <v>532790.59508464299</v>
      </c>
      <c r="U79">
        <f t="shared" si="25"/>
        <v>526944.24156406114</v>
      </c>
      <c r="V79">
        <f t="shared" si="26"/>
        <v>18237335.999999966</v>
      </c>
      <c r="W79">
        <f t="shared" si="27"/>
        <v>2.2269791160889403E-2</v>
      </c>
      <c r="X79">
        <f t="shared" si="28"/>
        <v>2.9214277517541156E-2</v>
      </c>
      <c r="Y79">
        <f t="shared" si="29"/>
        <v>0.76229135386004088</v>
      </c>
      <c r="Z79">
        <f t="shared" si="30"/>
        <v>0.75687705668601779</v>
      </c>
      <c r="AA79">
        <f t="shared" si="31"/>
        <v>2.2025422973542919E-2</v>
      </c>
      <c r="AB79">
        <f t="shared" si="32"/>
        <v>2.9100397189975761E-2</v>
      </c>
      <c r="AC79">
        <f t="shared" si="33"/>
        <v>0.7568770566860179</v>
      </c>
    </row>
    <row r="80" spans="1:29" x14ac:dyDescent="0.25">
      <c r="A80" t="s">
        <v>6</v>
      </c>
      <c r="B80" t="s">
        <v>12</v>
      </c>
      <c r="C80" t="str">
        <f>INDEX(country!$A$1:$J$242,MATCH(A80,country!$B$1:$B$242,0),1)</f>
        <v>Germany</v>
      </c>
      <c r="D80" t="str">
        <f>INDEX(country!$A$1:$J$242,MATCH(B80,country!$B$1:$B$242,0),1)</f>
        <v>zOther</v>
      </c>
      <c r="E80">
        <v>291806</v>
      </c>
      <c r="F80">
        <v>99138.732188474503</v>
      </c>
      <c r="G80">
        <f>INDEX(export_2017_country_references!$A$1:$C$21,MATCH($A80,export_2017_country_references!$A$1:$A$21,0),2)</f>
        <v>1264416</v>
      </c>
      <c r="H80">
        <f>INDEX(export_2017_country_references!$A$1:$C$21,MATCH($A80,export_2017_country_references!$A$1:$A$21,0),3)</f>
        <v>799364.77129149099</v>
      </c>
      <c r="I80">
        <f t="shared" si="17"/>
        <v>0.23078322324298331</v>
      </c>
      <c r="J80">
        <f t="shared" si="18"/>
        <v>0.12402189306929469</v>
      </c>
      <c r="K80">
        <f>INDEX(export_2017_5y_country_docs!$A$1:$E$21,MATCH($B80,export_2017_5y_country_docs!$A$1:$A$21,0),2)</f>
        <v>3030074</v>
      </c>
      <c r="L80">
        <f>INDEX(export_2017_5y_country_docs!$A$1:$E$21,MATCH($B80,export_2017_5y_country_docs!$A$1:$A$21,0),3)</f>
        <v>2388459.2817652901</v>
      </c>
      <c r="M80">
        <f>INDEX(export_2017_5y_country_docs!$A$1:$E$21,MATCH($B80,export_2017_5y_country_docs!$A$1:$A$21,0),4)</f>
        <v>0.19590956001080514</v>
      </c>
      <c r="N80">
        <f>INDEX(export_2017_5y_country_docs!$A$1:$E$21,MATCH($B80,export_2017_5y_country_docs!$A$1:$A$21,0),5)</f>
        <v>0.19525520390478582</v>
      </c>
      <c r="O80">
        <f t="shared" si="19"/>
        <v>247711.18223062219</v>
      </c>
      <c r="P80">
        <f t="shared" si="20"/>
        <v>156080.13141282255</v>
      </c>
      <c r="Q80">
        <f t="shared" si="21"/>
        <v>1.1780089916503043</v>
      </c>
      <c r="R80">
        <f t="shared" si="22"/>
        <v>0.63517842592186524</v>
      </c>
      <c r="S80">
        <f t="shared" si="23"/>
        <v>99138.732188474503</v>
      </c>
      <c r="T80">
        <f t="shared" si="24"/>
        <v>2753034.477569554</v>
      </c>
      <c r="U80">
        <f t="shared" si="25"/>
        <v>799320.61200785544</v>
      </c>
      <c r="V80">
        <f t="shared" si="26"/>
        <v>18237335.999999966</v>
      </c>
      <c r="W80">
        <f t="shared" si="27"/>
        <v>0.12402874478545313</v>
      </c>
      <c r="X80">
        <f t="shared" si="28"/>
        <v>0.15095595527600955</v>
      </c>
      <c r="Y80">
        <f t="shared" si="29"/>
        <v>0.82162207220429029</v>
      </c>
      <c r="Z80">
        <f t="shared" si="30"/>
        <v>0.79636554654750558</v>
      </c>
      <c r="AA80">
        <f t="shared" si="31"/>
        <v>3.6010712178220376E-2</v>
      </c>
      <c r="AB80">
        <f t="shared" si="32"/>
        <v>4.5218822354053501E-2</v>
      </c>
      <c r="AC80">
        <f t="shared" si="33"/>
        <v>0.79636554654750558</v>
      </c>
    </row>
    <row r="81" spans="1:29" x14ac:dyDescent="0.25">
      <c r="A81" t="s">
        <v>19</v>
      </c>
      <c r="B81" t="s">
        <v>8</v>
      </c>
      <c r="C81" t="str">
        <f>INDEX(country!$A$1:$J$242,MATCH(A81,country!$B$1:$B$242,0),1)</f>
        <v>United States</v>
      </c>
      <c r="D81" t="str">
        <f>INDEX(country!$A$1:$J$242,MATCH(B81,country!$B$1:$B$242,0),1)</f>
        <v>China</v>
      </c>
      <c r="E81">
        <v>498675</v>
      </c>
      <c r="F81">
        <v>211263.85719036599</v>
      </c>
      <c r="G81">
        <f>INDEX(export_2017_country_references!$A$1:$C$21,MATCH($A81,export_2017_country_references!$A$1:$A$21,0),2)</f>
        <v>4608764</v>
      </c>
      <c r="H81">
        <f>INDEX(export_2017_country_references!$A$1:$C$21,MATCH($A81,export_2017_country_references!$A$1:$A$21,0),3)</f>
        <v>3401456.2562221601</v>
      </c>
      <c r="I81">
        <f t="shared" si="17"/>
        <v>0.10820146138964808</v>
      </c>
      <c r="J81">
        <f t="shared" si="18"/>
        <v>6.2109826285112066E-2</v>
      </c>
      <c r="K81">
        <f>INDEX(export_2017_5y_country_docs!$A$1:$E$21,MATCH($B81,export_2017_5y_country_docs!$A$1:$A$21,0),2)</f>
        <v>2372875</v>
      </c>
      <c r="L81">
        <f>INDEX(export_2017_5y_country_docs!$A$1:$E$21,MATCH($B81,export_2017_5y_country_docs!$A$1:$A$21,0),3)</f>
        <v>2164170.6430614302</v>
      </c>
      <c r="M81">
        <f>INDEX(export_2017_5y_country_docs!$A$1:$E$21,MATCH($B81,export_2017_5y_country_docs!$A$1:$A$21,0),4)</f>
        <v>0.15341833143700095</v>
      </c>
      <c r="N81">
        <f>INDEX(export_2017_5y_country_docs!$A$1:$E$21,MATCH($B81,export_2017_5y_country_docs!$A$1:$A$21,0),5)</f>
        <v>0.1769197337471026</v>
      </c>
      <c r="O81">
        <f t="shared" si="19"/>
        <v>707068.88286691823</v>
      </c>
      <c r="P81">
        <f t="shared" si="20"/>
        <v>601784.735203241</v>
      </c>
      <c r="Q81">
        <f t="shared" si="21"/>
        <v>0.70527074813142165</v>
      </c>
      <c r="R81">
        <f t="shared" si="22"/>
        <v>0.35106217361764047</v>
      </c>
      <c r="S81">
        <f t="shared" si="23"/>
        <v>211263.85719036599</v>
      </c>
      <c r="T81">
        <f t="shared" si="24"/>
        <v>2883561.6717675827</v>
      </c>
      <c r="U81">
        <f t="shared" si="25"/>
        <v>3401355.9011452473</v>
      </c>
      <c r="V81">
        <f t="shared" si="26"/>
        <v>18237335.999999966</v>
      </c>
      <c r="W81">
        <f t="shared" si="27"/>
        <v>6.2111658800313364E-2</v>
      </c>
      <c r="X81">
        <f t="shared" si="28"/>
        <v>0.15811309676849666</v>
      </c>
      <c r="Y81">
        <f t="shared" si="29"/>
        <v>0.39283057551680839</v>
      </c>
      <c r="Z81">
        <f t="shared" si="30"/>
        <v>0.3526207781764944</v>
      </c>
      <c r="AA81">
        <f t="shared" si="31"/>
        <v>7.3264899883644319E-2</v>
      </c>
      <c r="AB81">
        <f t="shared" si="32"/>
        <v>0.20777249787298024</v>
      </c>
      <c r="AC81">
        <f t="shared" si="33"/>
        <v>0.3526207781764944</v>
      </c>
    </row>
    <row r="82" spans="1:29" x14ac:dyDescent="0.25">
      <c r="A82" t="s">
        <v>21</v>
      </c>
      <c r="B82" t="s">
        <v>9</v>
      </c>
      <c r="C82" t="str">
        <f>INDEX(country!$A$1:$J$242,MATCH(A82,country!$B$1:$B$242,0),1)</f>
        <v>Italy</v>
      </c>
      <c r="D82" t="str">
        <f>INDEX(country!$A$1:$J$242,MATCH(B82,country!$B$1:$B$242,0),1)</f>
        <v>Sweden</v>
      </c>
      <c r="E82">
        <v>28636</v>
      </c>
      <c r="F82">
        <v>7892.7770826045298</v>
      </c>
      <c r="G82">
        <f>INDEX(export_2017_country_references!$A$1:$C$21,MATCH($A82,export_2017_country_references!$A$1:$A$21,0),2)</f>
        <v>853404</v>
      </c>
      <c r="H82">
        <f>INDEX(export_2017_country_references!$A$1:$C$21,MATCH($A82,export_2017_country_references!$A$1:$A$21,0),3)</f>
        <v>590210.80568988505</v>
      </c>
      <c r="I82">
        <f t="shared" si="17"/>
        <v>3.355503372376975E-2</v>
      </c>
      <c r="J82">
        <f t="shared" si="18"/>
        <v>1.337281020021114E-2</v>
      </c>
      <c r="K82">
        <f>INDEX(export_2017_5y_country_docs!$A$1:$E$21,MATCH($B82,export_2017_5y_country_docs!$A$1:$A$21,0),2)</f>
        <v>179938</v>
      </c>
      <c r="L82">
        <f>INDEX(export_2017_5y_country_docs!$A$1:$E$21,MATCH($B82,export_2017_5y_country_docs!$A$1:$A$21,0),3)</f>
        <v>108129.511066987</v>
      </c>
      <c r="M82">
        <f>INDEX(export_2017_5y_country_docs!$A$1:$E$21,MATCH($B82,export_2017_5y_country_docs!$A$1:$A$21,0),4)</f>
        <v>1.1633898845118718E-2</v>
      </c>
      <c r="N82">
        <f>INDEX(export_2017_5y_country_docs!$A$1:$E$21,MATCH($B82,export_2017_5y_country_docs!$A$1:$A$21,0),5)</f>
        <v>8.8395267579797366E-3</v>
      </c>
      <c r="O82">
        <f t="shared" si="19"/>
        <v>9928.4158100196946</v>
      </c>
      <c r="P82">
        <f t="shared" si="20"/>
        <v>5217.1842097445178</v>
      </c>
      <c r="Q82">
        <f t="shared" si="21"/>
        <v>2.8842466459856295</v>
      </c>
      <c r="R82">
        <f t="shared" si="22"/>
        <v>1.5128423236163697</v>
      </c>
      <c r="S82">
        <f t="shared" si="23"/>
        <v>7892.7770826045298</v>
      </c>
      <c r="T82">
        <f t="shared" si="24"/>
        <v>202311.93175718444</v>
      </c>
      <c r="U82">
        <f t="shared" si="25"/>
        <v>590154.03594261827</v>
      </c>
      <c r="V82">
        <f t="shared" si="26"/>
        <v>18237335.999999966</v>
      </c>
      <c r="W82">
        <f t="shared" si="27"/>
        <v>1.3374096594964163E-2</v>
      </c>
      <c r="X82">
        <f t="shared" si="28"/>
        <v>1.1093283128478021E-2</v>
      </c>
      <c r="Y82">
        <f t="shared" si="29"/>
        <v>1.2056031059579624</v>
      </c>
      <c r="Z82">
        <f t="shared" si="30"/>
        <v>1.2083901357630957</v>
      </c>
      <c r="AA82">
        <f t="shared" si="31"/>
        <v>3.9012909491059927E-2</v>
      </c>
      <c r="AB82">
        <f t="shared" si="32"/>
        <v>3.2285028101808666E-2</v>
      </c>
      <c r="AC82">
        <f t="shared" si="33"/>
        <v>1.2083901357630955</v>
      </c>
    </row>
    <row r="83" spans="1:29" x14ac:dyDescent="0.25">
      <c r="A83" t="s">
        <v>6</v>
      </c>
      <c r="B83" t="s">
        <v>6</v>
      </c>
      <c r="C83" t="str">
        <f>INDEX(country!$A$1:$J$242,MATCH(A83,country!$B$1:$B$242,0),1)</f>
        <v>Germany</v>
      </c>
      <c r="D83" t="str">
        <f>INDEX(country!$A$1:$J$242,MATCH(B83,country!$B$1:$B$242,0),1)</f>
        <v>Germany</v>
      </c>
      <c r="E83">
        <v>242408</v>
      </c>
      <c r="F83">
        <v>107870.603438419</v>
      </c>
      <c r="G83">
        <f>INDEX(export_2017_country_references!$A$1:$C$21,MATCH($A83,export_2017_country_references!$A$1:$A$21,0),2)</f>
        <v>1264416</v>
      </c>
      <c r="H83">
        <f>INDEX(export_2017_country_references!$A$1:$C$21,MATCH($A83,export_2017_country_references!$A$1:$A$21,0),3)</f>
        <v>799364.77129149099</v>
      </c>
      <c r="I83">
        <f t="shared" si="17"/>
        <v>0.19171538481006251</v>
      </c>
      <c r="J83">
        <f t="shared" si="18"/>
        <v>0.13494540579282499</v>
      </c>
      <c r="K83">
        <f>INDEX(export_2017_5y_country_docs!$A$1:$E$21,MATCH($B83,export_2017_5y_country_docs!$A$1:$A$21,0),2)</f>
        <v>774665</v>
      </c>
      <c r="L83">
        <f>INDEX(export_2017_5y_country_docs!$A$1:$E$21,MATCH($B83,export_2017_5y_country_docs!$A$1:$A$21,0),3)</f>
        <v>542439.85830873298</v>
      </c>
      <c r="M83">
        <f>INDEX(export_2017_5y_country_docs!$A$1:$E$21,MATCH($B83,export_2017_5y_country_docs!$A$1:$A$21,0),4)</f>
        <v>5.0085997670608166E-2</v>
      </c>
      <c r="N83">
        <f>INDEX(export_2017_5y_country_docs!$A$1:$E$21,MATCH($B83,export_2017_5y_country_docs!$A$1:$A$21,0),5)</f>
        <v>4.4344153550683309E-2</v>
      </c>
      <c r="O83">
        <f t="shared" si="19"/>
        <v>63329.536830679695</v>
      </c>
      <c r="P83">
        <f t="shared" si="20"/>
        <v>35447.154161156723</v>
      </c>
      <c r="Q83">
        <f t="shared" si="21"/>
        <v>3.8277241889216942</v>
      </c>
      <c r="R83">
        <f t="shared" si="22"/>
        <v>3.0431386098866149</v>
      </c>
      <c r="S83">
        <f t="shared" si="23"/>
        <v>107870.603438419</v>
      </c>
      <c r="T83">
        <f t="shared" si="24"/>
        <v>903209.11534090736</v>
      </c>
      <c r="U83">
        <f t="shared" si="25"/>
        <v>799320.61200785544</v>
      </c>
      <c r="V83">
        <f t="shared" si="26"/>
        <v>18237335.999999966</v>
      </c>
      <c r="W83">
        <f t="shared" si="27"/>
        <v>0.1349528609896011</v>
      </c>
      <c r="X83">
        <f t="shared" si="28"/>
        <v>4.9525276901237605E-2</v>
      </c>
      <c r="Y83">
        <f t="shared" si="29"/>
        <v>2.7249289541322832</v>
      </c>
      <c r="Z83">
        <f t="shared" si="30"/>
        <v>2.9940288526999534</v>
      </c>
      <c r="AA83">
        <f t="shared" si="31"/>
        <v>0.11943037509946332</v>
      </c>
      <c r="AB83">
        <f t="shared" si="32"/>
        <v>3.9889520433900781E-2</v>
      </c>
      <c r="AC83">
        <f t="shared" si="33"/>
        <v>2.9940288526999539</v>
      </c>
    </row>
    <row r="84" spans="1:29" x14ac:dyDescent="0.25">
      <c r="A84" t="s">
        <v>10</v>
      </c>
      <c r="B84" t="s">
        <v>18</v>
      </c>
      <c r="C84" t="str">
        <f>INDEX(country!$A$1:$J$242,MATCH(A84,country!$B$1:$B$242,0),1)</f>
        <v>Australia</v>
      </c>
      <c r="D84" t="str">
        <f>INDEX(country!$A$1:$J$242,MATCH(B84,country!$B$1:$B$242,0),1)</f>
        <v>Spain</v>
      </c>
      <c r="E84">
        <v>31944</v>
      </c>
      <c r="F84">
        <v>9759.9874633845702</v>
      </c>
      <c r="G84">
        <f>INDEX(export_2017_country_references!$A$1:$C$21,MATCH($A84,export_2017_country_references!$A$1:$A$21,0),2)</f>
        <v>766223</v>
      </c>
      <c r="H84">
        <f>INDEX(export_2017_country_references!$A$1:$C$21,MATCH($A84,export_2017_country_references!$A$1:$A$21,0),3)</f>
        <v>467586.44461568602</v>
      </c>
      <c r="I84">
        <f t="shared" si="17"/>
        <v>4.1690212901466024E-2</v>
      </c>
      <c r="J84">
        <f t="shared" si="18"/>
        <v>2.0873118919019138E-2</v>
      </c>
      <c r="K84">
        <f>INDEX(export_2017_5y_country_docs!$A$1:$E$21,MATCH($B84,export_2017_5y_country_docs!$A$1:$A$21,0),2)</f>
        <v>405846</v>
      </c>
      <c r="L84">
        <f>INDEX(export_2017_5y_country_docs!$A$1:$E$21,MATCH($B84,export_2017_5y_country_docs!$A$1:$A$21,0),3)</f>
        <v>295491.23018071702</v>
      </c>
      <c r="M84">
        <f>INDEX(export_2017_5y_country_docs!$A$1:$E$21,MATCH($B84,export_2017_5y_country_docs!$A$1:$A$21,0),4)</f>
        <v>2.6239989944847955E-2</v>
      </c>
      <c r="N84">
        <f>INDEX(export_2017_5y_country_docs!$A$1:$E$21,MATCH($B84,export_2017_5y_country_docs!$A$1:$A$21,0),5)</f>
        <v>2.415624199310994E-2</v>
      </c>
      <c r="O84">
        <f t="shared" si="19"/>
        <v>20105.683815511235</v>
      </c>
      <c r="P84">
        <f t="shared" si="20"/>
        <v>11295.13130883441</v>
      </c>
      <c r="Q84">
        <f t="shared" si="21"/>
        <v>1.5888044541591608</v>
      </c>
      <c r="R84">
        <f t="shared" si="22"/>
        <v>0.86408800362956928</v>
      </c>
      <c r="S84">
        <f t="shared" si="23"/>
        <v>9759.9874633845702</v>
      </c>
      <c r="T84">
        <f t="shared" si="24"/>
        <v>436281.78476138465</v>
      </c>
      <c r="U84">
        <f t="shared" si="25"/>
        <v>467570.656331987</v>
      </c>
      <c r="V84">
        <f t="shared" si="26"/>
        <v>18237335.999999966</v>
      </c>
      <c r="W84">
        <f t="shared" si="27"/>
        <v>2.0873823733828865E-2</v>
      </c>
      <c r="X84">
        <f t="shared" si="28"/>
        <v>2.3922451434868857E-2</v>
      </c>
      <c r="Y84">
        <f t="shared" si="29"/>
        <v>0.87256206959641369</v>
      </c>
      <c r="Z84">
        <f t="shared" si="30"/>
        <v>0.8698452421223567</v>
      </c>
      <c r="AA84">
        <f t="shared" si="31"/>
        <v>2.2370834181680527E-2</v>
      </c>
      <c r="AB84">
        <f t="shared" si="32"/>
        <v>2.5718177324390926E-2</v>
      </c>
      <c r="AC84">
        <f t="shared" si="33"/>
        <v>0.8698452421223567</v>
      </c>
    </row>
    <row r="85" spans="1:29" x14ac:dyDescent="0.25">
      <c r="A85" t="s">
        <v>9</v>
      </c>
      <c r="B85" t="s">
        <v>18</v>
      </c>
      <c r="C85" t="str">
        <f>INDEX(country!$A$1:$J$242,MATCH(A85,country!$B$1:$B$242,0),1)</f>
        <v>Sweden</v>
      </c>
      <c r="D85" t="str">
        <f>INDEX(country!$A$1:$J$242,MATCH(B85,country!$B$1:$B$242,0),1)</f>
        <v>Spain</v>
      </c>
      <c r="E85">
        <v>15801</v>
      </c>
      <c r="F85">
        <v>3707.6347247005301</v>
      </c>
      <c r="G85">
        <f>INDEX(export_2017_country_references!$A$1:$C$21,MATCH($A85,export_2017_country_references!$A$1:$A$21,0),2)</f>
        <v>314859</v>
      </c>
      <c r="H85">
        <f>INDEX(export_2017_country_references!$A$1:$C$21,MATCH($A85,export_2017_country_references!$A$1:$A$21,0),3)</f>
        <v>160351.01493838499</v>
      </c>
      <c r="I85">
        <f t="shared" si="17"/>
        <v>5.0184368241022174E-2</v>
      </c>
      <c r="J85">
        <f t="shared" si="18"/>
        <v>2.3121991002833325E-2</v>
      </c>
      <c r="K85">
        <f>INDEX(export_2017_5y_country_docs!$A$1:$E$21,MATCH($B85,export_2017_5y_country_docs!$A$1:$A$21,0),2)</f>
        <v>405846</v>
      </c>
      <c r="L85">
        <f>INDEX(export_2017_5y_country_docs!$A$1:$E$21,MATCH($B85,export_2017_5y_country_docs!$A$1:$A$21,0),3)</f>
        <v>295491.23018071702</v>
      </c>
      <c r="M85">
        <f>INDEX(export_2017_5y_country_docs!$A$1:$E$21,MATCH($B85,export_2017_5y_country_docs!$A$1:$A$21,0),4)</f>
        <v>2.6239989944847955E-2</v>
      </c>
      <c r="N85">
        <f>INDEX(export_2017_5y_country_docs!$A$1:$E$21,MATCH($B85,export_2017_5y_country_docs!$A$1:$A$21,0),5)</f>
        <v>2.415624199310994E-2</v>
      </c>
      <c r="O85">
        <f t="shared" si="19"/>
        <v>8261.8969940448824</v>
      </c>
      <c r="P85">
        <f t="shared" si="20"/>
        <v>3873.477920692415</v>
      </c>
      <c r="Q85">
        <f t="shared" si="21"/>
        <v>1.9125147664500357</v>
      </c>
      <c r="R85">
        <f t="shared" si="22"/>
        <v>0.95718493834547558</v>
      </c>
      <c r="S85">
        <f t="shared" si="23"/>
        <v>3707.6347247005301</v>
      </c>
      <c r="T85">
        <f t="shared" si="24"/>
        <v>436281.78476138465</v>
      </c>
      <c r="U85">
        <f t="shared" si="25"/>
        <v>160344.49182914122</v>
      </c>
      <c r="V85">
        <f t="shared" si="26"/>
        <v>18237335.999999966</v>
      </c>
      <c r="W85">
        <f t="shared" si="27"/>
        <v>2.3122931648012494E-2</v>
      </c>
      <c r="X85">
        <f t="shared" si="28"/>
        <v>2.3922451434868857E-2</v>
      </c>
      <c r="Y85">
        <f t="shared" si="29"/>
        <v>0.96657868492143739</v>
      </c>
      <c r="Z85">
        <f t="shared" si="30"/>
        <v>0.96578759379115631</v>
      </c>
      <c r="AA85">
        <f t="shared" si="31"/>
        <v>8.4982569848254027E-3</v>
      </c>
      <c r="AB85">
        <f t="shared" si="32"/>
        <v>8.7993022890943042E-3</v>
      </c>
      <c r="AC85">
        <f t="shared" si="33"/>
        <v>0.96578759379115642</v>
      </c>
    </row>
    <row r="86" spans="1:29" x14ac:dyDescent="0.25">
      <c r="A86" t="s">
        <v>21</v>
      </c>
      <c r="B86" t="s">
        <v>19</v>
      </c>
      <c r="C86" t="str">
        <f>INDEX(country!$A$1:$J$242,MATCH(A86,country!$B$1:$B$242,0),1)</f>
        <v>Italy</v>
      </c>
      <c r="D86" t="str">
        <f>INDEX(country!$A$1:$J$242,MATCH(B86,country!$B$1:$B$242,0),1)</f>
        <v>United States</v>
      </c>
      <c r="E86">
        <v>308869</v>
      </c>
      <c r="F86">
        <v>147103.61452635401</v>
      </c>
      <c r="G86">
        <f>INDEX(export_2017_country_references!$A$1:$C$21,MATCH($A86,export_2017_country_references!$A$1:$A$21,0),2)</f>
        <v>853404</v>
      </c>
      <c r="H86">
        <f>INDEX(export_2017_country_references!$A$1:$C$21,MATCH($A86,export_2017_country_references!$A$1:$A$21,0),3)</f>
        <v>590210.80568988505</v>
      </c>
      <c r="I86">
        <f t="shared" si="17"/>
        <v>0.36192588738745074</v>
      </c>
      <c r="J86">
        <f t="shared" si="18"/>
        <v>0.24923910763444543</v>
      </c>
      <c r="K86">
        <f>INDEX(export_2017_5y_country_docs!$A$1:$E$21,MATCH($B86,export_2017_5y_country_docs!$A$1:$A$21,0),2)</f>
        <v>2823093</v>
      </c>
      <c r="L86">
        <f>INDEX(export_2017_5y_country_docs!$A$1:$E$21,MATCH($B86,export_2017_5y_country_docs!$A$1:$A$21,0),3)</f>
        <v>2249487.3035238399</v>
      </c>
      <c r="M86">
        <f>INDEX(export_2017_5y_country_docs!$A$1:$E$21,MATCH($B86,export_2017_5y_country_docs!$A$1:$A$21,0),4)</f>
        <v>0.18252719488025176</v>
      </c>
      <c r="N86">
        <f>INDEX(export_2017_5y_country_docs!$A$1:$E$21,MATCH($B86,export_2017_5y_country_docs!$A$1:$A$21,0),5)</f>
        <v>0.18389432278960494</v>
      </c>
      <c r="O86">
        <f t="shared" si="19"/>
        <v>155769.43821958639</v>
      </c>
      <c r="P86">
        <f t="shared" si="20"/>
        <v>108536.41641544852</v>
      </c>
      <c r="Q86">
        <f t="shared" si="21"/>
        <v>1.9828600753158712</v>
      </c>
      <c r="R86">
        <f t="shared" si="22"/>
        <v>1.3553387829139347</v>
      </c>
      <c r="S86">
        <f t="shared" si="23"/>
        <v>147103.61452635401</v>
      </c>
      <c r="T86">
        <f t="shared" si="24"/>
        <v>4873588.5164673962</v>
      </c>
      <c r="U86">
        <f t="shared" si="25"/>
        <v>590154.03594261827</v>
      </c>
      <c r="V86">
        <f t="shared" si="26"/>
        <v>18237335.999999966</v>
      </c>
      <c r="W86">
        <f t="shared" si="27"/>
        <v>0.24926308313963164</v>
      </c>
      <c r="X86">
        <f t="shared" si="28"/>
        <v>0.26723138272318969</v>
      </c>
      <c r="Y86">
        <f t="shared" si="29"/>
        <v>0.93276126703213436</v>
      </c>
      <c r="Z86">
        <f t="shared" si="30"/>
        <v>0.91043635732066774</v>
      </c>
      <c r="AA86">
        <f t="shared" si="31"/>
        <v>3.0183839696212505E-2</v>
      </c>
      <c r="AB86">
        <f t="shared" si="32"/>
        <v>3.315315722346681E-2</v>
      </c>
      <c r="AC86">
        <f t="shared" si="33"/>
        <v>0.91043635732066774</v>
      </c>
    </row>
    <row r="87" spans="1:29" x14ac:dyDescent="0.25">
      <c r="A87" t="s">
        <v>10</v>
      </c>
      <c r="B87" t="s">
        <v>10</v>
      </c>
      <c r="C87" t="str">
        <f>INDEX(country!$A$1:$J$242,MATCH(A87,country!$B$1:$B$242,0),1)</f>
        <v>Australia</v>
      </c>
      <c r="D87" t="str">
        <f>INDEX(country!$A$1:$J$242,MATCH(B87,country!$B$1:$B$242,0),1)</f>
        <v>Australia</v>
      </c>
      <c r="E87">
        <v>100815</v>
      </c>
      <c r="F87">
        <v>51728.959290101797</v>
      </c>
      <c r="G87">
        <f>INDEX(export_2017_country_references!$A$1:$C$21,MATCH($A87,export_2017_country_references!$A$1:$A$21,0),2)</f>
        <v>766223</v>
      </c>
      <c r="H87">
        <f>INDEX(export_2017_country_references!$A$1:$C$21,MATCH($A87,export_2017_country_references!$A$1:$A$21,0),3)</f>
        <v>467586.44461568602</v>
      </c>
      <c r="I87">
        <f t="shared" si="17"/>
        <v>0.13157396736981269</v>
      </c>
      <c r="J87">
        <f t="shared" si="18"/>
        <v>0.11062972394894456</v>
      </c>
      <c r="K87">
        <f>INDEX(export_2017_5y_country_docs!$A$1:$E$21,MATCH($B87,export_2017_5y_country_docs!$A$1:$A$21,0),2)</f>
        <v>411739</v>
      </c>
      <c r="L87">
        <f>INDEX(export_2017_5y_country_docs!$A$1:$E$21,MATCH($B87,export_2017_5y_country_docs!$A$1:$A$21,0),3)</f>
        <v>283168.587115045</v>
      </c>
      <c r="M87">
        <f>INDEX(export_2017_5y_country_docs!$A$1:$E$21,MATCH($B87,export_2017_5y_country_docs!$A$1:$A$21,0),4)</f>
        <v>2.6621002104004358E-2</v>
      </c>
      <c r="N87">
        <f>INDEX(export_2017_5y_country_docs!$A$1:$E$21,MATCH($B87,export_2017_5y_country_docs!$A$1:$A$21,0),5)</f>
        <v>2.3148872848154121E-2</v>
      </c>
      <c r="O87">
        <f t="shared" si="19"/>
        <v>20397.624095136533</v>
      </c>
      <c r="P87">
        <f t="shared" si="20"/>
        <v>10824.099151928975</v>
      </c>
      <c r="Q87">
        <f t="shared" si="21"/>
        <v>4.9424873960706837</v>
      </c>
      <c r="R87">
        <f t="shared" si="22"/>
        <v>4.7790544565441389</v>
      </c>
      <c r="S87">
        <f t="shared" si="23"/>
        <v>51728.959290101797</v>
      </c>
      <c r="T87">
        <f t="shared" si="24"/>
        <v>532790.59508464299</v>
      </c>
      <c r="U87">
        <f t="shared" si="25"/>
        <v>467570.656331987</v>
      </c>
      <c r="V87">
        <f t="shared" si="26"/>
        <v>18237335.999999966</v>
      </c>
      <c r="W87">
        <f t="shared" si="27"/>
        <v>0.11063345954150922</v>
      </c>
      <c r="X87">
        <f t="shared" si="28"/>
        <v>2.9214277517541156E-2</v>
      </c>
      <c r="Y87">
        <f t="shared" si="29"/>
        <v>3.7869654478048091</v>
      </c>
      <c r="Z87">
        <f t="shared" si="30"/>
        <v>4.1336522356328569</v>
      </c>
      <c r="AA87">
        <f t="shared" si="31"/>
        <v>9.7090601386992867E-2</v>
      </c>
      <c r="AB87">
        <f t="shared" si="32"/>
        <v>2.3487849449465945E-2</v>
      </c>
      <c r="AC87">
        <f t="shared" si="33"/>
        <v>4.1336522356328569</v>
      </c>
    </row>
    <row r="88" spans="1:29" x14ac:dyDescent="0.25">
      <c r="A88" t="s">
        <v>11</v>
      </c>
      <c r="B88" t="s">
        <v>6</v>
      </c>
      <c r="C88" t="str">
        <f>INDEX(country!$A$1:$J$242,MATCH(A88,country!$B$1:$B$242,0),1)</f>
        <v>Poland</v>
      </c>
      <c r="D88" t="str">
        <f>INDEX(country!$A$1:$J$242,MATCH(B88,country!$B$1:$B$242,0),1)</f>
        <v>Germany</v>
      </c>
      <c r="E88">
        <v>30016</v>
      </c>
      <c r="F88">
        <v>11297.0917899626</v>
      </c>
      <c r="G88">
        <f>INDEX(export_2017_country_references!$A$1:$C$21,MATCH($A88,export_2017_country_references!$A$1:$A$21,0),2)</f>
        <v>278613</v>
      </c>
      <c r="H88">
        <f>INDEX(export_2017_country_references!$A$1:$C$21,MATCH($A88,export_2017_country_references!$A$1:$A$21,0),3)</f>
        <v>205613.18892001599</v>
      </c>
      <c r="I88">
        <f t="shared" si="17"/>
        <v>0.10773366641183291</v>
      </c>
      <c r="J88">
        <f t="shared" si="18"/>
        <v>5.494341996882892E-2</v>
      </c>
      <c r="K88">
        <f>INDEX(export_2017_5y_country_docs!$A$1:$E$21,MATCH($B88,export_2017_5y_country_docs!$A$1:$A$21,0),2)</f>
        <v>774665</v>
      </c>
      <c r="L88">
        <f>INDEX(export_2017_5y_country_docs!$A$1:$E$21,MATCH($B88,export_2017_5y_country_docs!$A$1:$A$21,0),3)</f>
        <v>542439.85830873298</v>
      </c>
      <c r="M88">
        <f>INDEX(export_2017_5y_country_docs!$A$1:$E$21,MATCH($B88,export_2017_5y_country_docs!$A$1:$A$21,0),4)</f>
        <v>5.0085997670608166E-2</v>
      </c>
      <c r="N88">
        <f>INDEX(export_2017_5y_country_docs!$A$1:$E$21,MATCH($B88,export_2017_5y_country_docs!$A$1:$A$21,0),5)</f>
        <v>4.4344153550683309E-2</v>
      </c>
      <c r="O88">
        <f t="shared" si="19"/>
        <v>13954.610069001154</v>
      </c>
      <c r="P88">
        <f t="shared" si="20"/>
        <v>9117.7428215148448</v>
      </c>
      <c r="Q88">
        <f t="shared" si="21"/>
        <v>2.1509737535896978</v>
      </c>
      <c r="R88">
        <f t="shared" si="22"/>
        <v>1.239022860274718</v>
      </c>
      <c r="S88">
        <f t="shared" si="23"/>
        <v>11297.0917899626</v>
      </c>
      <c r="T88">
        <f t="shared" si="24"/>
        <v>903209.11534090736</v>
      </c>
      <c r="U88">
        <f t="shared" si="25"/>
        <v>205605.0031214678</v>
      </c>
      <c r="V88">
        <f t="shared" si="26"/>
        <v>18237335.999999966</v>
      </c>
      <c r="W88">
        <f t="shared" si="27"/>
        <v>5.4945607443649985E-2</v>
      </c>
      <c r="X88">
        <f t="shared" si="28"/>
        <v>4.9525276901237605E-2</v>
      </c>
      <c r="Y88">
        <f t="shared" si="29"/>
        <v>1.1094457392579855</v>
      </c>
      <c r="Z88">
        <f t="shared" si="30"/>
        <v>1.1158089313377375</v>
      </c>
      <c r="AA88">
        <f t="shared" si="31"/>
        <v>1.2507725617559367E-2</v>
      </c>
      <c r="AB88">
        <f t="shared" si="32"/>
        <v>1.1209558613734988E-2</v>
      </c>
      <c r="AC88">
        <f t="shared" si="33"/>
        <v>1.1158089313377375</v>
      </c>
    </row>
    <row r="89" spans="1:29" x14ac:dyDescent="0.25">
      <c r="A89" t="s">
        <v>14</v>
      </c>
      <c r="B89" t="s">
        <v>5</v>
      </c>
      <c r="C89" t="str">
        <f>INDEX(country!$A$1:$J$242,MATCH(A89,country!$B$1:$B$242,0),1)</f>
        <v>South Korea</v>
      </c>
      <c r="D89" t="str">
        <f>INDEX(country!$A$1:$J$242,MATCH(B89,country!$B$1:$B$242,0),1)</f>
        <v>Switzerland</v>
      </c>
      <c r="E89">
        <v>16229</v>
      </c>
      <c r="F89">
        <v>5426.0727415306101</v>
      </c>
      <c r="G89">
        <f>INDEX(export_2017_country_references!$A$1:$C$21,MATCH($A89,export_2017_country_references!$A$1:$A$21,0),2)</f>
        <v>575418</v>
      </c>
      <c r="H89">
        <f>INDEX(export_2017_country_references!$A$1:$C$21,MATCH($A89,export_2017_country_references!$A$1:$A$21,0),3)</f>
        <v>460438.54033682798</v>
      </c>
      <c r="I89">
        <f t="shared" si="17"/>
        <v>2.8203844857129946E-2</v>
      </c>
      <c r="J89">
        <f t="shared" si="18"/>
        <v>1.1784575499612251E-2</v>
      </c>
      <c r="K89">
        <f>INDEX(export_2017_5y_country_docs!$A$1:$E$21,MATCH($B89,export_2017_5y_country_docs!$A$1:$A$21,0),2)</f>
        <v>205623</v>
      </c>
      <c r="L89">
        <f>INDEX(export_2017_5y_country_docs!$A$1:$E$21,MATCH($B89,export_2017_5y_country_docs!$A$1:$A$21,0),3)</f>
        <v>113491.275762676</v>
      </c>
      <c r="M89">
        <f>INDEX(export_2017_5y_country_docs!$A$1:$E$21,MATCH($B89,export_2017_5y_country_docs!$A$1:$A$21,0),4)</f>
        <v>1.3294563584289291E-2</v>
      </c>
      <c r="N89">
        <f>INDEX(export_2017_5y_country_docs!$A$1:$E$21,MATCH($B89,export_2017_5y_country_docs!$A$1:$A$21,0),5)</f>
        <v>9.2778480083937145E-3</v>
      </c>
      <c r="O89">
        <f t="shared" si="19"/>
        <v>7649.931188544575</v>
      </c>
      <c r="P89">
        <f t="shared" si="20"/>
        <v>4271.878794451748</v>
      </c>
      <c r="Q89">
        <f t="shared" si="21"/>
        <v>2.1214569909206755</v>
      </c>
      <c r="R89">
        <f t="shared" si="22"/>
        <v>1.2701841514272156</v>
      </c>
      <c r="S89">
        <f t="shared" si="23"/>
        <v>5426.0727415306101</v>
      </c>
      <c r="T89">
        <f t="shared" si="24"/>
        <v>255446.00110883819</v>
      </c>
      <c r="U89">
        <f t="shared" si="25"/>
        <v>460409.58926539822</v>
      </c>
      <c r="V89">
        <f t="shared" si="26"/>
        <v>18237335.999999966</v>
      </c>
      <c r="W89">
        <f t="shared" si="27"/>
        <v>1.1785316526938816E-2</v>
      </c>
      <c r="X89">
        <f t="shared" si="28"/>
        <v>1.4006760697332036E-2</v>
      </c>
      <c r="Y89">
        <f t="shared" si="29"/>
        <v>0.84140200447514224</v>
      </c>
      <c r="Z89">
        <f t="shared" si="30"/>
        <v>0.83951058593111749</v>
      </c>
      <c r="AA89">
        <f t="shared" si="31"/>
        <v>2.1241564628051143E-2</v>
      </c>
      <c r="AB89">
        <f t="shared" si="32"/>
        <v>2.530231897492002E-2</v>
      </c>
      <c r="AC89">
        <f t="shared" si="33"/>
        <v>0.83951058593111771</v>
      </c>
    </row>
    <row r="90" spans="1:29" x14ac:dyDescent="0.25">
      <c r="A90" t="s">
        <v>15</v>
      </c>
      <c r="B90" t="s">
        <v>11</v>
      </c>
      <c r="C90" t="str">
        <f>INDEX(country!$A$1:$J$242,MATCH(A90,country!$B$1:$B$242,0),1)</f>
        <v>Turkey</v>
      </c>
      <c r="D90" t="str">
        <f>INDEX(country!$A$1:$J$242,MATCH(B90,country!$B$1:$B$242,0),1)</f>
        <v>Poland</v>
      </c>
      <c r="E90">
        <v>3993</v>
      </c>
      <c r="F90">
        <v>2315.4988196480299</v>
      </c>
      <c r="G90">
        <f>INDEX(export_2017_country_references!$A$1:$C$21,MATCH($A90,export_2017_country_references!$A$1:$A$21,0),2)</f>
        <v>233551</v>
      </c>
      <c r="H90">
        <f>INDEX(export_2017_country_references!$A$1:$C$21,MATCH($A90,export_2017_country_references!$A$1:$A$21,0),3)</f>
        <v>188043.705976909</v>
      </c>
      <c r="I90">
        <f t="shared" si="17"/>
        <v>1.7096908169950031E-2</v>
      </c>
      <c r="J90">
        <f t="shared" si="18"/>
        <v>1.2313620429988568E-2</v>
      </c>
      <c r="K90">
        <f>INDEX(export_2017_5y_country_docs!$A$1:$E$21,MATCH($B90,export_2017_5y_country_docs!$A$1:$A$21,0),2)</f>
        <v>205103</v>
      </c>
      <c r="L90">
        <f>INDEX(export_2017_5y_country_docs!$A$1:$E$21,MATCH($B90,export_2017_5y_country_docs!$A$1:$A$21,0),3)</f>
        <v>166981.54839192901</v>
      </c>
      <c r="M90">
        <f>INDEX(export_2017_5y_country_docs!$A$1:$E$21,MATCH($B90,export_2017_5y_country_docs!$A$1:$A$21,0),4)</f>
        <v>1.3260942962744861E-2</v>
      </c>
      <c r="N90">
        <f>INDEX(export_2017_5y_country_docs!$A$1:$E$21,MATCH($B90,export_2017_5y_country_docs!$A$1:$A$21,0),5)</f>
        <v>1.3650647732837048E-2</v>
      </c>
      <c r="O90">
        <f t="shared" si="19"/>
        <v>3097.1064898920249</v>
      </c>
      <c r="P90">
        <f t="shared" si="20"/>
        <v>2566.9183886679693</v>
      </c>
      <c r="Q90">
        <f t="shared" si="21"/>
        <v>1.2892679063609493</v>
      </c>
      <c r="R90">
        <f t="shared" si="22"/>
        <v>0.90205392967307907</v>
      </c>
      <c r="S90">
        <f t="shared" si="23"/>
        <v>2315.4988196480299</v>
      </c>
      <c r="T90">
        <f t="shared" si="24"/>
        <v>135327.88678592816</v>
      </c>
      <c r="U90">
        <f t="shared" si="25"/>
        <v>188030.98814065231</v>
      </c>
      <c r="V90">
        <f t="shared" si="26"/>
        <v>18237335.999999966</v>
      </c>
      <c r="W90">
        <f t="shared" si="27"/>
        <v>1.2314453285306216E-2</v>
      </c>
      <c r="X90">
        <f t="shared" si="28"/>
        <v>7.4203758041157114E-3</v>
      </c>
      <c r="Y90">
        <f t="shared" si="29"/>
        <v>1.6595457710478767</v>
      </c>
      <c r="Z90">
        <f t="shared" si="30"/>
        <v>1.667768980969401</v>
      </c>
      <c r="AA90">
        <f t="shared" si="31"/>
        <v>1.7110285800227269E-2</v>
      </c>
      <c r="AB90">
        <f t="shared" si="32"/>
        <v>1.0259386039355289E-2</v>
      </c>
      <c r="AC90">
        <f t="shared" si="33"/>
        <v>1.667768980969401</v>
      </c>
    </row>
    <row r="91" spans="1:29" x14ac:dyDescent="0.25">
      <c r="A91" t="s">
        <v>20</v>
      </c>
      <c r="B91" t="s">
        <v>22</v>
      </c>
      <c r="C91" t="str">
        <f>INDEX(country!$A$1:$J$242,MATCH(A91,country!$B$1:$B$242,0),1)</f>
        <v>France</v>
      </c>
      <c r="D91" t="str">
        <f>INDEX(country!$A$1:$J$242,MATCH(B91,country!$B$1:$B$242,0),1)</f>
        <v>Japan</v>
      </c>
      <c r="E91">
        <v>42980</v>
      </c>
      <c r="F91">
        <v>17844.5908214427</v>
      </c>
      <c r="G91">
        <f>INDEX(export_2017_country_references!$A$1:$C$21,MATCH($A91,export_2017_country_references!$A$1:$A$21,0),2)</f>
        <v>814706</v>
      </c>
      <c r="H91">
        <f>INDEX(export_2017_country_references!$A$1:$C$21,MATCH($A91,export_2017_country_references!$A$1:$A$21,0),3)</f>
        <v>537381.630780034</v>
      </c>
      <c r="I91">
        <f t="shared" si="17"/>
        <v>5.2755227038956382E-2</v>
      </c>
      <c r="J91">
        <f t="shared" si="18"/>
        <v>3.3206551544273037E-2</v>
      </c>
      <c r="K91">
        <f>INDEX(export_2017_5y_country_docs!$A$1:$E$21,MATCH($B91,export_2017_5y_country_docs!$A$1:$A$21,0),2)</f>
        <v>611176</v>
      </c>
      <c r="L91">
        <f>INDEX(export_2017_5y_country_docs!$A$1:$E$21,MATCH($B91,export_2017_5y_country_docs!$A$1:$A$21,0),3)</f>
        <v>515726.10549464897</v>
      </c>
      <c r="M91">
        <f>INDEX(export_2017_5y_country_docs!$A$1:$E$21,MATCH($B91,export_2017_5y_country_docs!$A$1:$A$21,0),4)</f>
        <v>3.9515609601997792E-2</v>
      </c>
      <c r="N91">
        <f>INDEX(export_2017_5y_country_docs!$A$1:$E$21,MATCH($B91,export_2017_5y_country_docs!$A$1:$A$21,0),5)</f>
        <v>4.2160319271992604E-2</v>
      </c>
      <c r="O91">
        <f t="shared" si="19"/>
        <v>32193.604236405212</v>
      </c>
      <c r="P91">
        <f t="shared" si="20"/>
        <v>22656.181124590283</v>
      </c>
      <c r="Q91">
        <f t="shared" si="21"/>
        <v>1.3350477841619641</v>
      </c>
      <c r="R91">
        <f t="shared" si="22"/>
        <v>0.7876257134118142</v>
      </c>
      <c r="S91">
        <f t="shared" si="23"/>
        <v>17844.5908214427</v>
      </c>
      <c r="T91">
        <f t="shared" si="24"/>
        <v>582041.68262295134</v>
      </c>
      <c r="U91">
        <f t="shared" si="25"/>
        <v>537340.39643089229</v>
      </c>
      <c r="V91">
        <f t="shared" si="26"/>
        <v>18237335.999999966</v>
      </c>
      <c r="W91">
        <f t="shared" si="27"/>
        <v>3.320909974379286E-2</v>
      </c>
      <c r="X91">
        <f t="shared" si="28"/>
        <v>3.1914841214909478E-2</v>
      </c>
      <c r="Y91">
        <f t="shared" si="29"/>
        <v>1.0405535004911366</v>
      </c>
      <c r="Z91">
        <f t="shared" si="30"/>
        <v>1.0419465061994166</v>
      </c>
      <c r="AA91">
        <f t="shared" si="31"/>
        <v>3.0658613213106405E-2</v>
      </c>
      <c r="AB91">
        <f t="shared" si="32"/>
        <v>2.9424363948333726E-2</v>
      </c>
      <c r="AC91">
        <f t="shared" si="33"/>
        <v>1.0419465061994169</v>
      </c>
    </row>
    <row r="92" spans="1:29" x14ac:dyDescent="0.25">
      <c r="A92" t="s">
        <v>21</v>
      </c>
      <c r="B92" t="s">
        <v>10</v>
      </c>
      <c r="C92" t="str">
        <f>INDEX(country!$A$1:$J$242,MATCH(A92,country!$B$1:$B$242,0),1)</f>
        <v>Italy</v>
      </c>
      <c r="D92" t="str">
        <f>INDEX(country!$A$1:$J$242,MATCH(B92,country!$B$1:$B$242,0),1)</f>
        <v>Australia</v>
      </c>
      <c r="E92">
        <v>47132</v>
      </c>
      <c r="F92">
        <v>16391.213765653101</v>
      </c>
      <c r="G92">
        <f>INDEX(export_2017_country_references!$A$1:$C$21,MATCH($A92,export_2017_country_references!$A$1:$A$21,0),2)</f>
        <v>853404</v>
      </c>
      <c r="H92">
        <f>INDEX(export_2017_country_references!$A$1:$C$21,MATCH($A92,export_2017_country_references!$A$1:$A$21,0),3)</f>
        <v>590210.80568988505</v>
      </c>
      <c r="I92">
        <f t="shared" si="17"/>
        <v>5.5228238911465145E-2</v>
      </c>
      <c r="J92">
        <f t="shared" si="18"/>
        <v>2.777179544602501E-2</v>
      </c>
      <c r="K92">
        <f>INDEX(export_2017_5y_country_docs!$A$1:$E$21,MATCH($B92,export_2017_5y_country_docs!$A$1:$A$21,0),2)</f>
        <v>411739</v>
      </c>
      <c r="L92">
        <f>INDEX(export_2017_5y_country_docs!$A$1:$E$21,MATCH($B92,export_2017_5y_country_docs!$A$1:$A$21,0),3)</f>
        <v>283168.587115045</v>
      </c>
      <c r="M92">
        <f>INDEX(export_2017_5y_country_docs!$A$1:$E$21,MATCH($B92,export_2017_5y_country_docs!$A$1:$A$21,0),4)</f>
        <v>2.6621002104004358E-2</v>
      </c>
      <c r="N92">
        <f>INDEX(export_2017_5y_country_docs!$A$1:$E$21,MATCH($B92,export_2017_5y_country_docs!$A$1:$A$21,0),5)</f>
        <v>2.3148872848154121E-2</v>
      </c>
      <c r="O92">
        <f t="shared" si="19"/>
        <v>22718.469679565736</v>
      </c>
      <c r="P92">
        <f t="shared" si="20"/>
        <v>13662.714894521747</v>
      </c>
      <c r="Q92">
        <f t="shared" si="21"/>
        <v>2.0746115678026129</v>
      </c>
      <c r="R92">
        <f t="shared" si="22"/>
        <v>1.1997040040867268</v>
      </c>
      <c r="S92">
        <f t="shared" si="23"/>
        <v>16391.213765653101</v>
      </c>
      <c r="T92">
        <f t="shared" si="24"/>
        <v>532790.59508464299</v>
      </c>
      <c r="U92">
        <f t="shared" si="25"/>
        <v>590154.03594261827</v>
      </c>
      <c r="V92">
        <f t="shared" si="26"/>
        <v>18237335.999999966</v>
      </c>
      <c r="W92">
        <f t="shared" si="27"/>
        <v>2.7774466948230526E-2</v>
      </c>
      <c r="X92">
        <f t="shared" si="28"/>
        <v>2.9214277517541156E-2</v>
      </c>
      <c r="Y92">
        <f t="shared" si="29"/>
        <v>0.95071551680694066</v>
      </c>
      <c r="Z92">
        <f t="shared" si="30"/>
        <v>0.94930756134499183</v>
      </c>
      <c r="AA92">
        <f t="shared" si="31"/>
        <v>3.0764833157479205E-2</v>
      </c>
      <c r="AB92">
        <f t="shared" si="32"/>
        <v>3.240765628569435E-2</v>
      </c>
      <c r="AC92">
        <f t="shared" si="33"/>
        <v>0.94930756134499206</v>
      </c>
    </row>
    <row r="93" spans="1:29" x14ac:dyDescent="0.25">
      <c r="A93" t="s">
        <v>16</v>
      </c>
      <c r="B93" t="s">
        <v>14</v>
      </c>
      <c r="C93" t="str">
        <f>INDEX(country!$A$1:$J$242,MATCH(A93,country!$B$1:$B$242,0),1)</f>
        <v>Russian Federation</v>
      </c>
      <c r="D93" t="str">
        <f>INDEX(country!$A$1:$J$242,MATCH(B93,country!$B$1:$B$242,0),1)</f>
        <v>South Korea</v>
      </c>
      <c r="E93">
        <v>9312</v>
      </c>
      <c r="F93">
        <v>4421.1004187845001</v>
      </c>
      <c r="G93">
        <f>INDEX(export_2017_country_references!$A$1:$C$21,MATCH($A93,export_2017_country_references!$A$1:$A$21,0),2)</f>
        <v>307923</v>
      </c>
      <c r="H93">
        <f>INDEX(export_2017_country_references!$A$1:$C$21,MATCH($A93,export_2017_country_references!$A$1:$A$21,0),3)</f>
        <v>230122.67918958</v>
      </c>
      <c r="I93">
        <f t="shared" si="17"/>
        <v>3.0241326565407584E-2</v>
      </c>
      <c r="J93">
        <f t="shared" si="18"/>
        <v>1.9211928326031278E-2</v>
      </c>
      <c r="K93">
        <f>INDEX(export_2017_5y_country_docs!$A$1:$E$21,MATCH($B93,export_2017_5y_country_docs!$A$1:$A$21,0),2)</f>
        <v>385294</v>
      </c>
      <c r="L93">
        <f>INDEX(export_2017_5y_country_docs!$A$1:$E$21,MATCH($B93,export_2017_5y_country_docs!$A$1:$A$21,0),3)</f>
        <v>328237.62917358801</v>
      </c>
      <c r="M93">
        <f>INDEX(export_2017_5y_country_docs!$A$1:$E$21,MATCH($B93,export_2017_5y_country_docs!$A$1:$A$21,0),4)</f>
        <v>2.4911199533345772E-2</v>
      </c>
      <c r="N93">
        <f>INDEX(export_2017_5y_country_docs!$A$1:$E$21,MATCH($B93,export_2017_5y_country_docs!$A$1:$A$21,0),5)</f>
        <v>2.6833241706404116E-2</v>
      </c>
      <c r="O93">
        <f t="shared" si="19"/>
        <v>7670.7312939064304</v>
      </c>
      <c r="P93">
        <f t="shared" si="20"/>
        <v>6174.9374728192925</v>
      </c>
      <c r="Q93">
        <f t="shared" si="21"/>
        <v>1.2139650892734803</v>
      </c>
      <c r="R93">
        <f t="shared" si="22"/>
        <v>0.71597492901672366</v>
      </c>
      <c r="S93">
        <f t="shared" si="23"/>
        <v>4421.1004187845001</v>
      </c>
      <c r="T93">
        <f t="shared" si="24"/>
        <v>467559.40479145834</v>
      </c>
      <c r="U93">
        <f t="shared" si="25"/>
        <v>230105.28373503475</v>
      </c>
      <c r="V93">
        <f t="shared" si="26"/>
        <v>18237335.999999966</v>
      </c>
      <c r="W93">
        <f t="shared" si="27"/>
        <v>1.9213380705657233E-2</v>
      </c>
      <c r="X93">
        <f t="shared" si="28"/>
        <v>2.5637483719741699E-2</v>
      </c>
      <c r="Y93">
        <f t="shared" si="29"/>
        <v>0.74942536934162152</v>
      </c>
      <c r="Z93">
        <f t="shared" si="30"/>
        <v>0.74451667087519791</v>
      </c>
      <c r="AA93">
        <f t="shared" si="31"/>
        <v>9.4556977647715316E-3</v>
      </c>
      <c r="AB93">
        <f t="shared" si="32"/>
        <v>1.2700451359478789E-2</v>
      </c>
      <c r="AC93">
        <f t="shared" si="33"/>
        <v>0.74451667087519813</v>
      </c>
    </row>
    <row r="94" spans="1:29" x14ac:dyDescent="0.25">
      <c r="A94" t="s">
        <v>8</v>
      </c>
      <c r="B94" t="s">
        <v>17</v>
      </c>
      <c r="C94" t="str">
        <f>INDEX(country!$A$1:$J$242,MATCH(A94,country!$B$1:$B$242,0),1)</f>
        <v>China</v>
      </c>
      <c r="D94" t="str">
        <f>INDEX(country!$A$1:$J$242,MATCH(B94,country!$B$1:$B$242,0),1)</f>
        <v>Brazil</v>
      </c>
      <c r="E94">
        <v>61120</v>
      </c>
      <c r="F94">
        <v>35151.166242084</v>
      </c>
      <c r="G94">
        <f>INDEX(export_2017_country_references!$A$1:$C$21,MATCH($A94,export_2017_country_references!$A$1:$A$21,0),2)</f>
        <v>4753344</v>
      </c>
      <c r="H94">
        <f>INDEX(export_2017_country_references!$A$1:$C$21,MATCH($A94,export_2017_country_references!$A$1:$A$21,0),3)</f>
        <v>4234628.8688230803</v>
      </c>
      <c r="I94">
        <f t="shared" si="17"/>
        <v>1.2858316166471435E-2</v>
      </c>
      <c r="J94">
        <f t="shared" si="18"/>
        <v>8.3008847601451028E-3</v>
      </c>
      <c r="K94">
        <f>INDEX(export_2017_5y_country_docs!$A$1:$E$21,MATCH($B94,export_2017_5y_country_docs!$A$1:$A$21,0),2)</f>
        <v>331243</v>
      </c>
      <c r="L94">
        <f>INDEX(export_2017_5y_country_docs!$A$1:$E$21,MATCH($B94,export_2017_5y_country_docs!$A$1:$A$21,0),3)</f>
        <v>277939.358609332</v>
      </c>
      <c r="M94">
        <f>INDEX(export_2017_5y_country_docs!$A$1:$E$21,MATCH($B94,export_2017_5y_country_docs!$A$1:$A$21,0),4)</f>
        <v>2.1416529888926519E-2</v>
      </c>
      <c r="N94">
        <f>INDEX(export_2017_5y_country_docs!$A$1:$E$21,MATCH($B94,export_2017_5y_country_docs!$A$1:$A$21,0),5)</f>
        <v>2.2721386356781711E-2</v>
      </c>
      <c r="O94">
        <f t="shared" si="19"/>
        <v>101800.13384834953</v>
      </c>
      <c r="P94">
        <f t="shared" si="20"/>
        <v>96216.638606110704</v>
      </c>
      <c r="Q94">
        <f t="shared" si="21"/>
        <v>0.60039213790278256</v>
      </c>
      <c r="R94">
        <f t="shared" si="22"/>
        <v>0.36533355094626591</v>
      </c>
      <c r="S94">
        <f t="shared" si="23"/>
        <v>35151.166242084</v>
      </c>
      <c r="T94">
        <f t="shared" si="24"/>
        <v>250192.85372959627</v>
      </c>
      <c r="U94">
        <f t="shared" si="25"/>
        <v>4234545.0838893354</v>
      </c>
      <c r="V94">
        <f t="shared" si="26"/>
        <v>18237335.999999966</v>
      </c>
      <c r="W94">
        <f t="shared" si="27"/>
        <v>8.3010490018914709E-3</v>
      </c>
      <c r="X94">
        <f t="shared" si="28"/>
        <v>1.3718717126755615E-2</v>
      </c>
      <c r="Y94">
        <f t="shared" si="29"/>
        <v>0.60508930428355689</v>
      </c>
      <c r="Z94">
        <f t="shared" si="30"/>
        <v>0.60178369119077912</v>
      </c>
      <c r="AA94">
        <f t="shared" si="31"/>
        <v>0.14049628403885076</v>
      </c>
      <c r="AB94">
        <f t="shared" si="32"/>
        <v>0.23346642007004847</v>
      </c>
      <c r="AC94">
        <f t="shared" si="33"/>
        <v>0.60178369119077901</v>
      </c>
    </row>
    <row r="95" spans="1:29" x14ac:dyDescent="0.25">
      <c r="A95" t="s">
        <v>21</v>
      </c>
      <c r="B95" t="s">
        <v>7</v>
      </c>
      <c r="C95" t="str">
        <f>INDEX(country!$A$1:$J$242,MATCH(A95,country!$B$1:$B$242,0),1)</f>
        <v>Italy</v>
      </c>
      <c r="D95" t="str">
        <f>INDEX(country!$A$1:$J$242,MATCH(B95,country!$B$1:$B$242,0),1)</f>
        <v>Netherlands</v>
      </c>
      <c r="E95">
        <v>47540</v>
      </c>
      <c r="F95">
        <v>14503.772016671601</v>
      </c>
      <c r="G95">
        <f>INDEX(export_2017_country_references!$A$1:$C$21,MATCH($A95,export_2017_country_references!$A$1:$A$21,0),2)</f>
        <v>853404</v>
      </c>
      <c r="H95">
        <f>INDEX(export_2017_country_references!$A$1:$C$21,MATCH($A95,export_2017_country_references!$A$1:$A$21,0),3)</f>
        <v>590210.80568988505</v>
      </c>
      <c r="I95">
        <f t="shared" si="17"/>
        <v>5.570632432001725E-2</v>
      </c>
      <c r="J95">
        <f t="shared" si="18"/>
        <v>2.4573884240764527E-2</v>
      </c>
      <c r="K95">
        <f>INDEX(export_2017_5y_country_docs!$A$1:$E$21,MATCH($B95,export_2017_5y_country_docs!$A$1:$A$21,0),2)</f>
        <v>264229</v>
      </c>
      <c r="L95">
        <f>INDEX(export_2017_5y_country_docs!$A$1:$E$21,MATCH($B95,export_2017_5y_country_docs!$A$1:$A$21,0),3)</f>
        <v>164787.98419923001</v>
      </c>
      <c r="M95">
        <f>INDEX(export_2017_5y_country_docs!$A$1:$E$21,MATCH($B95,export_2017_5y_country_docs!$A$1:$A$21,0),4)</f>
        <v>1.708373694242947E-2</v>
      </c>
      <c r="N95">
        <f>INDEX(export_2017_5y_country_docs!$A$1:$E$21,MATCH($B95,export_2017_5y_country_docs!$A$1:$A$21,0),5)</f>
        <v>1.3471325092927054E-2</v>
      </c>
      <c r="O95">
        <f t="shared" si="19"/>
        <v>14579.329441617079</v>
      </c>
      <c r="P95">
        <f t="shared" si="20"/>
        <v>7950.9216368068419</v>
      </c>
      <c r="Q95">
        <f t="shared" si="21"/>
        <v>3.2607809700970072</v>
      </c>
      <c r="R95">
        <f t="shared" si="22"/>
        <v>1.8241623649678478</v>
      </c>
      <c r="S95">
        <f t="shared" si="23"/>
        <v>14503.772016671601</v>
      </c>
      <c r="T95">
        <f t="shared" si="24"/>
        <v>349614.29819089675</v>
      </c>
      <c r="U95">
        <f t="shared" si="25"/>
        <v>590154.03594261827</v>
      </c>
      <c r="V95">
        <f t="shared" si="26"/>
        <v>18237335.999999966</v>
      </c>
      <c r="W95">
        <f t="shared" si="27"/>
        <v>2.4576248120553104E-2</v>
      </c>
      <c r="X95">
        <f t="shared" si="28"/>
        <v>1.9170250424233967E-2</v>
      </c>
      <c r="Y95">
        <f t="shared" si="29"/>
        <v>1.281999325866144</v>
      </c>
      <c r="Z95">
        <f t="shared" si="30"/>
        <v>1.2891044280219623</v>
      </c>
      <c r="AA95">
        <f t="shared" si="31"/>
        <v>4.1485065375536319E-2</v>
      </c>
      <c r="AB95">
        <f t="shared" si="32"/>
        <v>3.2181307017300501E-2</v>
      </c>
      <c r="AC95">
        <f t="shared" si="33"/>
        <v>1.2891044280219621</v>
      </c>
    </row>
    <row r="96" spans="1:29" x14ac:dyDescent="0.25">
      <c r="A96" t="s">
        <v>6</v>
      </c>
      <c r="B96" t="s">
        <v>4</v>
      </c>
      <c r="C96" t="str">
        <f>INDEX(country!$A$1:$J$242,MATCH(A96,country!$B$1:$B$242,0),1)</f>
        <v>Germany</v>
      </c>
      <c r="D96" t="str">
        <f>INDEX(country!$A$1:$J$242,MATCH(B96,country!$B$1:$B$242,0),1)</f>
        <v>Canada</v>
      </c>
      <c r="E96">
        <v>84220</v>
      </c>
      <c r="F96">
        <v>25813.678260914399</v>
      </c>
      <c r="G96">
        <f>INDEX(export_2017_country_references!$A$1:$C$21,MATCH($A96,export_2017_country_references!$A$1:$A$21,0),2)</f>
        <v>1264416</v>
      </c>
      <c r="H96">
        <f>INDEX(export_2017_country_references!$A$1:$C$21,MATCH($A96,export_2017_country_references!$A$1:$A$21,0),3)</f>
        <v>799364.77129149099</v>
      </c>
      <c r="I96">
        <f t="shared" si="17"/>
        <v>6.6607825272695056E-2</v>
      </c>
      <c r="J96">
        <f t="shared" si="18"/>
        <v>3.2292739420088049E-2</v>
      </c>
      <c r="K96">
        <f>INDEX(export_2017_5y_country_docs!$A$1:$E$21,MATCH($B96,export_2017_5y_country_docs!$A$1:$A$21,0),2)</f>
        <v>456541</v>
      </c>
      <c r="L96">
        <f>INDEX(export_2017_5y_country_docs!$A$1:$E$21,MATCH($B96,export_2017_5y_country_docs!$A$1:$A$21,0),3)</f>
        <v>313358.46928815503</v>
      </c>
      <c r="M96">
        <f>INDEX(export_2017_5y_country_docs!$A$1:$E$21,MATCH($B96,export_2017_5y_country_docs!$A$1:$A$21,0),4)</f>
        <v>2.951767727022277E-2</v>
      </c>
      <c r="N96">
        <f>INDEX(export_2017_5y_country_docs!$A$1:$E$21,MATCH($B96,export_2017_5y_country_docs!$A$1:$A$21,0),5)</f>
        <v>2.5616878748265307E-2</v>
      </c>
      <c r="O96">
        <f t="shared" si="19"/>
        <v>37322.623423305995</v>
      </c>
      <c r="P96">
        <f t="shared" si="20"/>
        <v>20477.230421808952</v>
      </c>
      <c r="Q96">
        <f t="shared" si="21"/>
        <v>2.2565401966735568</v>
      </c>
      <c r="R96">
        <f t="shared" si="22"/>
        <v>1.2606039844832702</v>
      </c>
      <c r="S96">
        <f t="shared" si="23"/>
        <v>25813.678260914399</v>
      </c>
      <c r="T96">
        <f t="shared" si="24"/>
        <v>568424.34993219655</v>
      </c>
      <c r="U96">
        <f t="shared" si="25"/>
        <v>799320.61200785544</v>
      </c>
      <c r="V96">
        <f t="shared" si="26"/>
        <v>18237335.999999966</v>
      </c>
      <c r="W96">
        <f t="shared" si="27"/>
        <v>3.2294523465461078E-2</v>
      </c>
      <c r="X96">
        <f t="shared" si="28"/>
        <v>3.1168167869046092E-2</v>
      </c>
      <c r="Y96">
        <f t="shared" si="29"/>
        <v>1.0361380110998952</v>
      </c>
      <c r="Z96">
        <f t="shared" si="30"/>
        <v>1.0373440183776879</v>
      </c>
      <c r="AA96">
        <f t="shared" si="31"/>
        <v>4.5412689065824741E-2</v>
      </c>
      <c r="AB96">
        <f t="shared" si="32"/>
        <v>4.3777848294576441E-2</v>
      </c>
      <c r="AC96">
        <f t="shared" si="33"/>
        <v>1.0373440183776881</v>
      </c>
    </row>
    <row r="97" spans="1:29" x14ac:dyDescent="0.25">
      <c r="A97" t="s">
        <v>21</v>
      </c>
      <c r="B97" t="s">
        <v>23</v>
      </c>
      <c r="C97" t="str">
        <f>INDEX(country!$A$1:$J$242,MATCH(A97,country!$B$1:$B$242,0),1)</f>
        <v>Italy</v>
      </c>
      <c r="D97" t="str">
        <f>INDEX(country!$A$1:$J$242,MATCH(B97,country!$B$1:$B$242,0),1)</f>
        <v>United Kingdom</v>
      </c>
      <c r="E97">
        <v>115872</v>
      </c>
      <c r="F97">
        <v>39983.774294892501</v>
      </c>
      <c r="G97">
        <f>INDEX(export_2017_country_references!$A$1:$C$21,MATCH($A97,export_2017_country_references!$A$1:$A$21,0),2)</f>
        <v>853404</v>
      </c>
      <c r="H97">
        <f>INDEX(export_2017_country_references!$A$1:$C$21,MATCH($A97,export_2017_country_references!$A$1:$A$21,0),3)</f>
        <v>590210.80568988505</v>
      </c>
      <c r="I97">
        <f t="shared" si="17"/>
        <v>0.13577625602879762</v>
      </c>
      <c r="J97">
        <f t="shared" si="18"/>
        <v>6.7744903870670933E-2</v>
      </c>
      <c r="K97">
        <f>INDEX(export_2017_5y_country_docs!$A$1:$E$21,MATCH($B97,export_2017_5y_country_docs!$A$1:$A$21,0),2)</f>
        <v>822815</v>
      </c>
      <c r="L97">
        <f>INDEX(export_2017_5y_country_docs!$A$1:$E$21,MATCH($B97,export_2017_5y_country_docs!$A$1:$A$21,0),3)</f>
        <v>541059.55428477901</v>
      </c>
      <c r="M97">
        <f>INDEX(export_2017_5y_country_docs!$A$1:$E$21,MATCH($B97,export_2017_5y_country_docs!$A$1:$A$21,0),4)</f>
        <v>5.3199137915539568E-2</v>
      </c>
      <c r="N97">
        <f>INDEX(export_2017_5y_country_docs!$A$1:$E$21,MATCH($B97,export_2017_5y_country_docs!$A$1:$A$21,0),5)</f>
        <v>4.4231314472493732E-2</v>
      </c>
      <c r="O97">
        <f t="shared" si="19"/>
        <v>45400.357093673127</v>
      </c>
      <c r="P97">
        <f t="shared" si="20"/>
        <v>26105.799751533199</v>
      </c>
      <c r="Q97">
        <f t="shared" si="21"/>
        <v>2.5522266214982614</v>
      </c>
      <c r="R97">
        <f t="shared" si="22"/>
        <v>1.5316050331897701</v>
      </c>
      <c r="S97">
        <f t="shared" si="23"/>
        <v>39983.774294892501</v>
      </c>
      <c r="T97">
        <f t="shared" si="24"/>
        <v>1073638.8229175881</v>
      </c>
      <c r="U97">
        <f t="shared" si="25"/>
        <v>590154.03594261827</v>
      </c>
      <c r="V97">
        <f t="shared" si="26"/>
        <v>18237335.999999966</v>
      </c>
      <c r="W97">
        <f t="shared" si="27"/>
        <v>6.7751420577898402E-2</v>
      </c>
      <c r="X97">
        <f t="shared" si="28"/>
        <v>5.8870375745535976E-2</v>
      </c>
      <c r="Y97">
        <f t="shared" si="29"/>
        <v>1.1508576210002508</v>
      </c>
      <c r="Z97">
        <f t="shared" si="30"/>
        <v>1.1618212398819281</v>
      </c>
      <c r="AA97">
        <f t="shared" si="31"/>
        <v>3.7241364080182512E-2</v>
      </c>
      <c r="AB97">
        <f t="shared" si="32"/>
        <v>3.2054297857359894E-2</v>
      </c>
      <c r="AC97">
        <f t="shared" si="33"/>
        <v>1.1618212398819283</v>
      </c>
    </row>
    <row r="98" spans="1:29" x14ac:dyDescent="0.25">
      <c r="A98" t="s">
        <v>4</v>
      </c>
      <c r="B98" t="s">
        <v>7</v>
      </c>
      <c r="C98" t="str">
        <f>INDEX(country!$A$1:$J$242,MATCH(A98,country!$B$1:$B$242,0),1)</f>
        <v>Canada</v>
      </c>
      <c r="D98" t="str">
        <f>INDEX(country!$A$1:$J$242,MATCH(B98,country!$B$1:$B$242,0),1)</f>
        <v>Netherlands</v>
      </c>
      <c r="E98">
        <v>38651</v>
      </c>
      <c r="F98">
        <v>11330.1333650951</v>
      </c>
      <c r="G98">
        <f>INDEX(export_2017_country_references!$A$1:$C$21,MATCH($A98,export_2017_country_references!$A$1:$A$21,0),2)</f>
        <v>761059</v>
      </c>
      <c r="H98">
        <f>INDEX(export_2017_country_references!$A$1:$C$21,MATCH($A98,export_2017_country_references!$A$1:$A$21,0),3)</f>
        <v>470952.99537847401</v>
      </c>
      <c r="I98">
        <f t="shared" si="17"/>
        <v>5.0785812926461678E-2</v>
      </c>
      <c r="J98">
        <f t="shared" si="18"/>
        <v>2.4057885768387174E-2</v>
      </c>
      <c r="K98">
        <f>INDEX(export_2017_5y_country_docs!$A$1:$E$21,MATCH($B98,export_2017_5y_country_docs!$A$1:$A$21,0),2)</f>
        <v>264229</v>
      </c>
      <c r="L98">
        <f>INDEX(export_2017_5y_country_docs!$A$1:$E$21,MATCH($B98,export_2017_5y_country_docs!$A$1:$A$21,0),3)</f>
        <v>164787.98419923001</v>
      </c>
      <c r="M98">
        <f>INDEX(export_2017_5y_country_docs!$A$1:$E$21,MATCH($B98,export_2017_5y_country_docs!$A$1:$A$21,0),4)</f>
        <v>1.708373694242947E-2</v>
      </c>
      <c r="N98">
        <f>INDEX(export_2017_5y_country_docs!$A$1:$E$21,MATCH($B98,export_2017_5y_country_docs!$A$1:$A$21,0),5)</f>
        <v>1.3471325092927054E-2</v>
      </c>
      <c r="O98">
        <f t="shared" si="19"/>
        <v>13001.73175366843</v>
      </c>
      <c r="P98">
        <f t="shared" si="20"/>
        <v>6344.3609042311955</v>
      </c>
      <c r="Q98">
        <f t="shared" si="21"/>
        <v>2.972757839669677</v>
      </c>
      <c r="R98">
        <f t="shared" si="22"/>
        <v>1.7858588967627587</v>
      </c>
      <c r="S98">
        <f t="shared" si="23"/>
        <v>11330.1333650951</v>
      </c>
      <c r="T98">
        <f t="shared" si="24"/>
        <v>349614.29819089675</v>
      </c>
      <c r="U98">
        <f t="shared" si="25"/>
        <v>470938.93774361059</v>
      </c>
      <c r="V98">
        <f t="shared" si="26"/>
        <v>18237335.999999966</v>
      </c>
      <c r="W98">
        <f t="shared" si="27"/>
        <v>2.4058603901772658E-2</v>
      </c>
      <c r="X98">
        <f t="shared" si="28"/>
        <v>1.9170250424233967E-2</v>
      </c>
      <c r="Y98">
        <f t="shared" si="29"/>
        <v>1.2549968502946161</v>
      </c>
      <c r="Z98">
        <f t="shared" si="30"/>
        <v>1.2612829533761789</v>
      </c>
      <c r="AA98">
        <f t="shared" si="31"/>
        <v>3.2407522872272831E-2</v>
      </c>
      <c r="AB98">
        <f t="shared" si="32"/>
        <v>2.5694094085331895E-2</v>
      </c>
      <c r="AC98">
        <f t="shared" si="33"/>
        <v>1.2612829533761793</v>
      </c>
    </row>
    <row r="99" spans="1:29" x14ac:dyDescent="0.25">
      <c r="A99" t="s">
        <v>5</v>
      </c>
      <c r="B99" t="s">
        <v>5</v>
      </c>
      <c r="C99" t="str">
        <f>INDEX(country!$A$1:$J$242,MATCH(A99,country!$B$1:$B$242,0),1)</f>
        <v>Switzerland</v>
      </c>
      <c r="D99" t="str">
        <f>INDEX(country!$A$1:$J$242,MATCH(B99,country!$B$1:$B$242,0),1)</f>
        <v>Switzerland</v>
      </c>
      <c r="E99">
        <v>34307</v>
      </c>
      <c r="F99">
        <v>9275.1127882122491</v>
      </c>
      <c r="G99">
        <f>INDEX(export_2017_country_references!$A$1:$C$21,MATCH($A99,export_2017_country_references!$A$1:$A$21,0),2)</f>
        <v>389403</v>
      </c>
      <c r="H99">
        <f>INDEX(export_2017_country_references!$A$1:$C$21,MATCH($A99,export_2017_country_references!$A$1:$A$21,0),3)</f>
        <v>194158.51615281499</v>
      </c>
      <c r="I99">
        <f t="shared" si="17"/>
        <v>8.8101529777633969E-2</v>
      </c>
      <c r="J99">
        <f t="shared" si="18"/>
        <v>4.7770826497830002E-2</v>
      </c>
      <c r="K99">
        <f>INDEX(export_2017_5y_country_docs!$A$1:$E$21,MATCH($B99,export_2017_5y_country_docs!$A$1:$A$21,0),2)</f>
        <v>205623</v>
      </c>
      <c r="L99">
        <f>INDEX(export_2017_5y_country_docs!$A$1:$E$21,MATCH($B99,export_2017_5y_country_docs!$A$1:$A$21,0),3)</f>
        <v>113491.275762676</v>
      </c>
      <c r="M99">
        <f>INDEX(export_2017_5y_country_docs!$A$1:$E$21,MATCH($B99,export_2017_5y_country_docs!$A$1:$A$21,0),4)</f>
        <v>1.3294563584289291E-2</v>
      </c>
      <c r="N99">
        <f>INDEX(export_2017_5y_country_docs!$A$1:$E$21,MATCH($B99,export_2017_5y_country_docs!$A$1:$A$21,0),5)</f>
        <v>9.2778480083937145E-3</v>
      </c>
      <c r="O99">
        <f t="shared" si="19"/>
        <v>5176.9429434130025</v>
      </c>
      <c r="P99">
        <f t="shared" si="20"/>
        <v>1801.3732024010735</v>
      </c>
      <c r="Q99">
        <f t="shared" si="21"/>
        <v>6.6268839303417995</v>
      </c>
      <c r="R99">
        <f t="shared" si="22"/>
        <v>5.1489123829805683</v>
      </c>
      <c r="S99">
        <f t="shared" si="23"/>
        <v>9275.1127882122491</v>
      </c>
      <c r="T99">
        <f t="shared" si="24"/>
        <v>255446.00110883819</v>
      </c>
      <c r="U99">
        <f t="shared" si="25"/>
        <v>194145.84156533482</v>
      </c>
      <c r="V99">
        <f t="shared" si="26"/>
        <v>18237335.999999966</v>
      </c>
      <c r="W99">
        <f t="shared" si="27"/>
        <v>4.7773945161173836E-2</v>
      </c>
      <c r="X99">
        <f t="shared" si="28"/>
        <v>1.4006760697332036E-2</v>
      </c>
      <c r="Y99">
        <f t="shared" si="29"/>
        <v>3.4107775661701472</v>
      </c>
      <c r="Z99">
        <f t="shared" si="30"/>
        <v>3.5317282108797112</v>
      </c>
      <c r="AA99">
        <f t="shared" si="31"/>
        <v>3.630948516692728E-2</v>
      </c>
      <c r="AB99">
        <f t="shared" si="32"/>
        <v>1.0280939811583921E-2</v>
      </c>
      <c r="AC99">
        <f t="shared" si="33"/>
        <v>3.5317282108797117</v>
      </c>
    </row>
    <row r="100" spans="1:29" x14ac:dyDescent="0.25">
      <c r="A100" t="s">
        <v>23</v>
      </c>
      <c r="B100" t="s">
        <v>11</v>
      </c>
      <c r="C100" t="str">
        <f>INDEX(country!$A$1:$J$242,MATCH(A100,country!$B$1:$B$242,0),1)</f>
        <v>United Kingdom</v>
      </c>
      <c r="D100" t="str">
        <f>INDEX(country!$A$1:$J$242,MATCH(B100,country!$B$1:$B$242,0),1)</f>
        <v>Poland</v>
      </c>
      <c r="E100">
        <v>17006</v>
      </c>
      <c r="F100">
        <v>3791.9490752820702</v>
      </c>
      <c r="G100">
        <f>INDEX(export_2017_country_references!$A$1:$C$21,MATCH($A100,export_2017_country_references!$A$1:$A$21,0),2)</f>
        <v>1396369</v>
      </c>
      <c r="H100">
        <f>INDEX(export_2017_country_references!$A$1:$C$21,MATCH($A100,export_2017_country_references!$A$1:$A$21,0),3)</f>
        <v>798451.10116148798</v>
      </c>
      <c r="I100">
        <f t="shared" si="17"/>
        <v>1.2178729261391508E-2</v>
      </c>
      <c r="J100">
        <f t="shared" si="18"/>
        <v>4.7491312489468815E-3</v>
      </c>
      <c r="K100">
        <f>INDEX(export_2017_5y_country_docs!$A$1:$E$21,MATCH($B100,export_2017_5y_country_docs!$A$1:$A$21,0),2)</f>
        <v>205103</v>
      </c>
      <c r="L100">
        <f>INDEX(export_2017_5y_country_docs!$A$1:$E$21,MATCH($B100,export_2017_5y_country_docs!$A$1:$A$21,0),3)</f>
        <v>166981.54839192901</v>
      </c>
      <c r="M100">
        <f>INDEX(export_2017_5y_country_docs!$A$1:$E$21,MATCH($B100,export_2017_5y_country_docs!$A$1:$A$21,0),4)</f>
        <v>1.3260942962744861E-2</v>
      </c>
      <c r="N100">
        <f>INDEX(export_2017_5y_country_docs!$A$1:$E$21,MATCH($B100,export_2017_5y_country_docs!$A$1:$A$21,0),5)</f>
        <v>1.3650647732837048E-2</v>
      </c>
      <c r="O100">
        <f t="shared" si="19"/>
        <v>18517.169663945078</v>
      </c>
      <c r="P100">
        <f t="shared" si="20"/>
        <v>10899.37471385131</v>
      </c>
      <c r="Q100">
        <f t="shared" si="21"/>
        <v>0.91839089389090123</v>
      </c>
      <c r="R100">
        <f t="shared" si="22"/>
        <v>0.34790519408999926</v>
      </c>
      <c r="S100">
        <f t="shared" si="23"/>
        <v>3791.9490752820702</v>
      </c>
      <c r="T100">
        <f t="shared" si="24"/>
        <v>135327.88678592816</v>
      </c>
      <c r="U100">
        <f t="shared" si="25"/>
        <v>798411.94772268995</v>
      </c>
      <c r="V100">
        <f t="shared" si="26"/>
        <v>18237335.999999966</v>
      </c>
      <c r="W100">
        <f t="shared" si="27"/>
        <v>4.7493641422799906E-3</v>
      </c>
      <c r="X100">
        <f t="shared" si="28"/>
        <v>7.4203758041157114E-3</v>
      </c>
      <c r="Y100">
        <f t="shared" si="29"/>
        <v>0.64004361337679905</v>
      </c>
      <c r="Z100">
        <f t="shared" si="30"/>
        <v>0.63832589133390927</v>
      </c>
      <c r="AA100">
        <f t="shared" si="31"/>
        <v>2.8020455837609145E-2</v>
      </c>
      <c r="AB100">
        <f t="shared" si="32"/>
        <v>4.3896787233641446E-2</v>
      </c>
      <c r="AC100">
        <f t="shared" si="33"/>
        <v>0.63832589133390927</v>
      </c>
    </row>
    <row r="101" spans="1:29" x14ac:dyDescent="0.25">
      <c r="A101" t="s">
        <v>9</v>
      </c>
      <c r="B101" t="s">
        <v>11</v>
      </c>
      <c r="C101" t="str">
        <f>INDEX(country!$A$1:$J$242,MATCH(A101,country!$B$1:$B$242,0),1)</f>
        <v>Sweden</v>
      </c>
      <c r="D101" t="str">
        <f>INDEX(country!$A$1:$J$242,MATCH(B101,country!$B$1:$B$242,0),1)</f>
        <v>Poland</v>
      </c>
      <c r="E101">
        <v>4204</v>
      </c>
      <c r="F101">
        <v>835.43448305130198</v>
      </c>
      <c r="G101">
        <f>INDEX(export_2017_country_references!$A$1:$C$21,MATCH($A101,export_2017_country_references!$A$1:$A$21,0),2)</f>
        <v>314859</v>
      </c>
      <c r="H101">
        <f>INDEX(export_2017_country_references!$A$1:$C$21,MATCH($A101,export_2017_country_references!$A$1:$A$21,0),3)</f>
        <v>160351.01493838499</v>
      </c>
      <c r="I101">
        <f t="shared" si="17"/>
        <v>1.3352008359297337E-2</v>
      </c>
      <c r="J101">
        <f t="shared" si="18"/>
        <v>5.210035517220258E-3</v>
      </c>
      <c r="K101">
        <f>INDEX(export_2017_5y_country_docs!$A$1:$E$21,MATCH($B101,export_2017_5y_country_docs!$A$1:$A$21,0),2)</f>
        <v>205103</v>
      </c>
      <c r="L101">
        <f>INDEX(export_2017_5y_country_docs!$A$1:$E$21,MATCH($B101,export_2017_5y_country_docs!$A$1:$A$21,0),3)</f>
        <v>166981.54839192901</v>
      </c>
      <c r="M101">
        <f>INDEX(export_2017_5y_country_docs!$A$1:$E$21,MATCH($B101,export_2017_5y_country_docs!$A$1:$A$21,0),4)</f>
        <v>1.3260942962744861E-2</v>
      </c>
      <c r="N101">
        <f>INDEX(export_2017_5y_country_docs!$A$1:$E$21,MATCH($B101,export_2017_5y_country_docs!$A$1:$A$21,0),5)</f>
        <v>1.3650647732837048E-2</v>
      </c>
      <c r="O101">
        <f t="shared" si="19"/>
        <v>4175.3272403068841</v>
      </c>
      <c r="P101">
        <f t="shared" si="20"/>
        <v>2188.8952185267849</v>
      </c>
      <c r="Q101">
        <f t="shared" si="21"/>
        <v>1.0068671886160971</v>
      </c>
      <c r="R101">
        <f t="shared" si="22"/>
        <v>0.38166947233480786</v>
      </c>
      <c r="S101">
        <f t="shared" si="23"/>
        <v>835.43448305130198</v>
      </c>
      <c r="T101">
        <f t="shared" si="24"/>
        <v>135327.88678592816</v>
      </c>
      <c r="U101">
        <f t="shared" si="25"/>
        <v>160344.49182914122</v>
      </c>
      <c r="V101">
        <f t="shared" si="26"/>
        <v>18237335.999999966</v>
      </c>
      <c r="W101">
        <f t="shared" si="27"/>
        <v>5.2102474710607367E-3</v>
      </c>
      <c r="X101">
        <f t="shared" si="28"/>
        <v>7.4203758041157114E-3</v>
      </c>
      <c r="Y101">
        <f t="shared" si="29"/>
        <v>0.70215412380743214</v>
      </c>
      <c r="Z101">
        <f t="shared" si="30"/>
        <v>0.7005941452096901</v>
      </c>
      <c r="AA101">
        <f t="shared" si="31"/>
        <v>6.1734096563028076E-3</v>
      </c>
      <c r="AB101">
        <f t="shared" si="32"/>
        <v>8.8116774861929301E-3</v>
      </c>
      <c r="AC101">
        <f t="shared" si="33"/>
        <v>0.70059414520969021</v>
      </c>
    </row>
    <row r="102" spans="1:29" x14ac:dyDescent="0.25">
      <c r="A102" t="s">
        <v>18</v>
      </c>
      <c r="B102" t="s">
        <v>12</v>
      </c>
      <c r="C102" t="str">
        <f>INDEX(country!$A$1:$J$242,MATCH(A102,country!$B$1:$B$242,0),1)</f>
        <v>Spain</v>
      </c>
      <c r="D102" t="str">
        <f>INDEX(country!$A$1:$J$242,MATCH(B102,country!$B$1:$B$242,0),1)</f>
        <v>zOther</v>
      </c>
      <c r="E102">
        <v>180603</v>
      </c>
      <c r="F102">
        <v>73596.970562533199</v>
      </c>
      <c r="G102">
        <f>INDEX(export_2017_country_references!$A$1:$C$21,MATCH($A102,export_2017_country_references!$A$1:$A$21,0),2)</f>
        <v>684655</v>
      </c>
      <c r="H102">
        <f>INDEX(export_2017_country_references!$A$1:$C$21,MATCH($A102,export_2017_country_references!$A$1:$A$21,0),3)</f>
        <v>454481.91714997898</v>
      </c>
      <c r="I102">
        <f t="shared" si="17"/>
        <v>0.26378687075972568</v>
      </c>
      <c r="J102">
        <f t="shared" si="18"/>
        <v>0.16193597101520368</v>
      </c>
      <c r="K102">
        <f>INDEX(export_2017_5y_country_docs!$A$1:$E$21,MATCH($B102,export_2017_5y_country_docs!$A$1:$A$21,0),2)</f>
        <v>3030074</v>
      </c>
      <c r="L102">
        <f>INDEX(export_2017_5y_country_docs!$A$1:$E$21,MATCH($B102,export_2017_5y_country_docs!$A$1:$A$21,0),3)</f>
        <v>2388459.2817652901</v>
      </c>
      <c r="M102">
        <f>INDEX(export_2017_5y_country_docs!$A$1:$E$21,MATCH($B102,export_2017_5y_country_docs!$A$1:$A$21,0),4)</f>
        <v>0.19590956001080514</v>
      </c>
      <c r="N102">
        <f>INDEX(export_2017_5y_country_docs!$A$1:$E$21,MATCH($B102,export_2017_5y_country_docs!$A$1:$A$21,0),5)</f>
        <v>0.19525520390478582</v>
      </c>
      <c r="O102">
        <f t="shared" si="19"/>
        <v>134130.45980919778</v>
      </c>
      <c r="P102">
        <f t="shared" si="20"/>
        <v>88739.959404157125</v>
      </c>
      <c r="Q102">
        <f t="shared" si="21"/>
        <v>1.3464726823192135</v>
      </c>
      <c r="R102">
        <f t="shared" si="22"/>
        <v>0.82935546800673277</v>
      </c>
      <c r="S102">
        <f t="shared" si="23"/>
        <v>73596.970562533199</v>
      </c>
      <c r="T102">
        <f t="shared" si="24"/>
        <v>2753034.477569554</v>
      </c>
      <c r="U102">
        <f t="shared" si="25"/>
        <v>454448.32633992715</v>
      </c>
      <c r="V102">
        <f t="shared" si="26"/>
        <v>18237335.999999966</v>
      </c>
      <c r="W102">
        <f t="shared" si="27"/>
        <v>0.16194794060586482</v>
      </c>
      <c r="X102">
        <f t="shared" si="28"/>
        <v>0.15095595527600955</v>
      </c>
      <c r="Y102">
        <f t="shared" si="29"/>
        <v>1.0728158442623703</v>
      </c>
      <c r="Z102">
        <f t="shared" si="30"/>
        <v>1.0868870178721499</v>
      </c>
      <c r="AA102">
        <f t="shared" si="31"/>
        <v>2.6733036277666381E-2</v>
      </c>
      <c r="AB102">
        <f t="shared" si="32"/>
        <v>2.4595966129030509E-2</v>
      </c>
      <c r="AC102">
        <f t="shared" si="33"/>
        <v>1.0868870178721501</v>
      </c>
    </row>
    <row r="103" spans="1:29" x14ac:dyDescent="0.25">
      <c r="A103" t="s">
        <v>15</v>
      </c>
      <c r="B103" t="s">
        <v>18</v>
      </c>
      <c r="C103" t="str">
        <f>INDEX(country!$A$1:$J$242,MATCH(A103,country!$B$1:$B$242,0),1)</f>
        <v>Turkey</v>
      </c>
      <c r="D103" t="str">
        <f>INDEX(country!$A$1:$J$242,MATCH(B103,country!$B$1:$B$242,0),1)</f>
        <v>Spain</v>
      </c>
      <c r="E103">
        <v>10403</v>
      </c>
      <c r="F103">
        <v>5164.1599226875896</v>
      </c>
      <c r="G103">
        <f>INDEX(export_2017_country_references!$A$1:$C$21,MATCH($A103,export_2017_country_references!$A$1:$A$21,0),2)</f>
        <v>233551</v>
      </c>
      <c r="H103">
        <f>INDEX(export_2017_country_references!$A$1:$C$21,MATCH($A103,export_2017_country_references!$A$1:$A$21,0),3)</f>
        <v>188043.705976909</v>
      </c>
      <c r="I103">
        <f t="shared" si="17"/>
        <v>4.454273370698477E-2</v>
      </c>
      <c r="J103">
        <f t="shared" si="18"/>
        <v>2.7462551303481159E-2</v>
      </c>
      <c r="K103">
        <f>INDEX(export_2017_5y_country_docs!$A$1:$E$21,MATCH($B103,export_2017_5y_country_docs!$A$1:$A$21,0),2)</f>
        <v>405846</v>
      </c>
      <c r="L103">
        <f>INDEX(export_2017_5y_country_docs!$A$1:$E$21,MATCH($B103,export_2017_5y_country_docs!$A$1:$A$21,0),3)</f>
        <v>295491.23018071702</v>
      </c>
      <c r="M103">
        <f>INDEX(export_2017_5y_country_docs!$A$1:$E$21,MATCH($B103,export_2017_5y_country_docs!$A$1:$A$21,0),4)</f>
        <v>2.6239989944847955E-2</v>
      </c>
      <c r="N103">
        <f>INDEX(export_2017_5y_country_docs!$A$1:$E$21,MATCH($B103,export_2017_5y_country_docs!$A$1:$A$21,0),5)</f>
        <v>2.415624199310994E-2</v>
      </c>
      <c r="O103">
        <f t="shared" si="19"/>
        <v>6128.3758916091847</v>
      </c>
      <c r="P103">
        <f t="shared" si="20"/>
        <v>4542.429266859428</v>
      </c>
      <c r="Q103">
        <f t="shared" si="21"/>
        <v>1.697513367977888</v>
      </c>
      <c r="R103">
        <f t="shared" si="22"/>
        <v>1.1368718408813039</v>
      </c>
      <c r="S103">
        <f t="shared" si="23"/>
        <v>5164.1599226875896</v>
      </c>
      <c r="T103">
        <f t="shared" si="24"/>
        <v>436281.78476138465</v>
      </c>
      <c r="U103">
        <f t="shared" si="25"/>
        <v>188030.98814065231</v>
      </c>
      <c r="V103">
        <f t="shared" si="26"/>
        <v>18237335.999999966</v>
      </c>
      <c r="W103">
        <f t="shared" si="27"/>
        <v>2.746440878577236E-2</v>
      </c>
      <c r="X103">
        <f t="shared" si="28"/>
        <v>2.3922451434868857E-2</v>
      </c>
      <c r="Y103">
        <f t="shared" si="29"/>
        <v>1.1480599662014914</v>
      </c>
      <c r="Z103">
        <f t="shared" si="30"/>
        <v>1.1522411802087738</v>
      </c>
      <c r="AA103">
        <f t="shared" si="31"/>
        <v>1.1836753453990798E-2</v>
      </c>
      <c r="AB103">
        <f t="shared" si="32"/>
        <v>1.0272808902599805E-2</v>
      </c>
      <c r="AC103">
        <f t="shared" si="33"/>
        <v>1.1522411802087738</v>
      </c>
    </row>
    <row r="104" spans="1:29" x14ac:dyDescent="0.25">
      <c r="A104" t="s">
        <v>5</v>
      </c>
      <c r="B104" t="s">
        <v>15</v>
      </c>
      <c r="C104" t="str">
        <f>INDEX(country!$A$1:$J$242,MATCH(A104,country!$B$1:$B$242,0),1)</f>
        <v>Switzerland</v>
      </c>
      <c r="D104" t="str">
        <f>INDEX(country!$A$1:$J$242,MATCH(B104,country!$B$1:$B$242,0),1)</f>
        <v>Turkey</v>
      </c>
      <c r="E104">
        <v>3633</v>
      </c>
      <c r="F104">
        <v>737.45026884950903</v>
      </c>
      <c r="G104">
        <f>INDEX(export_2017_country_references!$A$1:$C$21,MATCH($A104,export_2017_country_references!$A$1:$A$21,0),2)</f>
        <v>389403</v>
      </c>
      <c r="H104">
        <f>INDEX(export_2017_country_references!$A$1:$C$21,MATCH($A104,export_2017_country_references!$A$1:$A$21,0),3)</f>
        <v>194158.51615281499</v>
      </c>
      <c r="I104">
        <f t="shared" si="17"/>
        <v>9.3296661813083107E-3</v>
      </c>
      <c r="J104">
        <f t="shared" si="18"/>
        <v>3.7981865717859587E-3</v>
      </c>
      <c r="K104">
        <f>INDEX(export_2017_5y_country_docs!$A$1:$E$21,MATCH($B104,export_2017_5y_country_docs!$A$1:$A$21,0),2)</f>
        <v>196268</v>
      </c>
      <c r="L104">
        <f>INDEX(export_2017_5y_country_docs!$A$1:$E$21,MATCH($B104,export_2017_5y_country_docs!$A$1:$A$21,0),3)</f>
        <v>171052.689770383</v>
      </c>
      <c r="M104">
        <f>INDEX(export_2017_5y_country_docs!$A$1:$E$21,MATCH($B104,export_2017_5y_country_docs!$A$1:$A$21,0),4)</f>
        <v>1.2689715671696699E-2</v>
      </c>
      <c r="N104">
        <f>INDEX(export_2017_5y_country_docs!$A$1:$E$21,MATCH($B104,export_2017_5y_country_docs!$A$1:$A$21,0),5)</f>
        <v>1.3983461252432714E-2</v>
      </c>
      <c r="O104">
        <f t="shared" si="19"/>
        <v>4941.4133517057098</v>
      </c>
      <c r="P104">
        <f t="shared" si="20"/>
        <v>2715.0080874527198</v>
      </c>
      <c r="Q104">
        <f t="shared" si="21"/>
        <v>0.73521475363843769</v>
      </c>
      <c r="R104">
        <f t="shared" si="22"/>
        <v>0.27161991607229469</v>
      </c>
      <c r="S104">
        <f t="shared" si="23"/>
        <v>737.45026884950903</v>
      </c>
      <c r="T104">
        <f t="shared" si="24"/>
        <v>154259.77782273083</v>
      </c>
      <c r="U104">
        <f t="shared" si="25"/>
        <v>194145.84156533482</v>
      </c>
      <c r="V104">
        <f t="shared" si="26"/>
        <v>18237335.999999966</v>
      </c>
      <c r="W104">
        <f t="shared" si="27"/>
        <v>3.7984345320182353E-3</v>
      </c>
      <c r="X104">
        <f t="shared" si="28"/>
        <v>8.4584600416821362E-3</v>
      </c>
      <c r="Y104">
        <f t="shared" si="29"/>
        <v>0.44906927659409263</v>
      </c>
      <c r="Z104">
        <f t="shared" si="30"/>
        <v>0.44696862311484242</v>
      </c>
      <c r="AA104">
        <f t="shared" si="31"/>
        <v>4.7805739075869628E-3</v>
      </c>
      <c r="AB104">
        <f t="shared" si="32"/>
        <v>1.0695546981065514E-2</v>
      </c>
      <c r="AC104">
        <f t="shared" si="33"/>
        <v>0.44696862311484248</v>
      </c>
    </row>
    <row r="105" spans="1:29" x14ac:dyDescent="0.25">
      <c r="A105" t="s">
        <v>8</v>
      </c>
      <c r="B105" t="s">
        <v>16</v>
      </c>
      <c r="C105" t="str">
        <f>INDEX(country!$A$1:$J$242,MATCH(A105,country!$B$1:$B$242,0),1)</f>
        <v>China</v>
      </c>
      <c r="D105" t="str">
        <f>INDEX(country!$A$1:$J$242,MATCH(B105,country!$B$1:$B$242,0),1)</f>
        <v>Russian Federation</v>
      </c>
      <c r="E105">
        <v>38518</v>
      </c>
      <c r="F105">
        <v>16596.658367268599</v>
      </c>
      <c r="G105">
        <f>INDEX(export_2017_country_references!$A$1:$C$21,MATCH($A105,export_2017_country_references!$A$1:$A$21,0),2)</f>
        <v>4753344</v>
      </c>
      <c r="H105">
        <f>INDEX(export_2017_country_references!$A$1:$C$21,MATCH($A105,export_2017_country_references!$A$1:$A$21,0),3)</f>
        <v>4234628.8688230803</v>
      </c>
      <c r="I105">
        <f t="shared" si="17"/>
        <v>8.1033478746751764E-3</v>
      </c>
      <c r="J105">
        <f t="shared" si="18"/>
        <v>3.9192710580753364E-3</v>
      </c>
      <c r="K105">
        <f>INDEX(export_2017_5y_country_docs!$A$1:$E$21,MATCH($B105,export_2017_5y_country_docs!$A$1:$A$21,0),2)</f>
        <v>331407</v>
      </c>
      <c r="L105">
        <f>INDEX(export_2017_5y_country_docs!$A$1:$E$21,MATCH($B105,export_2017_5y_country_docs!$A$1:$A$21,0),3)</f>
        <v>284134.86566834903</v>
      </c>
      <c r="M105">
        <f>INDEX(export_2017_5y_country_docs!$A$1:$E$21,MATCH($B105,export_2017_5y_country_docs!$A$1:$A$21,0),4)</f>
        <v>2.1427133315721301E-2</v>
      </c>
      <c r="N105">
        <f>INDEX(export_2017_5y_country_docs!$A$1:$E$21,MATCH($B105,export_2017_5y_country_docs!$A$1:$A$21,0),5)</f>
        <v>2.3227865576811717E-2</v>
      </c>
      <c r="O105">
        <f t="shared" si="19"/>
        <v>101850.53558348396</v>
      </c>
      <c r="P105">
        <f t="shared" si="20"/>
        <v>98361.390132708766</v>
      </c>
      <c r="Q105">
        <f t="shared" si="21"/>
        <v>0.37818161465069472</v>
      </c>
      <c r="R105">
        <f t="shared" si="22"/>
        <v>0.16873143359275888</v>
      </c>
      <c r="S105">
        <f t="shared" si="23"/>
        <v>16596.658367268599</v>
      </c>
      <c r="T105">
        <f t="shared" si="24"/>
        <v>104676.98736522046</v>
      </c>
      <c r="U105">
        <f t="shared" si="25"/>
        <v>4234545.0838893354</v>
      </c>
      <c r="V105">
        <f t="shared" si="26"/>
        <v>18237335.999999966</v>
      </c>
      <c r="W105">
        <f t="shared" si="27"/>
        <v>3.9193486049804759E-3</v>
      </c>
      <c r="X105">
        <f t="shared" si="28"/>
        <v>5.7397082208289988E-3</v>
      </c>
      <c r="Y105">
        <f t="shared" si="29"/>
        <v>0.68284805676313554</v>
      </c>
      <c r="Z105">
        <f t="shared" si="30"/>
        <v>0.68160013670309683</v>
      </c>
      <c r="AA105">
        <f t="shared" si="31"/>
        <v>0.15855116568613567</v>
      </c>
      <c r="AB105">
        <f t="shared" si="32"/>
        <v>0.23261610018602463</v>
      </c>
      <c r="AC105">
        <f t="shared" si="33"/>
        <v>0.68160013670309694</v>
      </c>
    </row>
    <row r="106" spans="1:29" x14ac:dyDescent="0.25">
      <c r="A106" t="s">
        <v>14</v>
      </c>
      <c r="B106" t="s">
        <v>19</v>
      </c>
      <c r="C106" t="str">
        <f>INDEX(country!$A$1:$J$242,MATCH(A106,country!$B$1:$B$242,0),1)</f>
        <v>South Korea</v>
      </c>
      <c r="D106" t="str">
        <f>INDEX(country!$A$1:$J$242,MATCH(B106,country!$B$1:$B$242,0),1)</f>
        <v>United States</v>
      </c>
      <c r="E106">
        <v>188763</v>
      </c>
      <c r="F106">
        <v>107473.40582349199</v>
      </c>
      <c r="G106">
        <f>INDEX(export_2017_country_references!$A$1:$C$21,MATCH($A106,export_2017_country_references!$A$1:$A$21,0),2)</f>
        <v>575418</v>
      </c>
      <c r="H106">
        <f>INDEX(export_2017_country_references!$A$1:$C$21,MATCH($A106,export_2017_country_references!$A$1:$A$21,0),3)</f>
        <v>460438.54033682798</v>
      </c>
      <c r="I106">
        <f t="shared" si="17"/>
        <v>0.32804500380592888</v>
      </c>
      <c r="J106">
        <f t="shared" si="18"/>
        <v>0.23341531259496912</v>
      </c>
      <c r="K106">
        <f>INDEX(export_2017_5y_country_docs!$A$1:$E$21,MATCH($B106,export_2017_5y_country_docs!$A$1:$A$21,0),2)</f>
        <v>2823093</v>
      </c>
      <c r="L106">
        <f>INDEX(export_2017_5y_country_docs!$A$1:$E$21,MATCH($B106,export_2017_5y_country_docs!$A$1:$A$21,0),3)</f>
        <v>2249487.3035238399</v>
      </c>
      <c r="M106">
        <f>INDEX(export_2017_5y_country_docs!$A$1:$E$21,MATCH($B106,export_2017_5y_country_docs!$A$1:$A$21,0),4)</f>
        <v>0.18252719488025176</v>
      </c>
      <c r="N106">
        <f>INDEX(export_2017_5y_country_docs!$A$1:$E$21,MATCH($B106,export_2017_5y_country_docs!$A$1:$A$21,0),5)</f>
        <v>0.18389432278960494</v>
      </c>
      <c r="O106">
        <f t="shared" si="19"/>
        <v>105029.43342360471</v>
      </c>
      <c r="P106">
        <f t="shared" si="20"/>
        <v>84672.033561475182</v>
      </c>
      <c r="Q106">
        <f t="shared" si="21"/>
        <v>1.7972390581093689</v>
      </c>
      <c r="R106">
        <f t="shared" si="22"/>
        <v>1.2692904764766531</v>
      </c>
      <c r="S106">
        <f t="shared" si="23"/>
        <v>107473.40582349199</v>
      </c>
      <c r="T106">
        <f t="shared" si="24"/>
        <v>4873588.5164673962</v>
      </c>
      <c r="U106">
        <f t="shared" si="25"/>
        <v>460409.58926539822</v>
      </c>
      <c r="V106">
        <f t="shared" si="26"/>
        <v>18237335.999999966</v>
      </c>
      <c r="W106">
        <f t="shared" si="27"/>
        <v>0.23342999001165479</v>
      </c>
      <c r="X106">
        <f t="shared" si="28"/>
        <v>0.26723138272318969</v>
      </c>
      <c r="Y106">
        <f t="shared" si="29"/>
        <v>0.87351263774828458</v>
      </c>
      <c r="Z106">
        <f t="shared" si="30"/>
        <v>0.83499568127686274</v>
      </c>
      <c r="AA106">
        <f t="shared" si="31"/>
        <v>2.2052211724553579E-2</v>
      </c>
      <c r="AB106">
        <f t="shared" si="32"/>
        <v>2.6409970996295058E-2</v>
      </c>
      <c r="AC106">
        <f t="shared" si="33"/>
        <v>0.83499568127686274</v>
      </c>
    </row>
    <row r="107" spans="1:29" x14ac:dyDescent="0.25">
      <c r="A107" t="s">
        <v>7</v>
      </c>
      <c r="B107" t="s">
        <v>9</v>
      </c>
      <c r="C107" t="str">
        <f>INDEX(country!$A$1:$J$242,MATCH(A107,country!$B$1:$B$242,0),1)</f>
        <v>Netherlands</v>
      </c>
      <c r="D107" t="str">
        <f>INDEX(country!$A$1:$J$242,MATCH(B107,country!$B$1:$B$242,0),1)</f>
        <v>Sweden</v>
      </c>
      <c r="E107">
        <v>18503</v>
      </c>
      <c r="F107">
        <v>4552.0386269684504</v>
      </c>
      <c r="G107">
        <f>INDEX(export_2017_country_references!$A$1:$C$21,MATCH($A107,export_2017_country_references!$A$1:$A$21,0),2)</f>
        <v>457343</v>
      </c>
      <c r="H107">
        <f>INDEX(export_2017_country_references!$A$1:$C$21,MATCH($A107,export_2017_country_references!$A$1:$A$21,0),3)</f>
        <v>252054.98301061499</v>
      </c>
      <c r="I107">
        <f t="shared" si="17"/>
        <v>4.0457599657150102E-2</v>
      </c>
      <c r="J107">
        <f t="shared" si="18"/>
        <v>1.8059704960392498E-2</v>
      </c>
      <c r="K107">
        <f>INDEX(export_2017_5y_country_docs!$A$1:$E$21,MATCH($B107,export_2017_5y_country_docs!$A$1:$A$21,0),2)</f>
        <v>179938</v>
      </c>
      <c r="L107">
        <f>INDEX(export_2017_5y_country_docs!$A$1:$E$21,MATCH($B107,export_2017_5y_country_docs!$A$1:$A$21,0),3)</f>
        <v>108129.511066987</v>
      </c>
      <c r="M107">
        <f>INDEX(export_2017_5y_country_docs!$A$1:$E$21,MATCH($B107,export_2017_5y_country_docs!$A$1:$A$21,0),4)</f>
        <v>1.1633898845118718E-2</v>
      </c>
      <c r="N107">
        <f>INDEX(export_2017_5y_country_docs!$A$1:$E$21,MATCH($B107,export_2017_5y_country_docs!$A$1:$A$21,0),5)</f>
        <v>8.8395267579797366E-3</v>
      </c>
      <c r="O107">
        <f t="shared" si="19"/>
        <v>5320.6821995231303</v>
      </c>
      <c r="P107">
        <f t="shared" si="20"/>
        <v>2228.0467668044589</v>
      </c>
      <c r="Q107">
        <f t="shared" si="21"/>
        <v>3.4775615806669196</v>
      </c>
      <c r="R107">
        <f t="shared" si="22"/>
        <v>2.0430624234594235</v>
      </c>
      <c r="S107">
        <f t="shared" si="23"/>
        <v>4552.0386269684504</v>
      </c>
      <c r="T107">
        <f t="shared" si="24"/>
        <v>202311.93175718444</v>
      </c>
      <c r="U107">
        <f t="shared" si="25"/>
        <v>252042.79126432154</v>
      </c>
      <c r="V107">
        <f t="shared" si="26"/>
        <v>18237335.999999966</v>
      </c>
      <c r="W107">
        <f t="shared" si="27"/>
        <v>1.8060578539596677E-2</v>
      </c>
      <c r="X107">
        <f t="shared" si="28"/>
        <v>1.1093283128478021E-2</v>
      </c>
      <c r="Y107">
        <f t="shared" si="29"/>
        <v>1.6280643277942333</v>
      </c>
      <c r="Z107">
        <f t="shared" si="30"/>
        <v>1.6396161657917101</v>
      </c>
      <c r="AA107">
        <f t="shared" si="31"/>
        <v>2.2500099660121998E-2</v>
      </c>
      <c r="AB107">
        <f t="shared" si="32"/>
        <v>1.3722784716054278E-2</v>
      </c>
      <c r="AC107">
        <f t="shared" si="33"/>
        <v>1.6396161657917101</v>
      </c>
    </row>
    <row r="108" spans="1:29" x14ac:dyDescent="0.25">
      <c r="A108" t="s">
        <v>13</v>
      </c>
      <c r="B108" t="s">
        <v>17</v>
      </c>
      <c r="C108" t="str">
        <f>INDEX(country!$A$1:$J$242,MATCH(A108,country!$B$1:$B$242,0),1)</f>
        <v>India</v>
      </c>
      <c r="D108" t="str">
        <f>INDEX(country!$A$1:$J$242,MATCH(B108,country!$B$1:$B$242,0),1)</f>
        <v>Brazil</v>
      </c>
      <c r="E108">
        <v>17378</v>
      </c>
      <c r="F108">
        <v>10399.970902199701</v>
      </c>
      <c r="G108">
        <f>INDEX(export_2017_country_references!$A$1:$C$21,MATCH($A108,export_2017_country_references!$A$1:$A$21,0),2)</f>
        <v>814097</v>
      </c>
      <c r="H108">
        <f>INDEX(export_2017_country_references!$A$1:$C$21,MATCH($A108,export_2017_country_references!$A$1:$A$21,0),3)</f>
        <v>695738.46490440296</v>
      </c>
      <c r="I108">
        <f t="shared" si="17"/>
        <v>2.1346350619152264E-2</v>
      </c>
      <c r="J108">
        <f t="shared" si="18"/>
        <v>1.4948103959766972E-2</v>
      </c>
      <c r="K108">
        <f>INDEX(export_2017_5y_country_docs!$A$1:$E$21,MATCH($B108,export_2017_5y_country_docs!$A$1:$A$21,0),2)</f>
        <v>331243</v>
      </c>
      <c r="L108">
        <f>INDEX(export_2017_5y_country_docs!$A$1:$E$21,MATCH($B108,export_2017_5y_country_docs!$A$1:$A$21,0),3)</f>
        <v>277939.358609332</v>
      </c>
      <c r="M108">
        <f>INDEX(export_2017_5y_country_docs!$A$1:$E$21,MATCH($B108,export_2017_5y_country_docs!$A$1:$A$21,0),4)</f>
        <v>2.1416529888926519E-2</v>
      </c>
      <c r="N108">
        <f>INDEX(export_2017_5y_country_docs!$A$1:$E$21,MATCH($B108,export_2017_5y_country_docs!$A$1:$A$21,0),5)</f>
        <v>2.2721386356781711E-2</v>
      </c>
      <c r="O108">
        <f t="shared" si="19"/>
        <v>17435.132732985414</v>
      </c>
      <c r="P108">
        <f t="shared" si="20"/>
        <v>15808.142464367153</v>
      </c>
      <c r="Q108">
        <f t="shared" si="21"/>
        <v>0.9967231260088244</v>
      </c>
      <c r="R108">
        <f t="shared" si="22"/>
        <v>0.65788696715266115</v>
      </c>
      <c r="S108">
        <f t="shared" si="23"/>
        <v>10399.970902199701</v>
      </c>
      <c r="T108">
        <f t="shared" si="24"/>
        <v>250192.85372959627</v>
      </c>
      <c r="U108">
        <f t="shared" si="25"/>
        <v>695726.54785840726</v>
      </c>
      <c r="V108">
        <f t="shared" si="26"/>
        <v>18237335.999999966</v>
      </c>
      <c r="W108">
        <f t="shared" si="27"/>
        <v>1.4948360004678562E-2</v>
      </c>
      <c r="X108">
        <f t="shared" si="28"/>
        <v>1.3718717126755615E-2</v>
      </c>
      <c r="Y108">
        <f t="shared" si="29"/>
        <v>1.0896324974530436</v>
      </c>
      <c r="Z108">
        <f t="shared" si="30"/>
        <v>1.0909926889248867</v>
      </c>
      <c r="AA108">
        <f t="shared" si="31"/>
        <v>4.1567817574197356E-2</v>
      </c>
      <c r="AB108">
        <f t="shared" si="32"/>
        <v>3.8100913045677837E-2</v>
      </c>
      <c r="AC108">
        <f t="shared" si="33"/>
        <v>1.0909926889248867</v>
      </c>
    </row>
    <row r="109" spans="1:29" x14ac:dyDescent="0.25">
      <c r="A109" t="s">
        <v>20</v>
      </c>
      <c r="B109" t="s">
        <v>8</v>
      </c>
      <c r="C109" t="str">
        <f>INDEX(country!$A$1:$J$242,MATCH(A109,country!$B$1:$B$242,0),1)</f>
        <v>France</v>
      </c>
      <c r="D109" t="str">
        <f>INDEX(country!$A$1:$J$242,MATCH(B109,country!$B$1:$B$242,0),1)</f>
        <v>China</v>
      </c>
      <c r="E109">
        <v>84597</v>
      </c>
      <c r="F109">
        <v>39025.553744760196</v>
      </c>
      <c r="G109">
        <f>INDEX(export_2017_country_references!$A$1:$C$21,MATCH($A109,export_2017_country_references!$A$1:$A$21,0),2)</f>
        <v>814706</v>
      </c>
      <c r="H109">
        <f>INDEX(export_2017_country_references!$A$1:$C$21,MATCH($A109,export_2017_country_references!$A$1:$A$21,0),3)</f>
        <v>537381.630780034</v>
      </c>
      <c r="I109">
        <f t="shared" si="17"/>
        <v>0.10383745792960897</v>
      </c>
      <c r="J109">
        <f t="shared" si="18"/>
        <v>7.2621674261758487E-2</v>
      </c>
      <c r="K109">
        <f>INDEX(export_2017_5y_country_docs!$A$1:$E$21,MATCH($B109,export_2017_5y_country_docs!$A$1:$A$21,0),2)</f>
        <v>2372875</v>
      </c>
      <c r="L109">
        <f>INDEX(export_2017_5y_country_docs!$A$1:$E$21,MATCH($B109,export_2017_5y_country_docs!$A$1:$A$21,0),3)</f>
        <v>2164170.6430614302</v>
      </c>
      <c r="M109">
        <f>INDEX(export_2017_5y_country_docs!$A$1:$E$21,MATCH($B109,export_2017_5y_country_docs!$A$1:$A$21,0),4)</f>
        <v>0.15341833143700095</v>
      </c>
      <c r="N109">
        <f>INDEX(export_2017_5y_country_docs!$A$1:$E$21,MATCH($B109,export_2017_5y_country_docs!$A$1:$A$21,0),5)</f>
        <v>0.1769197337471026</v>
      </c>
      <c r="O109">
        <f t="shared" si="19"/>
        <v>124990.83513171331</v>
      </c>
      <c r="P109">
        <f t="shared" si="20"/>
        <v>95073.415038187406</v>
      </c>
      <c r="Q109">
        <f t="shared" si="21"/>
        <v>0.67682562414158653</v>
      </c>
      <c r="R109">
        <f t="shared" si="22"/>
        <v>0.41047808926486024</v>
      </c>
      <c r="S109">
        <f t="shared" si="23"/>
        <v>39025.553744760196</v>
      </c>
      <c r="T109">
        <f t="shared" si="24"/>
        <v>2883561.6717675827</v>
      </c>
      <c r="U109">
        <f t="shared" si="25"/>
        <v>537340.39643089229</v>
      </c>
      <c r="V109">
        <f t="shared" si="26"/>
        <v>18237335.999999966</v>
      </c>
      <c r="W109">
        <f t="shared" si="27"/>
        <v>7.2627247093229291E-2</v>
      </c>
      <c r="X109">
        <f t="shared" si="28"/>
        <v>0.15811309676849666</v>
      </c>
      <c r="Y109">
        <f t="shared" si="29"/>
        <v>0.45933732611389816</v>
      </c>
      <c r="Z109">
        <f t="shared" si="30"/>
        <v>0.41699529968781068</v>
      </c>
      <c r="AA109">
        <f t="shared" si="31"/>
        <v>1.3533802355209585E-2</v>
      </c>
      <c r="AB109">
        <f t="shared" si="32"/>
        <v>3.2455527353286363E-2</v>
      </c>
      <c r="AC109">
        <f t="shared" si="33"/>
        <v>0.41699529968781068</v>
      </c>
    </row>
    <row r="110" spans="1:29" x14ac:dyDescent="0.25">
      <c r="A110" t="s">
        <v>7</v>
      </c>
      <c r="B110" t="s">
        <v>5</v>
      </c>
      <c r="C110" t="str">
        <f>INDEX(country!$A$1:$J$242,MATCH(A110,country!$B$1:$B$242,0),1)</f>
        <v>Netherlands</v>
      </c>
      <c r="D110" t="str">
        <f>INDEX(country!$A$1:$J$242,MATCH(B110,country!$B$1:$B$242,0),1)</f>
        <v>Switzerland</v>
      </c>
      <c r="E110">
        <v>23237</v>
      </c>
      <c r="F110">
        <v>5074.3735854701899</v>
      </c>
      <c r="G110">
        <f>INDEX(export_2017_country_references!$A$1:$C$21,MATCH($A110,export_2017_country_references!$A$1:$A$21,0),2)</f>
        <v>457343</v>
      </c>
      <c r="H110">
        <f>INDEX(export_2017_country_references!$A$1:$C$21,MATCH($A110,export_2017_country_references!$A$1:$A$21,0),3)</f>
        <v>252054.98301061499</v>
      </c>
      <c r="I110">
        <f t="shared" si="17"/>
        <v>5.0808692819175105E-2</v>
      </c>
      <c r="J110">
        <f t="shared" si="18"/>
        <v>2.013201058301033E-2</v>
      </c>
      <c r="K110">
        <f>INDEX(export_2017_5y_country_docs!$A$1:$E$21,MATCH($B110,export_2017_5y_country_docs!$A$1:$A$21,0),2)</f>
        <v>205623</v>
      </c>
      <c r="L110">
        <f>INDEX(export_2017_5y_country_docs!$A$1:$E$21,MATCH($B110,export_2017_5y_country_docs!$A$1:$A$21,0),3)</f>
        <v>113491.275762676</v>
      </c>
      <c r="M110">
        <f>INDEX(export_2017_5y_country_docs!$A$1:$E$21,MATCH($B110,export_2017_5y_country_docs!$A$1:$A$21,0),4)</f>
        <v>1.3294563584289291E-2</v>
      </c>
      <c r="N110">
        <f>INDEX(export_2017_5y_country_docs!$A$1:$E$21,MATCH($B110,export_2017_5y_country_docs!$A$1:$A$21,0),5)</f>
        <v>9.2778480083937145E-3</v>
      </c>
      <c r="O110">
        <f t="shared" si="19"/>
        <v>6080.1755933296172</v>
      </c>
      <c r="P110">
        <f t="shared" si="20"/>
        <v>2338.5278221307458</v>
      </c>
      <c r="Q110">
        <f t="shared" si="21"/>
        <v>3.8217646255961149</v>
      </c>
      <c r="R110">
        <f t="shared" si="22"/>
        <v>2.1699008827043516</v>
      </c>
      <c r="S110">
        <f t="shared" si="23"/>
        <v>5074.3735854701899</v>
      </c>
      <c r="T110">
        <f t="shared" si="24"/>
        <v>255446.00110883819</v>
      </c>
      <c r="U110">
        <f t="shared" si="25"/>
        <v>252042.79126432154</v>
      </c>
      <c r="V110">
        <f t="shared" si="26"/>
        <v>18237335.999999966</v>
      </c>
      <c r="W110">
        <f t="shared" si="27"/>
        <v>2.013298440322623E-2</v>
      </c>
      <c r="X110">
        <f t="shared" si="28"/>
        <v>1.4006760697332036E-2</v>
      </c>
      <c r="Y110">
        <f t="shared" si="29"/>
        <v>1.4373761955582705</v>
      </c>
      <c r="Z110">
        <f t="shared" si="30"/>
        <v>1.4463628110717581</v>
      </c>
      <c r="AA110">
        <f t="shared" si="31"/>
        <v>1.9864760315070056E-2</v>
      </c>
      <c r="AB110">
        <f t="shared" si="32"/>
        <v>1.3734285867285412E-2</v>
      </c>
      <c r="AC110">
        <f t="shared" si="33"/>
        <v>1.4463628110717586</v>
      </c>
    </row>
    <row r="111" spans="1:29" x14ac:dyDescent="0.25">
      <c r="A111" t="s">
        <v>8</v>
      </c>
      <c r="B111" t="s">
        <v>10</v>
      </c>
      <c r="C111" t="str">
        <f>INDEX(country!$A$1:$J$242,MATCH(A111,country!$B$1:$B$242,0),1)</f>
        <v>China</v>
      </c>
      <c r="D111" t="str">
        <f>INDEX(country!$A$1:$J$242,MATCH(B111,country!$B$1:$B$242,0),1)</f>
        <v>Australia</v>
      </c>
      <c r="E111">
        <v>198374</v>
      </c>
      <c r="F111">
        <v>90428.109999875698</v>
      </c>
      <c r="G111">
        <f>INDEX(export_2017_country_references!$A$1:$C$21,MATCH($A111,export_2017_country_references!$A$1:$A$21,0),2)</f>
        <v>4753344</v>
      </c>
      <c r="H111">
        <f>INDEX(export_2017_country_references!$A$1:$C$21,MATCH($A111,export_2017_country_references!$A$1:$A$21,0),3)</f>
        <v>4234628.8688230803</v>
      </c>
      <c r="I111">
        <f t="shared" si="17"/>
        <v>4.1733566937297198E-2</v>
      </c>
      <c r="J111">
        <f t="shared" si="18"/>
        <v>2.1354435725322054E-2</v>
      </c>
      <c r="K111">
        <f>INDEX(export_2017_5y_country_docs!$A$1:$E$21,MATCH($B111,export_2017_5y_country_docs!$A$1:$A$21,0),2)</f>
        <v>411739</v>
      </c>
      <c r="L111">
        <f>INDEX(export_2017_5y_country_docs!$A$1:$E$21,MATCH($B111,export_2017_5y_country_docs!$A$1:$A$21,0),3)</f>
        <v>283168.587115045</v>
      </c>
      <c r="M111">
        <f>INDEX(export_2017_5y_country_docs!$A$1:$E$21,MATCH($B111,export_2017_5y_country_docs!$A$1:$A$21,0),4)</f>
        <v>2.6621002104004358E-2</v>
      </c>
      <c r="N111">
        <f>INDEX(export_2017_5y_country_docs!$A$1:$E$21,MATCH($B111,export_2017_5y_country_docs!$A$1:$A$21,0),5)</f>
        <v>2.3148872848154121E-2</v>
      </c>
      <c r="O111">
        <f t="shared" si="19"/>
        <v>126538.78062505649</v>
      </c>
      <c r="P111">
        <f t="shared" si="20"/>
        <v>98026.885243508208</v>
      </c>
      <c r="Q111">
        <f t="shared" si="21"/>
        <v>1.567693311252907</v>
      </c>
      <c r="R111">
        <f t="shared" si="22"/>
        <v>0.92248274312953615</v>
      </c>
      <c r="S111">
        <f t="shared" si="23"/>
        <v>90428.109999875698</v>
      </c>
      <c r="T111">
        <f t="shared" si="24"/>
        <v>532790.59508464299</v>
      </c>
      <c r="U111">
        <f t="shared" si="25"/>
        <v>4234545.0838893354</v>
      </c>
      <c r="V111">
        <f t="shared" si="26"/>
        <v>18237335.999999966</v>
      </c>
      <c r="W111">
        <f t="shared" si="27"/>
        <v>2.1354858245320532E-2</v>
      </c>
      <c r="X111">
        <f t="shared" si="28"/>
        <v>2.9214277517541156E-2</v>
      </c>
      <c r="Y111">
        <f t="shared" si="29"/>
        <v>0.73097334796311197</v>
      </c>
      <c r="Z111">
        <f t="shared" si="30"/>
        <v>0.72510296065585955</v>
      </c>
      <c r="AA111">
        <f t="shared" si="31"/>
        <v>0.16972542464926513</v>
      </c>
      <c r="AB111">
        <f t="shared" si="32"/>
        <v>0.23407079250613946</v>
      </c>
      <c r="AC111">
        <f t="shared" si="33"/>
        <v>0.72510296065585966</v>
      </c>
    </row>
    <row r="112" spans="1:29" x14ac:dyDescent="0.25">
      <c r="A112" t="s">
        <v>18</v>
      </c>
      <c r="B112" t="s">
        <v>13</v>
      </c>
      <c r="C112" t="str">
        <f>INDEX(country!$A$1:$J$242,MATCH(A112,country!$B$1:$B$242,0),1)</f>
        <v>Spain</v>
      </c>
      <c r="D112" t="str">
        <f>INDEX(country!$A$1:$J$242,MATCH(B112,country!$B$1:$B$242,0),1)</f>
        <v>India</v>
      </c>
      <c r="E112">
        <v>19126</v>
      </c>
      <c r="F112">
        <v>9078.5594823330503</v>
      </c>
      <c r="G112">
        <f>INDEX(export_2017_country_references!$A$1:$C$21,MATCH($A112,export_2017_country_references!$A$1:$A$21,0),2)</f>
        <v>684655</v>
      </c>
      <c r="H112">
        <f>INDEX(export_2017_country_references!$A$1:$C$21,MATCH($A112,export_2017_country_references!$A$1:$A$21,0),3)</f>
        <v>454481.91714997898</v>
      </c>
      <c r="I112">
        <f t="shared" si="17"/>
        <v>2.793523745536073E-2</v>
      </c>
      <c r="J112">
        <f t="shared" si="18"/>
        <v>1.9975623099075086E-2</v>
      </c>
      <c r="K112">
        <f>INDEX(export_2017_5y_country_docs!$A$1:$E$21,MATCH($B112,export_2017_5y_country_docs!$A$1:$A$21,0),2)</f>
        <v>628927</v>
      </c>
      <c r="L112">
        <f>INDEX(export_2017_5y_country_docs!$A$1:$E$21,MATCH($B112,export_2017_5y_country_docs!$A$1:$A$21,0),3)</f>
        <v>572993.14923858095</v>
      </c>
      <c r="M112">
        <f>INDEX(export_2017_5y_country_docs!$A$1:$E$21,MATCH($B112,export_2017_5y_country_docs!$A$1:$A$21,0),4)</f>
        <v>4.0663301242450066E-2</v>
      </c>
      <c r="N112">
        <f>INDEX(export_2017_5y_country_docs!$A$1:$E$21,MATCH($B112,export_2017_5y_country_docs!$A$1:$A$21,0),5)</f>
        <v>4.6841867912412148E-2</v>
      </c>
      <c r="O112">
        <f t="shared" si="19"/>
        <v>27840.332512149649</v>
      </c>
      <c r="P112">
        <f t="shared" si="20"/>
        <v>21288.781931719157</v>
      </c>
      <c r="Q112">
        <f t="shared" si="21"/>
        <v>0.68698892125851319</v>
      </c>
      <c r="R112">
        <f t="shared" si="22"/>
        <v>0.42644804721337665</v>
      </c>
      <c r="S112">
        <f t="shared" si="23"/>
        <v>9078.5594823330503</v>
      </c>
      <c r="T112">
        <f t="shared" si="24"/>
        <v>535725.91001931019</v>
      </c>
      <c r="U112">
        <f t="shared" si="25"/>
        <v>454448.32633992715</v>
      </c>
      <c r="V112">
        <f t="shared" si="26"/>
        <v>18237335.999999966</v>
      </c>
      <c r="W112">
        <f t="shared" si="27"/>
        <v>1.9977099608773322E-2</v>
      </c>
      <c r="X112">
        <f t="shared" si="28"/>
        <v>2.9375228378712284E-2</v>
      </c>
      <c r="Y112">
        <f t="shared" si="29"/>
        <v>0.68006618880452274</v>
      </c>
      <c r="Z112">
        <f t="shared" si="30"/>
        <v>0.67354455587950124</v>
      </c>
      <c r="AA112">
        <f t="shared" si="31"/>
        <v>1.6946276654802479E-2</v>
      </c>
      <c r="AB112">
        <f t="shared" si="32"/>
        <v>2.515984504198741E-2</v>
      </c>
      <c r="AC112">
        <f t="shared" si="33"/>
        <v>0.67354455587950113</v>
      </c>
    </row>
    <row r="113" spans="1:29" x14ac:dyDescent="0.25">
      <c r="A113" t="s">
        <v>20</v>
      </c>
      <c r="B113" t="s">
        <v>4</v>
      </c>
      <c r="C113" t="str">
        <f>INDEX(country!$A$1:$J$242,MATCH(A113,country!$B$1:$B$242,0),1)</f>
        <v>France</v>
      </c>
      <c r="D113" t="str">
        <f>INDEX(country!$A$1:$J$242,MATCH(B113,country!$B$1:$B$242,0),1)</f>
        <v>Canada</v>
      </c>
      <c r="E113">
        <v>55601</v>
      </c>
      <c r="F113">
        <v>17890.643817398599</v>
      </c>
      <c r="G113">
        <f>INDEX(export_2017_country_references!$A$1:$C$21,MATCH($A113,export_2017_country_references!$A$1:$A$21,0),2)</f>
        <v>814706</v>
      </c>
      <c r="H113">
        <f>INDEX(export_2017_country_references!$A$1:$C$21,MATCH($A113,export_2017_country_references!$A$1:$A$21,0),3)</f>
        <v>537381.630780034</v>
      </c>
      <c r="I113">
        <f t="shared" si="17"/>
        <v>6.8246704946324191E-2</v>
      </c>
      <c r="J113">
        <f t="shared" si="18"/>
        <v>3.3292250409507881E-2</v>
      </c>
      <c r="K113">
        <f>INDEX(export_2017_5y_country_docs!$A$1:$E$21,MATCH($B113,export_2017_5y_country_docs!$A$1:$A$21,0),2)</f>
        <v>456541</v>
      </c>
      <c r="L113">
        <f>INDEX(export_2017_5y_country_docs!$A$1:$E$21,MATCH($B113,export_2017_5y_country_docs!$A$1:$A$21,0),3)</f>
        <v>313358.46928815503</v>
      </c>
      <c r="M113">
        <f>INDEX(export_2017_5y_country_docs!$A$1:$E$21,MATCH($B113,export_2017_5y_country_docs!$A$1:$A$21,0),4)</f>
        <v>2.951767727022277E-2</v>
      </c>
      <c r="N113">
        <f>INDEX(export_2017_5y_country_docs!$A$1:$E$21,MATCH($B113,export_2017_5y_country_docs!$A$1:$A$21,0),5)</f>
        <v>2.5616878748265307E-2</v>
      </c>
      <c r="O113">
        <f t="shared" si="19"/>
        <v>24048.228778114113</v>
      </c>
      <c r="P113">
        <f t="shared" si="20"/>
        <v>13766.040077237207</v>
      </c>
      <c r="Q113">
        <f t="shared" si="21"/>
        <v>2.3120621694434949</v>
      </c>
      <c r="R113">
        <f t="shared" si="22"/>
        <v>1.2996216571373795</v>
      </c>
      <c r="S113">
        <f t="shared" si="23"/>
        <v>17890.643817398599</v>
      </c>
      <c r="T113">
        <f t="shared" si="24"/>
        <v>568424.34993219655</v>
      </c>
      <c r="U113">
        <f t="shared" si="25"/>
        <v>537340.39643089229</v>
      </c>
      <c r="V113">
        <f t="shared" si="26"/>
        <v>18237335.999999966</v>
      </c>
      <c r="W113">
        <f t="shared" si="27"/>
        <v>3.3294805185374754E-2</v>
      </c>
      <c r="X113">
        <f t="shared" si="28"/>
        <v>3.1168167869046092E-2</v>
      </c>
      <c r="Y113">
        <f t="shared" si="29"/>
        <v>1.0682310659151923</v>
      </c>
      <c r="Z113">
        <f t="shared" si="30"/>
        <v>1.0705810481635782</v>
      </c>
      <c r="AA113">
        <f t="shared" si="31"/>
        <v>3.1474098214709929E-2</v>
      </c>
      <c r="AB113">
        <f t="shared" si="32"/>
        <v>2.9399080311293613E-2</v>
      </c>
      <c r="AC113">
        <f t="shared" si="33"/>
        <v>1.070581048163578</v>
      </c>
    </row>
    <row r="114" spans="1:29" x14ac:dyDescent="0.25">
      <c r="A114" t="s">
        <v>23</v>
      </c>
      <c r="B114" t="s">
        <v>7</v>
      </c>
      <c r="C114" t="str">
        <f>INDEX(country!$A$1:$J$242,MATCH(A114,country!$B$1:$B$242,0),1)</f>
        <v>United Kingdom</v>
      </c>
      <c r="D114" t="str">
        <f>INDEX(country!$A$1:$J$242,MATCH(B114,country!$B$1:$B$242,0),1)</f>
        <v>Netherlands</v>
      </c>
      <c r="E114">
        <v>82151</v>
      </c>
      <c r="F114">
        <v>22876.683458559299</v>
      </c>
      <c r="G114">
        <f>INDEX(export_2017_country_references!$A$1:$C$21,MATCH($A114,export_2017_country_references!$A$1:$A$21,0),2)</f>
        <v>1396369</v>
      </c>
      <c r="H114">
        <f>INDEX(export_2017_country_references!$A$1:$C$21,MATCH($A114,export_2017_country_references!$A$1:$A$21,0),3)</f>
        <v>798451.10116148798</v>
      </c>
      <c r="I114">
        <f t="shared" si="17"/>
        <v>5.8831870372372919E-2</v>
      </c>
      <c r="J114">
        <f t="shared" si="18"/>
        <v>2.8651326831763559E-2</v>
      </c>
      <c r="K114">
        <f>INDEX(export_2017_5y_country_docs!$A$1:$E$21,MATCH($B114,export_2017_5y_country_docs!$A$1:$A$21,0),2)</f>
        <v>264229</v>
      </c>
      <c r="L114">
        <f>INDEX(export_2017_5y_country_docs!$A$1:$E$21,MATCH($B114,export_2017_5y_country_docs!$A$1:$A$21,0),3)</f>
        <v>164787.98419923001</v>
      </c>
      <c r="M114">
        <f>INDEX(export_2017_5y_country_docs!$A$1:$E$21,MATCH($B114,export_2017_5y_country_docs!$A$1:$A$21,0),4)</f>
        <v>1.708373694242947E-2</v>
      </c>
      <c r="N114">
        <f>INDEX(export_2017_5y_country_docs!$A$1:$E$21,MATCH($B114,export_2017_5y_country_docs!$A$1:$A$21,0),5)</f>
        <v>1.3471325092927054E-2</v>
      </c>
      <c r="O114">
        <f t="shared" si="19"/>
        <v>23855.200670563296</v>
      </c>
      <c r="P114">
        <f t="shared" si="20"/>
        <v>10756.194354551992</v>
      </c>
      <c r="Q114">
        <f t="shared" si="21"/>
        <v>3.4437354409419085</v>
      </c>
      <c r="R114">
        <f t="shared" si="22"/>
        <v>2.1268380529845996</v>
      </c>
      <c r="S114">
        <f t="shared" si="23"/>
        <v>22876.683458559299</v>
      </c>
      <c r="T114">
        <f t="shared" si="24"/>
        <v>349614.29819089675</v>
      </c>
      <c r="U114">
        <f t="shared" si="25"/>
        <v>798411.94772268995</v>
      </c>
      <c r="V114">
        <f t="shared" si="26"/>
        <v>18237335.999999966</v>
      </c>
      <c r="W114">
        <f t="shared" si="27"/>
        <v>2.8652731868317419E-2</v>
      </c>
      <c r="X114">
        <f t="shared" si="28"/>
        <v>1.9170250424233967E-2</v>
      </c>
      <c r="Y114">
        <f t="shared" si="29"/>
        <v>1.4946456741168193</v>
      </c>
      <c r="Z114">
        <f t="shared" si="30"/>
        <v>1.509236696643246</v>
      </c>
      <c r="AA114">
        <f t="shared" si="31"/>
        <v>6.5434061412637509E-2</v>
      </c>
      <c r="AB114">
        <f t="shared" si="32"/>
        <v>4.335573178029134E-2</v>
      </c>
      <c r="AC114">
        <f t="shared" si="33"/>
        <v>1.5092366966432462</v>
      </c>
    </row>
    <row r="115" spans="1:29" x14ac:dyDescent="0.25">
      <c r="A115" t="s">
        <v>23</v>
      </c>
      <c r="B115" t="s">
        <v>22</v>
      </c>
      <c r="C115" t="str">
        <f>INDEX(country!$A$1:$J$242,MATCH(A115,country!$B$1:$B$242,0),1)</f>
        <v>United Kingdom</v>
      </c>
      <c r="D115" t="str">
        <f>INDEX(country!$A$1:$J$242,MATCH(B115,country!$B$1:$B$242,0),1)</f>
        <v>Japan</v>
      </c>
      <c r="E115">
        <v>60531</v>
      </c>
      <c r="F115">
        <v>19555.757449246801</v>
      </c>
      <c r="G115">
        <f>INDEX(export_2017_country_references!$A$1:$C$21,MATCH($A115,export_2017_country_references!$A$1:$A$21,0),2)</f>
        <v>1396369</v>
      </c>
      <c r="H115">
        <f>INDEX(export_2017_country_references!$A$1:$C$21,MATCH($A115,export_2017_country_references!$A$1:$A$21,0),3)</f>
        <v>798451.10116148798</v>
      </c>
      <c r="I115">
        <f t="shared" si="17"/>
        <v>4.3348856928218833E-2</v>
      </c>
      <c r="J115">
        <f t="shared" si="18"/>
        <v>2.4492116575203542E-2</v>
      </c>
      <c r="K115">
        <f>INDEX(export_2017_5y_country_docs!$A$1:$E$21,MATCH($B115,export_2017_5y_country_docs!$A$1:$A$21,0),2)</f>
        <v>611176</v>
      </c>
      <c r="L115">
        <f>INDEX(export_2017_5y_country_docs!$A$1:$E$21,MATCH($B115,export_2017_5y_country_docs!$A$1:$A$21,0),3)</f>
        <v>515726.10549464897</v>
      </c>
      <c r="M115">
        <f>INDEX(export_2017_5y_country_docs!$A$1:$E$21,MATCH($B115,export_2017_5y_country_docs!$A$1:$A$21,0),4)</f>
        <v>3.9515609601997792E-2</v>
      </c>
      <c r="N115">
        <f>INDEX(export_2017_5y_country_docs!$A$1:$E$21,MATCH($B115,export_2017_5y_country_docs!$A$1:$A$21,0),5)</f>
        <v>4.2160319271992604E-2</v>
      </c>
      <c r="O115">
        <f t="shared" si="19"/>
        <v>55178.372264332058</v>
      </c>
      <c r="P115">
        <f t="shared" si="20"/>
        <v>33662.9533480424</v>
      </c>
      <c r="Q115">
        <f t="shared" si="21"/>
        <v>1.0970059013344244</v>
      </c>
      <c r="R115">
        <f t="shared" si="22"/>
        <v>0.58092815704727896</v>
      </c>
      <c r="S115">
        <f t="shared" si="23"/>
        <v>19555.757449246801</v>
      </c>
      <c r="T115">
        <f t="shared" si="24"/>
        <v>582041.68262295134</v>
      </c>
      <c r="U115">
        <f t="shared" si="25"/>
        <v>798411.94772268995</v>
      </c>
      <c r="V115">
        <f t="shared" si="26"/>
        <v>18237335.999999966</v>
      </c>
      <c r="W115">
        <f t="shared" si="27"/>
        <v>2.4493317647645028E-2</v>
      </c>
      <c r="X115">
        <f t="shared" si="28"/>
        <v>3.1914841214909478E-2</v>
      </c>
      <c r="Y115">
        <f t="shared" si="29"/>
        <v>0.76745854640826539</v>
      </c>
      <c r="Z115">
        <f t="shared" si="30"/>
        <v>0.76161982506262305</v>
      </c>
      <c r="AA115">
        <f t="shared" si="31"/>
        <v>3.3598551500846875E-2</v>
      </c>
      <c r="AB115">
        <f t="shared" si="32"/>
        <v>4.4114596804362707E-2</v>
      </c>
      <c r="AC115">
        <f t="shared" si="33"/>
        <v>0.76161982506262305</v>
      </c>
    </row>
    <row r="116" spans="1:29" x14ac:dyDescent="0.25">
      <c r="A116" t="s">
        <v>11</v>
      </c>
      <c r="B116" t="s">
        <v>7</v>
      </c>
      <c r="C116" t="str">
        <f>INDEX(country!$A$1:$J$242,MATCH(A116,country!$B$1:$B$242,0),1)</f>
        <v>Poland</v>
      </c>
      <c r="D116" t="str">
        <f>INDEX(country!$A$1:$J$242,MATCH(B116,country!$B$1:$B$242,0),1)</f>
        <v>Netherlands</v>
      </c>
      <c r="E116">
        <v>11989</v>
      </c>
      <c r="F116">
        <v>3876.37272345668</v>
      </c>
      <c r="G116">
        <f>INDEX(export_2017_country_references!$A$1:$C$21,MATCH($A116,export_2017_country_references!$A$1:$A$21,0),2)</f>
        <v>278613</v>
      </c>
      <c r="H116">
        <f>INDEX(export_2017_country_references!$A$1:$C$21,MATCH($A116,export_2017_country_references!$A$1:$A$21,0),3)</f>
        <v>205613.18892001599</v>
      </c>
      <c r="I116">
        <f t="shared" si="17"/>
        <v>4.3031014346064253E-2</v>
      </c>
      <c r="J116">
        <f t="shared" si="18"/>
        <v>1.8852743560942475E-2</v>
      </c>
      <c r="K116">
        <f>INDEX(export_2017_5y_country_docs!$A$1:$E$21,MATCH($B116,export_2017_5y_country_docs!$A$1:$A$21,0),2)</f>
        <v>264229</v>
      </c>
      <c r="L116">
        <f>INDEX(export_2017_5y_country_docs!$A$1:$E$21,MATCH($B116,export_2017_5y_country_docs!$A$1:$A$21,0),3)</f>
        <v>164787.98419923001</v>
      </c>
      <c r="M116">
        <f>INDEX(export_2017_5y_country_docs!$A$1:$E$21,MATCH($B116,export_2017_5y_country_docs!$A$1:$A$21,0),4)</f>
        <v>1.708373694242947E-2</v>
      </c>
      <c r="N116">
        <f>INDEX(export_2017_5y_country_docs!$A$1:$E$21,MATCH($B116,export_2017_5y_country_docs!$A$1:$A$21,0),5)</f>
        <v>1.3471325092927054E-2</v>
      </c>
      <c r="O116">
        <f t="shared" si="19"/>
        <v>4759.7512007411015</v>
      </c>
      <c r="P116">
        <f t="shared" si="20"/>
        <v>2769.8821113349622</v>
      </c>
      <c r="Q116">
        <f t="shared" si="21"/>
        <v>2.5188291350466581</v>
      </c>
      <c r="R116">
        <f t="shared" si="22"/>
        <v>1.3994720957955995</v>
      </c>
      <c r="S116">
        <f t="shared" si="23"/>
        <v>3876.37272345668</v>
      </c>
      <c r="T116">
        <f t="shared" si="24"/>
        <v>349614.29819089675</v>
      </c>
      <c r="U116">
        <f t="shared" si="25"/>
        <v>205605.0031214678</v>
      </c>
      <c r="V116">
        <f t="shared" si="26"/>
        <v>18237335.999999966</v>
      </c>
      <c r="W116">
        <f t="shared" si="27"/>
        <v>1.8853494149491039E-2</v>
      </c>
      <c r="X116">
        <f t="shared" si="28"/>
        <v>1.9170250424233967E-2</v>
      </c>
      <c r="Y116">
        <f t="shared" si="29"/>
        <v>0.98347667517464965</v>
      </c>
      <c r="Z116">
        <f t="shared" si="30"/>
        <v>0.98315916662106739</v>
      </c>
      <c r="AA116">
        <f t="shared" si="31"/>
        <v>1.1087569197012929E-2</v>
      </c>
      <c r="AB116">
        <f t="shared" si="32"/>
        <v>1.1277491553192565E-2</v>
      </c>
      <c r="AC116">
        <f t="shared" si="33"/>
        <v>0.98315916662106739</v>
      </c>
    </row>
    <row r="117" spans="1:29" x14ac:dyDescent="0.25">
      <c r="A117" t="s">
        <v>12</v>
      </c>
      <c r="B117" t="s">
        <v>5</v>
      </c>
      <c r="C117" t="str">
        <f>INDEX(country!$A$1:$J$242,MATCH(A117,country!$B$1:$B$242,0),1)</f>
        <v>zOther</v>
      </c>
      <c r="D117" t="str">
        <f>INDEX(country!$A$1:$J$242,MATCH(B117,country!$B$1:$B$242,0),1)</f>
        <v>Switzerland</v>
      </c>
      <c r="E117">
        <v>149640</v>
      </c>
      <c r="F117">
        <v>41229.676492039202</v>
      </c>
      <c r="G117">
        <f>INDEX(export_2017_country_references!$A$1:$C$21,MATCH($A117,export_2017_country_references!$A$1:$A$21,0),2)</f>
        <v>4471681</v>
      </c>
      <c r="H117">
        <f>INDEX(export_2017_country_references!$A$1:$C$21,MATCH($A117,export_2017_country_references!$A$1:$A$21,0),3)</f>
        <v>3205353.8477964802</v>
      </c>
      <c r="I117">
        <f t="shared" si="17"/>
        <v>3.3463925534938647E-2</v>
      </c>
      <c r="J117">
        <f t="shared" si="18"/>
        <v>1.2862753521076162E-2</v>
      </c>
      <c r="K117">
        <f>INDEX(export_2017_5y_country_docs!$A$1:$E$21,MATCH($B117,export_2017_5y_country_docs!$A$1:$A$21,0),2)</f>
        <v>205623</v>
      </c>
      <c r="L117">
        <f>INDEX(export_2017_5y_country_docs!$A$1:$E$21,MATCH($B117,export_2017_5y_country_docs!$A$1:$A$21,0),3)</f>
        <v>113491.275762676</v>
      </c>
      <c r="M117">
        <f>INDEX(export_2017_5y_country_docs!$A$1:$E$21,MATCH($B117,export_2017_5y_country_docs!$A$1:$A$21,0),4)</f>
        <v>1.3294563584289291E-2</v>
      </c>
      <c r="N117">
        <f>INDEX(export_2017_5y_country_docs!$A$1:$E$21,MATCH($B117,export_2017_5y_country_docs!$A$1:$A$21,0),5)</f>
        <v>9.2778480083937145E-3</v>
      </c>
      <c r="O117">
        <f t="shared" si="19"/>
        <v>59449.047383158322</v>
      </c>
      <c r="P117">
        <f t="shared" si="20"/>
        <v>29738.785812975704</v>
      </c>
      <c r="Q117">
        <f t="shared" si="21"/>
        <v>2.5171135045368684</v>
      </c>
      <c r="R117">
        <f t="shared" si="22"/>
        <v>1.3863940764538465</v>
      </c>
      <c r="S117">
        <f t="shared" si="23"/>
        <v>41229.676492039202</v>
      </c>
      <c r="T117">
        <f t="shared" si="24"/>
        <v>255446.00110883819</v>
      </c>
      <c r="U117">
        <f t="shared" si="25"/>
        <v>3205186.9408204146</v>
      </c>
      <c r="V117">
        <f t="shared" si="26"/>
        <v>18237335.999999966</v>
      </c>
      <c r="W117">
        <f t="shared" si="27"/>
        <v>1.2863423336389191E-2</v>
      </c>
      <c r="X117">
        <f t="shared" si="28"/>
        <v>1.4006760697332036E-2</v>
      </c>
      <c r="Y117">
        <f t="shared" si="29"/>
        <v>0.91837246415149909</v>
      </c>
      <c r="Z117">
        <f t="shared" si="30"/>
        <v>0.91730877187795934</v>
      </c>
      <c r="AA117">
        <f t="shared" si="31"/>
        <v>0.1614027086471102</v>
      </c>
      <c r="AB117">
        <f t="shared" si="32"/>
        <v>0.17595243128077659</v>
      </c>
      <c r="AC117">
        <f t="shared" si="33"/>
        <v>0.91730877187795934</v>
      </c>
    </row>
    <row r="118" spans="1:29" x14ac:dyDescent="0.25">
      <c r="A118" t="s">
        <v>4</v>
      </c>
      <c r="B118" t="s">
        <v>15</v>
      </c>
      <c r="C118" t="str">
        <f>INDEX(country!$A$1:$J$242,MATCH(A118,country!$B$1:$B$242,0),1)</f>
        <v>Canada</v>
      </c>
      <c r="D118" t="str">
        <f>INDEX(country!$A$1:$J$242,MATCH(B118,country!$B$1:$B$242,0),1)</f>
        <v>Turkey</v>
      </c>
      <c r="E118">
        <v>6818</v>
      </c>
      <c r="F118">
        <v>2314.6518607718899</v>
      </c>
      <c r="G118">
        <f>INDEX(export_2017_country_references!$A$1:$C$21,MATCH($A118,export_2017_country_references!$A$1:$A$21,0),2)</f>
        <v>761059</v>
      </c>
      <c r="H118">
        <f>INDEX(export_2017_country_references!$A$1:$C$21,MATCH($A118,export_2017_country_references!$A$1:$A$21,0),3)</f>
        <v>470952.99537847401</v>
      </c>
      <c r="I118">
        <f t="shared" si="17"/>
        <v>8.9585695721356683E-3</v>
      </c>
      <c r="J118">
        <f t="shared" si="18"/>
        <v>4.9148256481769612E-3</v>
      </c>
      <c r="K118">
        <f>INDEX(export_2017_5y_country_docs!$A$1:$E$21,MATCH($B118,export_2017_5y_country_docs!$A$1:$A$21,0),2)</f>
        <v>196268</v>
      </c>
      <c r="L118">
        <f>INDEX(export_2017_5y_country_docs!$A$1:$E$21,MATCH($B118,export_2017_5y_country_docs!$A$1:$A$21,0),3)</f>
        <v>171052.689770383</v>
      </c>
      <c r="M118">
        <f>INDEX(export_2017_5y_country_docs!$A$1:$E$21,MATCH($B118,export_2017_5y_country_docs!$A$1:$A$21,0),4)</f>
        <v>1.2689715671696699E-2</v>
      </c>
      <c r="N118">
        <f>INDEX(export_2017_5y_country_docs!$A$1:$E$21,MATCH($B118,export_2017_5y_country_docs!$A$1:$A$21,0),5)</f>
        <v>1.3983461252432714E-2</v>
      </c>
      <c r="O118">
        <f t="shared" si="19"/>
        <v>9657.6223193858186</v>
      </c>
      <c r="P118">
        <f t="shared" si="20"/>
        <v>6585.5529625920144</v>
      </c>
      <c r="Q118">
        <f t="shared" si="21"/>
        <v>0.70597086679546128</v>
      </c>
      <c r="R118">
        <f t="shared" si="22"/>
        <v>0.35147418507144823</v>
      </c>
      <c r="S118">
        <f t="shared" si="23"/>
        <v>2314.6518607718899</v>
      </c>
      <c r="T118">
        <f t="shared" si="24"/>
        <v>154259.77782273083</v>
      </c>
      <c r="U118">
        <f t="shared" si="25"/>
        <v>470938.93774361059</v>
      </c>
      <c r="V118">
        <f t="shared" si="26"/>
        <v>18237335.999999966</v>
      </c>
      <c r="W118">
        <f t="shared" si="27"/>
        <v>4.9149723568452028E-3</v>
      </c>
      <c r="X118">
        <f t="shared" si="28"/>
        <v>8.4584600416821362E-3</v>
      </c>
      <c r="Y118">
        <f t="shared" si="29"/>
        <v>0.58107177105819385</v>
      </c>
      <c r="Z118">
        <f t="shared" si="30"/>
        <v>0.57900258037845076</v>
      </c>
      <c r="AA118">
        <f t="shared" si="31"/>
        <v>1.5004895595219872E-2</v>
      </c>
      <c r="AB118">
        <f t="shared" si="32"/>
        <v>2.5915075517301305E-2</v>
      </c>
      <c r="AC118">
        <f t="shared" si="33"/>
        <v>0.57900258037845087</v>
      </c>
    </row>
    <row r="119" spans="1:29" x14ac:dyDescent="0.25">
      <c r="A119" t="s">
        <v>16</v>
      </c>
      <c r="B119" t="s">
        <v>8</v>
      </c>
      <c r="C119" t="str">
        <f>INDEX(country!$A$1:$J$242,MATCH(A119,country!$B$1:$B$242,0),1)</f>
        <v>Russian Federation</v>
      </c>
      <c r="D119" t="str">
        <f>INDEX(country!$A$1:$J$242,MATCH(B119,country!$B$1:$B$242,0),1)</f>
        <v>China</v>
      </c>
      <c r="E119">
        <v>42480</v>
      </c>
      <c r="F119">
        <v>24865.8503308492</v>
      </c>
      <c r="G119">
        <f>INDEX(export_2017_country_references!$A$1:$C$21,MATCH($A119,export_2017_country_references!$A$1:$A$21,0),2)</f>
        <v>307923</v>
      </c>
      <c r="H119">
        <f>INDEX(export_2017_country_references!$A$1:$C$21,MATCH($A119,export_2017_country_references!$A$1:$A$21,0),3)</f>
        <v>230122.67918958</v>
      </c>
      <c r="I119">
        <f t="shared" si="17"/>
        <v>0.13795656706384388</v>
      </c>
      <c r="J119">
        <f t="shared" si="18"/>
        <v>0.10805475765543378</v>
      </c>
      <c r="K119">
        <f>INDEX(export_2017_5y_country_docs!$A$1:$E$21,MATCH($B119,export_2017_5y_country_docs!$A$1:$A$21,0),2)</f>
        <v>2372875</v>
      </c>
      <c r="L119">
        <f>INDEX(export_2017_5y_country_docs!$A$1:$E$21,MATCH($B119,export_2017_5y_country_docs!$A$1:$A$21,0),3)</f>
        <v>2164170.6430614302</v>
      </c>
      <c r="M119">
        <f>INDEX(export_2017_5y_country_docs!$A$1:$E$21,MATCH($B119,export_2017_5y_country_docs!$A$1:$A$21,0),4)</f>
        <v>0.15341833143700095</v>
      </c>
      <c r="N119">
        <f>INDEX(export_2017_5y_country_docs!$A$1:$E$21,MATCH($B119,export_2017_5y_country_docs!$A$1:$A$21,0),5)</f>
        <v>0.1769197337471026</v>
      </c>
      <c r="O119">
        <f t="shared" si="19"/>
        <v>47241.032871075644</v>
      </c>
      <c r="P119">
        <f t="shared" si="20"/>
        <v>40713.243131390402</v>
      </c>
      <c r="Q119">
        <f t="shared" si="21"/>
        <v>0.89921827314680303</v>
      </c>
      <c r="R119">
        <f t="shared" si="22"/>
        <v>0.61075582337181411</v>
      </c>
      <c r="S119">
        <f t="shared" si="23"/>
        <v>24865.8503308492</v>
      </c>
      <c r="T119">
        <f t="shared" si="24"/>
        <v>2883561.6717675827</v>
      </c>
      <c r="U119">
        <f t="shared" si="25"/>
        <v>230105.28373503475</v>
      </c>
      <c r="V119">
        <f t="shared" si="26"/>
        <v>18237335.999999966</v>
      </c>
      <c r="W119">
        <f t="shared" si="27"/>
        <v>0.10806292635801497</v>
      </c>
      <c r="X119">
        <f t="shared" si="28"/>
        <v>0.15811309676849666</v>
      </c>
      <c r="Y119">
        <f t="shared" si="29"/>
        <v>0.68345335438111554</v>
      </c>
      <c r="Z119">
        <f t="shared" si="30"/>
        <v>0.6451020425394457</v>
      </c>
      <c r="AA119">
        <f t="shared" si="31"/>
        <v>8.6233114326307383E-3</v>
      </c>
      <c r="AB119">
        <f t="shared" si="32"/>
        <v>1.3367360299597026E-2</v>
      </c>
      <c r="AC119">
        <f t="shared" si="33"/>
        <v>0.6451020425394457</v>
      </c>
    </row>
    <row r="120" spans="1:29" x14ac:dyDescent="0.25">
      <c r="A120" t="s">
        <v>8</v>
      </c>
      <c r="B120" t="s">
        <v>18</v>
      </c>
      <c r="C120" t="str">
        <f>INDEX(country!$A$1:$J$242,MATCH(A120,country!$B$1:$B$242,0),1)</f>
        <v>China</v>
      </c>
      <c r="D120" t="str">
        <f>INDEX(country!$A$1:$J$242,MATCH(B120,country!$B$1:$B$242,0),1)</f>
        <v>Spain</v>
      </c>
      <c r="E120">
        <v>146094</v>
      </c>
      <c r="F120">
        <v>76722.951092324802</v>
      </c>
      <c r="G120">
        <f>INDEX(export_2017_country_references!$A$1:$C$21,MATCH($A120,export_2017_country_references!$A$1:$A$21,0),2)</f>
        <v>4753344</v>
      </c>
      <c r="H120">
        <f>INDEX(export_2017_country_references!$A$1:$C$21,MATCH($A120,export_2017_country_references!$A$1:$A$21,0),3)</f>
        <v>4234628.8688230803</v>
      </c>
      <c r="I120">
        <f t="shared" si="17"/>
        <v>3.0734994143070647E-2</v>
      </c>
      <c r="J120">
        <f t="shared" si="18"/>
        <v>1.8117987070174632E-2</v>
      </c>
      <c r="K120">
        <f>INDEX(export_2017_5y_country_docs!$A$1:$E$21,MATCH($B120,export_2017_5y_country_docs!$A$1:$A$21,0),2)</f>
        <v>405846</v>
      </c>
      <c r="L120">
        <f>INDEX(export_2017_5y_country_docs!$A$1:$E$21,MATCH($B120,export_2017_5y_country_docs!$A$1:$A$21,0),3)</f>
        <v>295491.23018071702</v>
      </c>
      <c r="M120">
        <f>INDEX(export_2017_5y_country_docs!$A$1:$E$21,MATCH($B120,export_2017_5y_country_docs!$A$1:$A$21,0),4)</f>
        <v>2.6239989944847955E-2</v>
      </c>
      <c r="N120">
        <f>INDEX(export_2017_5y_country_docs!$A$1:$E$21,MATCH($B120,export_2017_5y_country_docs!$A$1:$A$21,0),5)</f>
        <v>2.415624199310994E-2</v>
      </c>
      <c r="O120">
        <f t="shared" si="19"/>
        <v>124727.69876440337</v>
      </c>
      <c r="P120">
        <f t="shared" si="20"/>
        <v>102292.71970629973</v>
      </c>
      <c r="Q120">
        <f t="shared" si="21"/>
        <v>1.1713035792952067</v>
      </c>
      <c r="R120">
        <f t="shared" si="22"/>
        <v>0.7500333485375088</v>
      </c>
      <c r="S120">
        <f t="shared" si="23"/>
        <v>76722.951092324802</v>
      </c>
      <c r="T120">
        <f t="shared" si="24"/>
        <v>436281.78476138465</v>
      </c>
      <c r="U120">
        <f t="shared" si="25"/>
        <v>4234545.0838893354</v>
      </c>
      <c r="V120">
        <f t="shared" si="26"/>
        <v>18237335.999999966</v>
      </c>
      <c r="W120">
        <f t="shared" si="27"/>
        <v>1.8118345553628273E-2</v>
      </c>
      <c r="X120">
        <f t="shared" si="28"/>
        <v>2.3922451434868857E-2</v>
      </c>
      <c r="Y120">
        <f t="shared" si="29"/>
        <v>0.75737829807940826</v>
      </c>
      <c r="Z120">
        <f t="shared" si="30"/>
        <v>0.75290127804924456</v>
      </c>
      <c r="AA120">
        <f t="shared" si="31"/>
        <v>0.17585641613318062</v>
      </c>
      <c r="AB120">
        <f t="shared" si="32"/>
        <v>0.23357167966140507</v>
      </c>
      <c r="AC120">
        <f t="shared" si="33"/>
        <v>0.75290127804924456</v>
      </c>
    </row>
    <row r="121" spans="1:29" x14ac:dyDescent="0.25">
      <c r="A121" t="s">
        <v>11</v>
      </c>
      <c r="B121" t="s">
        <v>22</v>
      </c>
      <c r="C121" t="str">
        <f>INDEX(country!$A$1:$J$242,MATCH(A121,country!$B$1:$B$242,0),1)</f>
        <v>Poland</v>
      </c>
      <c r="D121" t="str">
        <f>INDEX(country!$A$1:$J$242,MATCH(B121,country!$B$1:$B$242,0),1)</f>
        <v>Japan</v>
      </c>
      <c r="E121">
        <v>13192</v>
      </c>
      <c r="F121">
        <v>6144.6576302190197</v>
      </c>
      <c r="G121">
        <f>INDEX(export_2017_country_references!$A$1:$C$21,MATCH($A121,export_2017_country_references!$A$1:$A$21,0),2)</f>
        <v>278613</v>
      </c>
      <c r="H121">
        <f>INDEX(export_2017_country_references!$A$1:$C$21,MATCH($A121,export_2017_country_references!$A$1:$A$21,0),3)</f>
        <v>205613.18892001599</v>
      </c>
      <c r="I121">
        <f t="shared" si="17"/>
        <v>4.7348831533345535E-2</v>
      </c>
      <c r="J121">
        <f t="shared" si="18"/>
        <v>2.9884550025676151E-2</v>
      </c>
      <c r="K121">
        <f>INDEX(export_2017_5y_country_docs!$A$1:$E$21,MATCH($B121,export_2017_5y_country_docs!$A$1:$A$21,0),2)</f>
        <v>611176</v>
      </c>
      <c r="L121">
        <f>INDEX(export_2017_5y_country_docs!$A$1:$E$21,MATCH($B121,export_2017_5y_country_docs!$A$1:$A$21,0),3)</f>
        <v>515726.10549464897</v>
      </c>
      <c r="M121">
        <f>INDEX(export_2017_5y_country_docs!$A$1:$E$21,MATCH($B121,export_2017_5y_country_docs!$A$1:$A$21,0),4)</f>
        <v>3.9515609601997792E-2</v>
      </c>
      <c r="N121">
        <f>INDEX(export_2017_5y_country_docs!$A$1:$E$21,MATCH($B121,export_2017_5y_country_docs!$A$1:$A$21,0),5)</f>
        <v>4.2160319271992604E-2</v>
      </c>
      <c r="O121">
        <f t="shared" si="19"/>
        <v>11009.562538041411</v>
      </c>
      <c r="P121">
        <f t="shared" si="20"/>
        <v>8668.7176914004067</v>
      </c>
      <c r="Q121">
        <f t="shared" si="21"/>
        <v>1.198231079065821</v>
      </c>
      <c r="R121">
        <f t="shared" si="22"/>
        <v>0.7088312076784643</v>
      </c>
      <c r="S121">
        <f t="shared" si="23"/>
        <v>6144.6576302190197</v>
      </c>
      <c r="T121">
        <f t="shared" si="24"/>
        <v>582041.68262295134</v>
      </c>
      <c r="U121">
        <f t="shared" si="25"/>
        <v>205605.0031214678</v>
      </c>
      <c r="V121">
        <f t="shared" si="26"/>
        <v>18237335.999999966</v>
      </c>
      <c r="W121">
        <f t="shared" si="27"/>
        <v>2.9885739826033632E-2</v>
      </c>
      <c r="X121">
        <f t="shared" si="28"/>
        <v>3.1914841214909478E-2</v>
      </c>
      <c r="Y121">
        <f t="shared" si="29"/>
        <v>0.93642138542340847</v>
      </c>
      <c r="Z121">
        <f t="shared" si="30"/>
        <v>0.9344627564126412</v>
      </c>
      <c r="AA121">
        <f t="shared" si="31"/>
        <v>1.0557074885991542E-2</v>
      </c>
      <c r="AB121">
        <f t="shared" si="32"/>
        <v>1.1297480625680213E-2</v>
      </c>
      <c r="AC121">
        <f t="shared" si="33"/>
        <v>0.9344627564126412</v>
      </c>
    </row>
    <row r="122" spans="1:29" x14ac:dyDescent="0.25">
      <c r="A122" t="s">
        <v>21</v>
      </c>
      <c r="B122" t="s">
        <v>13</v>
      </c>
      <c r="C122" t="str">
        <f>INDEX(country!$A$1:$J$242,MATCH(A122,country!$B$1:$B$242,0),1)</f>
        <v>Italy</v>
      </c>
      <c r="D122" t="str">
        <f>INDEX(country!$A$1:$J$242,MATCH(B122,country!$B$1:$B$242,0),1)</f>
        <v>India</v>
      </c>
      <c r="E122">
        <v>22067</v>
      </c>
      <c r="F122">
        <v>10475.6572383978</v>
      </c>
      <c r="G122">
        <f>INDEX(export_2017_country_references!$A$1:$C$21,MATCH($A122,export_2017_country_references!$A$1:$A$21,0),2)</f>
        <v>853404</v>
      </c>
      <c r="H122">
        <f>INDEX(export_2017_country_references!$A$1:$C$21,MATCH($A122,export_2017_country_references!$A$1:$A$21,0),3)</f>
        <v>590210.80568988505</v>
      </c>
      <c r="I122">
        <f t="shared" si="17"/>
        <v>2.5857624290488445E-2</v>
      </c>
      <c r="J122">
        <f t="shared" si="18"/>
        <v>1.7749009569814678E-2</v>
      </c>
      <c r="K122">
        <f>INDEX(export_2017_5y_country_docs!$A$1:$E$21,MATCH($B122,export_2017_5y_country_docs!$A$1:$A$21,0),2)</f>
        <v>628927</v>
      </c>
      <c r="L122">
        <f>INDEX(export_2017_5y_country_docs!$A$1:$E$21,MATCH($B122,export_2017_5y_country_docs!$A$1:$A$21,0),3)</f>
        <v>572993.14923858095</v>
      </c>
      <c r="M122">
        <f>INDEX(export_2017_5y_country_docs!$A$1:$E$21,MATCH($B122,export_2017_5y_country_docs!$A$1:$A$21,0),4)</f>
        <v>4.0663301242450066E-2</v>
      </c>
      <c r="N122">
        <f>INDEX(export_2017_5y_country_docs!$A$1:$E$21,MATCH($B122,export_2017_5y_country_docs!$A$1:$A$21,0),5)</f>
        <v>4.6841867912412148E-2</v>
      </c>
      <c r="O122">
        <f t="shared" si="19"/>
        <v>34702.223933511857</v>
      </c>
      <c r="P122">
        <f t="shared" si="20"/>
        <v>27646.576600603948</v>
      </c>
      <c r="Q122">
        <f t="shared" si="21"/>
        <v>0.63589584466631111</v>
      </c>
      <c r="R122">
        <f t="shared" si="22"/>
        <v>0.37891336022301425</v>
      </c>
      <c r="S122">
        <f t="shared" si="23"/>
        <v>10475.6572383978</v>
      </c>
      <c r="T122">
        <f t="shared" si="24"/>
        <v>535725.91001931019</v>
      </c>
      <c r="U122">
        <f t="shared" si="25"/>
        <v>590154.03594261827</v>
      </c>
      <c r="V122">
        <f t="shared" si="26"/>
        <v>18237335.999999966</v>
      </c>
      <c r="W122">
        <f t="shared" si="27"/>
        <v>1.775071693217458E-2</v>
      </c>
      <c r="X122">
        <f t="shared" si="28"/>
        <v>2.9375228378712284E-2</v>
      </c>
      <c r="Y122">
        <f t="shared" si="29"/>
        <v>0.60427502735734362</v>
      </c>
      <c r="Z122">
        <f t="shared" si="30"/>
        <v>0.59712368391178439</v>
      </c>
      <c r="AA122">
        <f t="shared" si="31"/>
        <v>1.9554135878961324E-2</v>
      </c>
      <c r="AB122">
        <f t="shared" si="32"/>
        <v>3.2747212019562343E-2</v>
      </c>
      <c r="AC122">
        <f t="shared" si="33"/>
        <v>0.59712368391178416</v>
      </c>
    </row>
    <row r="123" spans="1:29" x14ac:dyDescent="0.25">
      <c r="A123" t="s">
        <v>5</v>
      </c>
      <c r="B123" t="s">
        <v>11</v>
      </c>
      <c r="C123" t="str">
        <f>INDEX(country!$A$1:$J$242,MATCH(A123,country!$B$1:$B$242,0),1)</f>
        <v>Switzerland</v>
      </c>
      <c r="D123" t="str">
        <f>INDEX(country!$A$1:$J$242,MATCH(B123,country!$B$1:$B$242,0),1)</f>
        <v>Poland</v>
      </c>
      <c r="E123">
        <v>5808</v>
      </c>
      <c r="F123">
        <v>968.00947947902</v>
      </c>
      <c r="G123">
        <f>INDEX(export_2017_country_references!$A$1:$C$21,MATCH($A123,export_2017_country_references!$A$1:$A$21,0),2)</f>
        <v>389403</v>
      </c>
      <c r="H123">
        <f>INDEX(export_2017_country_references!$A$1:$C$21,MATCH($A123,export_2017_country_references!$A$1:$A$21,0),3)</f>
        <v>194158.51615281499</v>
      </c>
      <c r="I123">
        <f t="shared" si="17"/>
        <v>1.4915139328664648E-2</v>
      </c>
      <c r="J123">
        <f t="shared" si="18"/>
        <v>4.985665829445954E-3</v>
      </c>
      <c r="K123">
        <f>INDEX(export_2017_5y_country_docs!$A$1:$E$21,MATCH($B123,export_2017_5y_country_docs!$A$1:$A$21,0),2)</f>
        <v>205103</v>
      </c>
      <c r="L123">
        <f>INDEX(export_2017_5y_country_docs!$A$1:$E$21,MATCH($B123,export_2017_5y_country_docs!$A$1:$A$21,0),3)</f>
        <v>166981.54839192901</v>
      </c>
      <c r="M123">
        <f>INDEX(export_2017_5y_country_docs!$A$1:$E$21,MATCH($B123,export_2017_5y_country_docs!$A$1:$A$21,0),4)</f>
        <v>1.3260942962744861E-2</v>
      </c>
      <c r="N123">
        <f>INDEX(export_2017_5y_country_docs!$A$1:$E$21,MATCH($B123,export_2017_5y_country_docs!$A$1:$A$21,0),5)</f>
        <v>1.3650647732837048E-2</v>
      </c>
      <c r="O123">
        <f t="shared" si="19"/>
        <v>5163.8509725217373</v>
      </c>
      <c r="P123">
        <f t="shared" si="20"/>
        <v>2650.3895083324292</v>
      </c>
      <c r="Q123">
        <f t="shared" si="21"/>
        <v>1.1247419863404184</v>
      </c>
      <c r="R123">
        <f t="shared" si="22"/>
        <v>0.36523291253445678</v>
      </c>
      <c r="S123">
        <f t="shared" si="23"/>
        <v>968.00947947902</v>
      </c>
      <c r="T123">
        <f t="shared" si="24"/>
        <v>135327.88678592816</v>
      </c>
      <c r="U123">
        <f t="shared" si="25"/>
        <v>194145.84156533482</v>
      </c>
      <c r="V123">
        <f t="shared" si="26"/>
        <v>18237335.999999966</v>
      </c>
      <c r="W123">
        <f t="shared" si="27"/>
        <v>4.9859913128927937E-3</v>
      </c>
      <c r="X123">
        <f t="shared" si="28"/>
        <v>7.4203758041157114E-3</v>
      </c>
      <c r="Y123">
        <f t="shared" si="29"/>
        <v>0.67193245254873935</v>
      </c>
      <c r="Z123">
        <f t="shared" si="30"/>
        <v>0.67028851394350064</v>
      </c>
      <c r="AA123">
        <f t="shared" si="31"/>
        <v>7.1530672832443637E-3</v>
      </c>
      <c r="AB123">
        <f t="shared" si="32"/>
        <v>1.0671624434022906E-2</v>
      </c>
      <c r="AC123">
        <f t="shared" si="33"/>
        <v>0.67028851394350053</v>
      </c>
    </row>
    <row r="124" spans="1:29" x14ac:dyDescent="0.25">
      <c r="A124" t="s">
        <v>12</v>
      </c>
      <c r="B124" t="s">
        <v>13</v>
      </c>
      <c r="C124" t="str">
        <f>INDEX(country!$A$1:$J$242,MATCH(A124,country!$B$1:$B$242,0),1)</f>
        <v>zOther</v>
      </c>
      <c r="D124" t="str">
        <f>INDEX(country!$A$1:$J$242,MATCH(B124,country!$B$1:$B$242,0),1)</f>
        <v>India</v>
      </c>
      <c r="E124">
        <v>206189</v>
      </c>
      <c r="F124">
        <v>131708.67573394999</v>
      </c>
      <c r="G124">
        <f>INDEX(export_2017_country_references!$A$1:$C$21,MATCH($A124,export_2017_country_references!$A$1:$A$21,0),2)</f>
        <v>4471681</v>
      </c>
      <c r="H124">
        <f>INDEX(export_2017_country_references!$A$1:$C$21,MATCH($A124,export_2017_country_references!$A$1:$A$21,0),3)</f>
        <v>3205353.8477964802</v>
      </c>
      <c r="I124">
        <f t="shared" si="17"/>
        <v>4.6109952834292069E-2</v>
      </c>
      <c r="J124">
        <f t="shared" si="18"/>
        <v>4.1090214056863986E-2</v>
      </c>
      <c r="K124">
        <f>INDEX(export_2017_5y_country_docs!$A$1:$E$21,MATCH($B124,export_2017_5y_country_docs!$A$1:$A$21,0),2)</f>
        <v>628927</v>
      </c>
      <c r="L124">
        <f>INDEX(export_2017_5y_country_docs!$A$1:$E$21,MATCH($B124,export_2017_5y_country_docs!$A$1:$A$21,0),3)</f>
        <v>572993.14923858095</v>
      </c>
      <c r="M124">
        <f>INDEX(export_2017_5y_country_docs!$A$1:$E$21,MATCH($B124,export_2017_5y_country_docs!$A$1:$A$21,0),4)</f>
        <v>4.0663301242450066E-2</v>
      </c>
      <c r="N124">
        <f>INDEX(export_2017_5y_country_docs!$A$1:$E$21,MATCH($B124,export_2017_5y_country_docs!$A$1:$A$21,0),5)</f>
        <v>4.6841867912412148E-2</v>
      </c>
      <c r="O124">
        <f t="shared" si="19"/>
        <v>181833.31156314036</v>
      </c>
      <c r="P124">
        <f t="shared" si="20"/>
        <v>150144.76155102477</v>
      </c>
      <c r="Q124">
        <f t="shared" si="21"/>
        <v>1.1339451403457628</v>
      </c>
      <c r="R124">
        <f t="shared" si="22"/>
        <v>0.87721126180742903</v>
      </c>
      <c r="S124">
        <f t="shared" si="23"/>
        <v>131708.67573394999</v>
      </c>
      <c r="T124">
        <f t="shared" si="24"/>
        <v>535725.91001931019</v>
      </c>
      <c r="U124">
        <f t="shared" si="25"/>
        <v>3205186.9408204146</v>
      </c>
      <c r="V124">
        <f t="shared" si="26"/>
        <v>18237335.999999966</v>
      </c>
      <c r="W124">
        <f t="shared" si="27"/>
        <v>4.1092353789584958E-2</v>
      </c>
      <c r="X124">
        <f t="shared" si="28"/>
        <v>2.9375228378712284E-2</v>
      </c>
      <c r="Y124">
        <f t="shared" si="29"/>
        <v>1.3988777639381307</v>
      </c>
      <c r="Z124">
        <f t="shared" si="30"/>
        <v>1.415970991069357</v>
      </c>
      <c r="AA124">
        <f t="shared" si="31"/>
        <v>0.24585086005864931</v>
      </c>
      <c r="AB124">
        <f t="shared" si="32"/>
        <v>0.1736270457581762</v>
      </c>
      <c r="AC124">
        <f t="shared" si="33"/>
        <v>1.4159709910693568</v>
      </c>
    </row>
    <row r="125" spans="1:29" x14ac:dyDescent="0.25">
      <c r="A125" t="s">
        <v>23</v>
      </c>
      <c r="B125" t="s">
        <v>6</v>
      </c>
      <c r="C125" t="str">
        <f>INDEX(country!$A$1:$J$242,MATCH(A125,country!$B$1:$B$242,0),1)</f>
        <v>United Kingdom</v>
      </c>
      <c r="D125" t="str">
        <f>INDEX(country!$A$1:$J$242,MATCH(B125,country!$B$1:$B$242,0),1)</f>
        <v>Germany</v>
      </c>
      <c r="E125">
        <v>159934</v>
      </c>
      <c r="F125">
        <v>45999.137797630698</v>
      </c>
      <c r="G125">
        <f>INDEX(export_2017_country_references!$A$1:$C$21,MATCH($A125,export_2017_country_references!$A$1:$A$21,0),2)</f>
        <v>1396369</v>
      </c>
      <c r="H125">
        <f>INDEX(export_2017_country_references!$A$1:$C$21,MATCH($A125,export_2017_country_references!$A$1:$A$21,0),3)</f>
        <v>798451.10116148798</v>
      </c>
      <c r="I125">
        <f t="shared" si="17"/>
        <v>0.11453562776028399</v>
      </c>
      <c r="J125">
        <f t="shared" si="18"/>
        <v>5.7610463221500777E-2</v>
      </c>
      <c r="K125">
        <f>INDEX(export_2017_5y_country_docs!$A$1:$E$21,MATCH($B125,export_2017_5y_country_docs!$A$1:$A$21,0),2)</f>
        <v>774665</v>
      </c>
      <c r="L125">
        <f>INDEX(export_2017_5y_country_docs!$A$1:$E$21,MATCH($B125,export_2017_5y_country_docs!$A$1:$A$21,0),3)</f>
        <v>542439.85830873298</v>
      </c>
      <c r="M125">
        <f>INDEX(export_2017_5y_country_docs!$A$1:$E$21,MATCH($B125,export_2017_5y_country_docs!$A$1:$A$21,0),4)</f>
        <v>5.0085997670608166E-2</v>
      </c>
      <c r="N125">
        <f>INDEX(export_2017_5y_country_docs!$A$1:$E$21,MATCH($B125,export_2017_5y_country_docs!$A$1:$A$21,0),5)</f>
        <v>4.4344153550683309E-2</v>
      </c>
      <c r="O125">
        <f t="shared" si="19"/>
        <v>69938.534481309456</v>
      </c>
      <c r="P125">
        <f t="shared" si="20"/>
        <v>35406.638232617195</v>
      </c>
      <c r="Q125">
        <f t="shared" si="21"/>
        <v>2.2867794011717697</v>
      </c>
      <c r="R125">
        <f t="shared" si="22"/>
        <v>1.2991670515405078</v>
      </c>
      <c r="S125">
        <f t="shared" si="23"/>
        <v>45999.137797630698</v>
      </c>
      <c r="T125">
        <f t="shared" si="24"/>
        <v>903209.11534090736</v>
      </c>
      <c r="U125">
        <f t="shared" si="25"/>
        <v>798411.94772268995</v>
      </c>
      <c r="V125">
        <f t="shared" si="26"/>
        <v>18237335.999999966</v>
      </c>
      <c r="W125">
        <f t="shared" si="27"/>
        <v>5.7613288389325862E-2</v>
      </c>
      <c r="X125">
        <f t="shared" si="28"/>
        <v>4.9525276901237605E-2</v>
      </c>
      <c r="Y125">
        <f t="shared" si="29"/>
        <v>1.1633107777310809</v>
      </c>
      <c r="Z125">
        <f t="shared" si="30"/>
        <v>1.1732948647503307</v>
      </c>
      <c r="AA125">
        <f t="shared" si="31"/>
        <v>5.0928557978811781E-2</v>
      </c>
      <c r="AB125">
        <f t="shared" si="32"/>
        <v>4.3406444116372248E-2</v>
      </c>
      <c r="AC125">
        <f t="shared" si="33"/>
        <v>1.1732948647503312</v>
      </c>
    </row>
    <row r="126" spans="1:29" x14ac:dyDescent="0.25">
      <c r="A126" t="s">
        <v>19</v>
      </c>
      <c r="B126" t="s">
        <v>12</v>
      </c>
      <c r="C126" t="str">
        <f>INDEX(country!$A$1:$J$242,MATCH(A126,country!$B$1:$B$242,0),1)</f>
        <v>United States</v>
      </c>
      <c r="D126" t="str">
        <f>INDEX(country!$A$1:$J$242,MATCH(B126,country!$B$1:$B$242,0),1)</f>
        <v>zOther</v>
      </c>
      <c r="E126">
        <v>917533</v>
      </c>
      <c r="F126">
        <v>340012.19046525698</v>
      </c>
      <c r="G126">
        <f>INDEX(export_2017_country_references!$A$1:$C$21,MATCH($A126,export_2017_country_references!$A$1:$A$21,0),2)</f>
        <v>4608764</v>
      </c>
      <c r="H126">
        <f>INDEX(export_2017_country_references!$A$1:$C$21,MATCH($A126,export_2017_country_references!$A$1:$A$21,0),3)</f>
        <v>3401456.2562221601</v>
      </c>
      <c r="I126">
        <f t="shared" si="17"/>
        <v>0.19908439659743915</v>
      </c>
      <c r="J126">
        <f t="shared" si="18"/>
        <v>9.9960771167727072E-2</v>
      </c>
      <c r="K126">
        <f>INDEX(export_2017_5y_country_docs!$A$1:$E$21,MATCH($B126,export_2017_5y_country_docs!$A$1:$A$21,0),2)</f>
        <v>3030074</v>
      </c>
      <c r="L126">
        <f>INDEX(export_2017_5y_country_docs!$A$1:$E$21,MATCH($B126,export_2017_5y_country_docs!$A$1:$A$21,0),3)</f>
        <v>2388459.2817652901</v>
      </c>
      <c r="M126">
        <f>INDEX(export_2017_5y_country_docs!$A$1:$E$21,MATCH($B126,export_2017_5y_country_docs!$A$1:$A$21,0),4)</f>
        <v>0.19590956001080514</v>
      </c>
      <c r="N126">
        <f>INDEX(export_2017_5y_country_docs!$A$1:$E$21,MATCH($B126,export_2017_5y_country_docs!$A$1:$A$21,0),5)</f>
        <v>0.19525520390478582</v>
      </c>
      <c r="O126">
        <f t="shared" si="19"/>
        <v>902900.92743363837</v>
      </c>
      <c r="P126">
        <f t="shared" si="20"/>
        <v>664152.03488186724</v>
      </c>
      <c r="Q126">
        <f t="shared" si="21"/>
        <v>1.0162056235870209</v>
      </c>
      <c r="R126">
        <f t="shared" si="22"/>
        <v>0.5119493317907774</v>
      </c>
      <c r="S126">
        <f t="shared" si="23"/>
        <v>340012.19046525698</v>
      </c>
      <c r="T126">
        <f t="shared" si="24"/>
        <v>2753034.477569554</v>
      </c>
      <c r="U126">
        <f t="shared" si="25"/>
        <v>3401355.9011452473</v>
      </c>
      <c r="V126">
        <f t="shared" si="26"/>
        <v>18237335.999999966</v>
      </c>
      <c r="W126">
        <f t="shared" si="27"/>
        <v>9.9963720453591406E-2</v>
      </c>
      <c r="X126">
        <f t="shared" si="28"/>
        <v>0.15095595527600955</v>
      </c>
      <c r="Y126">
        <f t="shared" si="29"/>
        <v>0.66220455013395552</v>
      </c>
      <c r="Z126">
        <f t="shared" si="30"/>
        <v>0.62468685147193914</v>
      </c>
      <c r="AA126">
        <f t="shared" si="31"/>
        <v>0.12350451592071161</v>
      </c>
      <c r="AB126">
        <f t="shared" si="32"/>
        <v>0.19770628376393709</v>
      </c>
      <c r="AC126">
        <f t="shared" si="33"/>
        <v>0.62468685147193914</v>
      </c>
    </row>
    <row r="127" spans="1:29" x14ac:dyDescent="0.25">
      <c r="A127" t="s">
        <v>6</v>
      </c>
      <c r="B127" t="s">
        <v>18</v>
      </c>
      <c r="C127" t="str">
        <f>INDEX(country!$A$1:$J$242,MATCH(A127,country!$B$1:$B$242,0),1)</f>
        <v>Germany</v>
      </c>
      <c r="D127" t="str">
        <f>INDEX(country!$A$1:$J$242,MATCH(B127,country!$B$1:$B$242,0),1)</f>
        <v>Spain</v>
      </c>
      <c r="E127">
        <v>65444</v>
      </c>
      <c r="F127">
        <v>18594.4015994334</v>
      </c>
      <c r="G127">
        <f>INDEX(export_2017_country_references!$A$1:$C$21,MATCH($A127,export_2017_country_references!$A$1:$A$21,0),2)</f>
        <v>1264416</v>
      </c>
      <c r="H127">
        <f>INDEX(export_2017_country_references!$A$1:$C$21,MATCH($A127,export_2017_country_references!$A$1:$A$21,0),3)</f>
        <v>799364.77129149099</v>
      </c>
      <c r="I127">
        <f t="shared" si="17"/>
        <v>5.1758282084377293E-2</v>
      </c>
      <c r="J127">
        <f t="shared" si="18"/>
        <v>2.3261472443164361E-2</v>
      </c>
      <c r="K127">
        <f>INDEX(export_2017_5y_country_docs!$A$1:$E$21,MATCH($B127,export_2017_5y_country_docs!$A$1:$A$21,0),2)</f>
        <v>405846</v>
      </c>
      <c r="L127">
        <f>INDEX(export_2017_5y_country_docs!$A$1:$E$21,MATCH($B127,export_2017_5y_country_docs!$A$1:$A$21,0),3)</f>
        <v>295491.23018071702</v>
      </c>
      <c r="M127">
        <f>INDEX(export_2017_5y_country_docs!$A$1:$E$21,MATCH($B127,export_2017_5y_country_docs!$A$1:$A$21,0),4)</f>
        <v>2.6239989944847955E-2</v>
      </c>
      <c r="N127">
        <f>INDEX(export_2017_5y_country_docs!$A$1:$E$21,MATCH($B127,export_2017_5y_country_docs!$A$1:$A$21,0),5)</f>
        <v>2.415624199310994E-2</v>
      </c>
      <c r="O127">
        <f t="shared" si="19"/>
        <v>33178.263126104874</v>
      </c>
      <c r="P127">
        <f t="shared" si="20"/>
        <v>19309.648856084237</v>
      </c>
      <c r="Q127">
        <f t="shared" si="21"/>
        <v>1.9724962621237467</v>
      </c>
      <c r="R127">
        <f t="shared" si="22"/>
        <v>0.96295907491733224</v>
      </c>
      <c r="S127">
        <f t="shared" si="23"/>
        <v>18594.4015994334</v>
      </c>
      <c r="T127">
        <f t="shared" si="24"/>
        <v>436281.78476138465</v>
      </c>
      <c r="U127">
        <f t="shared" si="25"/>
        <v>799320.61200785544</v>
      </c>
      <c r="V127">
        <f t="shared" si="26"/>
        <v>18237335.999999966</v>
      </c>
      <c r="W127">
        <f t="shared" si="27"/>
        <v>2.3262757546968726E-2</v>
      </c>
      <c r="X127">
        <f t="shared" si="28"/>
        <v>2.3922451434868857E-2</v>
      </c>
      <c r="Y127">
        <f t="shared" si="29"/>
        <v>0.97242365023934896</v>
      </c>
      <c r="Z127">
        <f t="shared" si="30"/>
        <v>0.97176686977615978</v>
      </c>
      <c r="AA127">
        <f t="shared" si="31"/>
        <v>4.2620164877163566E-2</v>
      </c>
      <c r="AB127">
        <f t="shared" si="32"/>
        <v>4.3858425516174304E-2</v>
      </c>
      <c r="AC127">
        <f t="shared" si="33"/>
        <v>0.97176686977616</v>
      </c>
    </row>
    <row r="128" spans="1:29" x14ac:dyDescent="0.25">
      <c r="A128" t="s">
        <v>21</v>
      </c>
      <c r="B128" t="s">
        <v>11</v>
      </c>
      <c r="C128" t="str">
        <f>INDEX(country!$A$1:$J$242,MATCH(A128,country!$B$1:$B$242,0),1)</f>
        <v>Italy</v>
      </c>
      <c r="D128" t="str">
        <f>INDEX(country!$A$1:$J$242,MATCH(B128,country!$B$1:$B$242,0),1)</f>
        <v>Poland</v>
      </c>
      <c r="E128">
        <v>15185</v>
      </c>
      <c r="F128">
        <v>5030.0267308825196</v>
      </c>
      <c r="G128">
        <f>INDEX(export_2017_country_references!$A$1:$C$21,MATCH($A128,export_2017_country_references!$A$1:$A$21,0),2)</f>
        <v>853404</v>
      </c>
      <c r="H128">
        <f>INDEX(export_2017_country_references!$A$1:$C$21,MATCH($A128,export_2017_country_references!$A$1:$A$21,0),3)</f>
        <v>590210.80568988505</v>
      </c>
      <c r="I128">
        <f t="shared" si="17"/>
        <v>1.7793448355058097E-2</v>
      </c>
      <c r="J128">
        <f t="shared" si="18"/>
        <v>8.5224239922260091E-3</v>
      </c>
      <c r="K128">
        <f>INDEX(export_2017_5y_country_docs!$A$1:$E$21,MATCH($B128,export_2017_5y_country_docs!$A$1:$A$21,0),2)</f>
        <v>205103</v>
      </c>
      <c r="L128">
        <f>INDEX(export_2017_5y_country_docs!$A$1:$E$21,MATCH($B128,export_2017_5y_country_docs!$A$1:$A$21,0),3)</f>
        <v>166981.54839192901</v>
      </c>
      <c r="M128">
        <f>INDEX(export_2017_5y_country_docs!$A$1:$E$21,MATCH($B128,export_2017_5y_country_docs!$A$1:$A$21,0),4)</f>
        <v>1.3260942962744861E-2</v>
      </c>
      <c r="N128">
        <f>INDEX(export_2017_5y_country_docs!$A$1:$E$21,MATCH($B128,export_2017_5y_country_docs!$A$1:$A$21,0),5)</f>
        <v>1.3650647732837048E-2</v>
      </c>
      <c r="O128">
        <f t="shared" si="19"/>
        <v>11316.941768178314</v>
      </c>
      <c r="P128">
        <f t="shared" si="20"/>
        <v>8056.7597965865571</v>
      </c>
      <c r="Q128">
        <f t="shared" si="21"/>
        <v>1.3417935968088246</v>
      </c>
      <c r="R128">
        <f t="shared" si="22"/>
        <v>0.62432378001558553</v>
      </c>
      <c r="S128">
        <f t="shared" si="23"/>
        <v>5030.0267308825196</v>
      </c>
      <c r="T128">
        <f t="shared" si="24"/>
        <v>135327.88678592816</v>
      </c>
      <c r="U128">
        <f t="shared" si="25"/>
        <v>590154.03594261827</v>
      </c>
      <c r="V128">
        <f t="shared" si="26"/>
        <v>18237335.999999966</v>
      </c>
      <c r="W128">
        <f t="shared" si="27"/>
        <v>8.5232438050658315E-3</v>
      </c>
      <c r="X128">
        <f t="shared" si="28"/>
        <v>7.4203758041157114E-3</v>
      </c>
      <c r="Y128">
        <f t="shared" si="29"/>
        <v>1.148626973897793</v>
      </c>
      <c r="Z128">
        <f t="shared" si="30"/>
        <v>1.1499046477581483</v>
      </c>
      <c r="AA128">
        <f t="shared" si="31"/>
        <v>3.7169181093024785E-2</v>
      </c>
      <c r="AB128">
        <f t="shared" si="32"/>
        <v>3.2323707157362783E-2</v>
      </c>
      <c r="AC128">
        <f t="shared" si="33"/>
        <v>1.1499046477581483</v>
      </c>
    </row>
    <row r="129" spans="1:29" x14ac:dyDescent="0.25">
      <c r="A129" t="s">
        <v>10</v>
      </c>
      <c r="B129" t="s">
        <v>12</v>
      </c>
      <c r="C129" t="str">
        <f>INDEX(country!$A$1:$J$242,MATCH(A129,country!$B$1:$B$242,0),1)</f>
        <v>Australia</v>
      </c>
      <c r="D129" t="str">
        <f>INDEX(country!$A$1:$J$242,MATCH(B129,country!$B$1:$B$242,0),1)</f>
        <v>zOther</v>
      </c>
      <c r="E129">
        <v>186660</v>
      </c>
      <c r="F129">
        <v>65813.146208133097</v>
      </c>
      <c r="G129">
        <f>INDEX(export_2017_country_references!$A$1:$C$21,MATCH($A129,export_2017_country_references!$A$1:$A$21,0),2)</f>
        <v>766223</v>
      </c>
      <c r="H129">
        <f>INDEX(export_2017_country_references!$A$1:$C$21,MATCH($A129,export_2017_country_references!$A$1:$A$21,0),3)</f>
        <v>467586.44461568602</v>
      </c>
      <c r="I129">
        <f t="shared" si="17"/>
        <v>0.24361054157862658</v>
      </c>
      <c r="J129">
        <f t="shared" si="18"/>
        <v>0.14075075735402376</v>
      </c>
      <c r="K129">
        <f>INDEX(export_2017_5y_country_docs!$A$1:$E$21,MATCH($B129,export_2017_5y_country_docs!$A$1:$A$21,0),2)</f>
        <v>3030074</v>
      </c>
      <c r="L129">
        <f>INDEX(export_2017_5y_country_docs!$A$1:$E$21,MATCH($B129,export_2017_5y_country_docs!$A$1:$A$21,0),3)</f>
        <v>2388459.2817652901</v>
      </c>
      <c r="M129">
        <f>INDEX(export_2017_5y_country_docs!$A$1:$E$21,MATCH($B129,export_2017_5y_country_docs!$A$1:$A$21,0),4)</f>
        <v>0.19590956001080514</v>
      </c>
      <c r="N129">
        <f>INDEX(export_2017_5y_country_docs!$A$1:$E$21,MATCH($B129,export_2017_5y_country_docs!$A$1:$A$21,0),5)</f>
        <v>0.19525520390478582</v>
      </c>
      <c r="O129">
        <f t="shared" si="19"/>
        <v>150110.41080015915</v>
      </c>
      <c r="P129">
        <f t="shared" si="20"/>
        <v>91298.686586549622</v>
      </c>
      <c r="Q129">
        <f t="shared" si="21"/>
        <v>1.2434847057243688</v>
      </c>
      <c r="R129">
        <f t="shared" si="22"/>
        <v>0.72085534489856373</v>
      </c>
      <c r="S129">
        <f t="shared" si="23"/>
        <v>65813.146208133097</v>
      </c>
      <c r="T129">
        <f t="shared" si="24"/>
        <v>2753034.477569554</v>
      </c>
      <c r="U129">
        <f t="shared" si="25"/>
        <v>467570.656331987</v>
      </c>
      <c r="V129">
        <f t="shared" si="26"/>
        <v>18237335.999999966</v>
      </c>
      <c r="W129">
        <f t="shared" si="27"/>
        <v>0.14075551003227221</v>
      </c>
      <c r="X129">
        <f t="shared" si="28"/>
        <v>0.15095595527600955</v>
      </c>
      <c r="Y129">
        <f t="shared" si="29"/>
        <v>0.93242767252814418</v>
      </c>
      <c r="Z129">
        <f t="shared" si="30"/>
        <v>0.92135843958173791</v>
      </c>
      <c r="AA129">
        <f t="shared" si="31"/>
        <v>2.3905674536351812E-2</v>
      </c>
      <c r="AB129">
        <f t="shared" si="32"/>
        <v>2.5946117720703887E-2</v>
      </c>
      <c r="AC129">
        <f t="shared" si="33"/>
        <v>0.92135843958173791</v>
      </c>
    </row>
    <row r="130" spans="1:29" x14ac:dyDescent="0.25">
      <c r="A130" t="s">
        <v>21</v>
      </c>
      <c r="B130" t="s">
        <v>5</v>
      </c>
      <c r="C130" t="str">
        <f>INDEX(country!$A$1:$J$242,MATCH(A130,country!$B$1:$B$242,0),1)</f>
        <v>Italy</v>
      </c>
      <c r="D130" t="str">
        <f>INDEX(country!$A$1:$J$242,MATCH(B130,country!$B$1:$B$242,0),1)</f>
        <v>Switzerland</v>
      </c>
      <c r="E130">
        <v>39127</v>
      </c>
      <c r="F130">
        <v>10046.312966764701</v>
      </c>
      <c r="G130">
        <f>INDEX(export_2017_country_references!$A$1:$C$21,MATCH($A130,export_2017_country_references!$A$1:$A$21,0),2)</f>
        <v>853404</v>
      </c>
      <c r="H130">
        <f>INDEX(export_2017_country_references!$A$1:$C$21,MATCH($A130,export_2017_country_references!$A$1:$A$21,0),3)</f>
        <v>590210.80568988505</v>
      </c>
      <c r="I130">
        <f t="shared" si="17"/>
        <v>4.5848156324554371E-2</v>
      </c>
      <c r="J130">
        <f t="shared" si="18"/>
        <v>1.702156732800203E-2</v>
      </c>
      <c r="K130">
        <f>INDEX(export_2017_5y_country_docs!$A$1:$E$21,MATCH($B130,export_2017_5y_country_docs!$A$1:$A$21,0),2)</f>
        <v>205623</v>
      </c>
      <c r="L130">
        <f>INDEX(export_2017_5y_country_docs!$A$1:$E$21,MATCH($B130,export_2017_5y_country_docs!$A$1:$A$21,0),3)</f>
        <v>113491.275762676</v>
      </c>
      <c r="M130">
        <f>INDEX(export_2017_5y_country_docs!$A$1:$E$21,MATCH($B130,export_2017_5y_country_docs!$A$1:$A$21,0),4)</f>
        <v>1.3294563584289291E-2</v>
      </c>
      <c r="N130">
        <f>INDEX(export_2017_5y_country_docs!$A$1:$E$21,MATCH($B130,export_2017_5y_country_docs!$A$1:$A$21,0),5)</f>
        <v>9.2778480083937145E-3</v>
      </c>
      <c r="O130">
        <f t="shared" si="19"/>
        <v>11345.633741086818</v>
      </c>
      <c r="P130">
        <f t="shared" si="20"/>
        <v>5475.8861481023496</v>
      </c>
      <c r="Q130">
        <f t="shared" si="21"/>
        <v>3.44863944076622</v>
      </c>
      <c r="R130">
        <f t="shared" si="22"/>
        <v>1.8346460636779707</v>
      </c>
      <c r="S130">
        <f t="shared" si="23"/>
        <v>10046.312966764701</v>
      </c>
      <c r="T130">
        <f t="shared" si="24"/>
        <v>255446.00110883819</v>
      </c>
      <c r="U130">
        <f t="shared" si="25"/>
        <v>590154.03594261827</v>
      </c>
      <c r="V130">
        <f t="shared" si="26"/>
        <v>18237335.999999966</v>
      </c>
      <c r="W130">
        <f t="shared" si="27"/>
        <v>1.7023204714203669E-2</v>
      </c>
      <c r="X130">
        <f t="shared" si="28"/>
        <v>1.4006760697332036E-2</v>
      </c>
      <c r="Y130">
        <f t="shared" si="29"/>
        <v>1.2153562898698052</v>
      </c>
      <c r="Z130">
        <f t="shared" si="30"/>
        <v>1.2190858328524341</v>
      </c>
      <c r="AA130">
        <f t="shared" si="31"/>
        <v>3.9328519229722671E-2</v>
      </c>
      <c r="AB130">
        <f t="shared" si="32"/>
        <v>3.2260664647132557E-2</v>
      </c>
      <c r="AC130">
        <f t="shared" si="33"/>
        <v>1.2190858328524341</v>
      </c>
    </row>
    <row r="131" spans="1:29" x14ac:dyDescent="0.25">
      <c r="A131" t="s">
        <v>9</v>
      </c>
      <c r="B131" t="s">
        <v>17</v>
      </c>
      <c r="C131" t="str">
        <f>INDEX(country!$A$1:$J$242,MATCH(A131,country!$B$1:$B$242,0),1)</f>
        <v>Sweden</v>
      </c>
      <c r="D131" t="str">
        <f>INDEX(country!$A$1:$J$242,MATCH(B131,country!$B$1:$B$242,0),1)</f>
        <v>Brazil</v>
      </c>
      <c r="E131">
        <v>5964</v>
      </c>
      <c r="F131">
        <v>1359.1967113416399</v>
      </c>
      <c r="G131">
        <f>INDEX(export_2017_country_references!$A$1:$C$21,MATCH($A131,export_2017_country_references!$A$1:$A$21,0),2)</f>
        <v>314859</v>
      </c>
      <c r="H131">
        <f>INDEX(export_2017_country_references!$A$1:$C$21,MATCH($A131,export_2017_country_references!$A$1:$A$21,0),3)</f>
        <v>160351.01493838499</v>
      </c>
      <c r="I131">
        <f t="shared" ref="I131:I194" si="34">E131/G131</f>
        <v>1.8941812049202977E-2</v>
      </c>
      <c r="J131">
        <f t="shared" ref="J131:J194" si="35">F131/H131</f>
        <v>8.4763835879923324E-3</v>
      </c>
      <c r="K131">
        <f>INDEX(export_2017_5y_country_docs!$A$1:$E$21,MATCH($B131,export_2017_5y_country_docs!$A$1:$A$21,0),2)</f>
        <v>331243</v>
      </c>
      <c r="L131">
        <f>INDEX(export_2017_5y_country_docs!$A$1:$E$21,MATCH($B131,export_2017_5y_country_docs!$A$1:$A$21,0),3)</f>
        <v>277939.358609332</v>
      </c>
      <c r="M131">
        <f>INDEX(export_2017_5y_country_docs!$A$1:$E$21,MATCH($B131,export_2017_5y_country_docs!$A$1:$A$21,0),4)</f>
        <v>2.1416529888926519E-2</v>
      </c>
      <c r="N131">
        <f>INDEX(export_2017_5y_country_docs!$A$1:$E$21,MATCH($B131,export_2017_5y_country_docs!$A$1:$A$21,0),5)</f>
        <v>2.2721386356781711E-2</v>
      </c>
      <c r="O131">
        <f t="shared" ref="O131:O194" si="36">G131*M131</f>
        <v>6743.1871842975152</v>
      </c>
      <c r="P131">
        <f t="shared" ref="P131:P194" si="37">H131*N131</f>
        <v>3643.3973631171211</v>
      </c>
      <c r="Q131">
        <f t="shared" ref="Q131:Q194" si="38">E131/O131</f>
        <v>0.88444823449184906</v>
      </c>
      <c r="R131">
        <f t="shared" ref="R131:R194" si="39">F131/P131</f>
        <v>0.3730574998766466</v>
      </c>
      <c r="S131">
        <f t="shared" ref="S131:S194" si="40">F131</f>
        <v>1359.1967113416399</v>
      </c>
      <c r="T131">
        <f t="shared" ref="T131:T194" si="41">SUMIF(B:B,B131,F:F)</f>
        <v>250192.85372959627</v>
      </c>
      <c r="U131">
        <f t="shared" ref="U131:U194" si="42">SUMIF(A:A,A131,F:F)</f>
        <v>160344.49182914122</v>
      </c>
      <c r="V131">
        <f t="shared" ref="V131:V194" si="43">SUM(F:F)</f>
        <v>18237335.999999966</v>
      </c>
      <c r="W131">
        <f t="shared" ref="W131:W194" si="44">S131/U131</f>
        <v>8.4767284228881613E-3</v>
      </c>
      <c r="X131">
        <f t="shared" ref="X131:X194" si="45">T131/V131</f>
        <v>1.3718717126755615E-2</v>
      </c>
      <c r="Y131">
        <f t="shared" ref="Y131:Y194" si="46">W131/X131</f>
        <v>0.61789512419904025</v>
      </c>
      <c r="Z131">
        <f t="shared" ref="Z131:Z194" si="47">(W131/X131)*((1-X131)/(1-W131))</f>
        <v>0.61462843409294299</v>
      </c>
      <c r="AA131">
        <f t="shared" ref="AA131:AA194" si="48">S131/T131</f>
        <v>5.4325960597205311E-3</v>
      </c>
      <c r="AB131">
        <f t="shared" ref="AB131:AB194" si="49">(U131-S131)/(V131-T131)</f>
        <v>8.838829703246405E-3</v>
      </c>
      <c r="AC131">
        <f t="shared" ref="AC131:AC194" si="50">AA131/AB131</f>
        <v>0.6146284340929431</v>
      </c>
    </row>
    <row r="132" spans="1:29" x14ac:dyDescent="0.25">
      <c r="A132" t="s">
        <v>10</v>
      </c>
      <c r="B132" t="s">
        <v>14</v>
      </c>
      <c r="C132" t="str">
        <f>INDEX(country!$A$1:$J$242,MATCH(A132,country!$B$1:$B$242,0),1)</f>
        <v>Australia</v>
      </c>
      <c r="D132" t="str">
        <f>INDEX(country!$A$1:$J$242,MATCH(B132,country!$B$1:$B$242,0),1)</f>
        <v>South Korea</v>
      </c>
      <c r="E132">
        <v>21444</v>
      </c>
      <c r="F132">
        <v>8184.2390082844604</v>
      </c>
      <c r="G132">
        <f>INDEX(export_2017_country_references!$A$1:$C$21,MATCH($A132,export_2017_country_references!$A$1:$A$21,0),2)</f>
        <v>766223</v>
      </c>
      <c r="H132">
        <f>INDEX(export_2017_country_references!$A$1:$C$21,MATCH($A132,export_2017_country_references!$A$1:$A$21,0),3)</f>
        <v>467586.44461568602</v>
      </c>
      <c r="I132">
        <f t="shared" si="34"/>
        <v>2.798663052401194E-2</v>
      </c>
      <c r="J132">
        <f t="shared" si="35"/>
        <v>1.7503157122125659E-2</v>
      </c>
      <c r="K132">
        <f>INDEX(export_2017_5y_country_docs!$A$1:$E$21,MATCH($B132,export_2017_5y_country_docs!$A$1:$A$21,0),2)</f>
        <v>385294</v>
      </c>
      <c r="L132">
        <f>INDEX(export_2017_5y_country_docs!$A$1:$E$21,MATCH($B132,export_2017_5y_country_docs!$A$1:$A$21,0),3)</f>
        <v>328237.62917358801</v>
      </c>
      <c r="M132">
        <f>INDEX(export_2017_5y_country_docs!$A$1:$E$21,MATCH($B132,export_2017_5y_country_docs!$A$1:$A$21,0),4)</f>
        <v>2.4911199533345772E-2</v>
      </c>
      <c r="N132">
        <f>INDEX(export_2017_5y_country_docs!$A$1:$E$21,MATCH($B132,export_2017_5y_country_docs!$A$1:$A$21,0),5)</f>
        <v>2.6833241706404116E-2</v>
      </c>
      <c r="O132">
        <f t="shared" si="36"/>
        <v>19087.534040038798</v>
      </c>
      <c r="P132">
        <f t="shared" si="37"/>
        <v>12546.860087010844</v>
      </c>
      <c r="Q132">
        <f t="shared" si="38"/>
        <v>1.1234557567791723</v>
      </c>
      <c r="R132">
        <f t="shared" si="39"/>
        <v>0.65229379713552449</v>
      </c>
      <c r="S132">
        <f t="shared" si="40"/>
        <v>8184.2390082844604</v>
      </c>
      <c r="T132">
        <f t="shared" si="41"/>
        <v>467559.40479145834</v>
      </c>
      <c r="U132">
        <f t="shared" si="42"/>
        <v>467570.656331987</v>
      </c>
      <c r="V132">
        <f t="shared" si="43"/>
        <v>18237335.999999966</v>
      </c>
      <c r="W132">
        <f t="shared" si="44"/>
        <v>1.7503748144694187E-2</v>
      </c>
      <c r="X132">
        <f t="shared" si="45"/>
        <v>2.5637483719741699E-2</v>
      </c>
      <c r="Y132">
        <f t="shared" si="46"/>
        <v>0.68274048795263509</v>
      </c>
      <c r="Z132">
        <f t="shared" si="47"/>
        <v>0.67708832329053159</v>
      </c>
      <c r="AA132">
        <f t="shared" si="48"/>
        <v>1.7504169362040335E-2</v>
      </c>
      <c r="AB132">
        <f t="shared" si="49"/>
        <v>2.5852121148645886E-2</v>
      </c>
      <c r="AC132">
        <f t="shared" si="50"/>
        <v>0.67708832329053159</v>
      </c>
    </row>
    <row r="133" spans="1:29" x14ac:dyDescent="0.25">
      <c r="A133" t="s">
        <v>22</v>
      </c>
      <c r="B133" t="s">
        <v>19</v>
      </c>
      <c r="C133" t="str">
        <f>INDEX(country!$A$1:$J$242,MATCH(A133,country!$B$1:$B$242,0),1)</f>
        <v>Japan</v>
      </c>
      <c r="D133" t="str">
        <f>INDEX(country!$A$1:$J$242,MATCH(B133,country!$B$1:$B$242,0),1)</f>
        <v>United States</v>
      </c>
      <c r="E133">
        <v>262961</v>
      </c>
      <c r="F133">
        <v>140052.85629065899</v>
      </c>
      <c r="G133">
        <f>INDEX(export_2017_country_references!$A$1:$C$21,MATCH($A133,export_2017_country_references!$A$1:$A$21,0),2)</f>
        <v>707111</v>
      </c>
      <c r="H133">
        <f>INDEX(export_2017_country_references!$A$1:$C$21,MATCH($A133,export_2017_country_references!$A$1:$A$21,0),3)</f>
        <v>526988.61771348596</v>
      </c>
      <c r="I133">
        <f t="shared" si="34"/>
        <v>0.37188079382162065</v>
      </c>
      <c r="J133">
        <f t="shared" si="35"/>
        <v>0.26576068549321719</v>
      </c>
      <c r="K133">
        <f>INDEX(export_2017_5y_country_docs!$A$1:$E$21,MATCH($B133,export_2017_5y_country_docs!$A$1:$A$21,0),2)</f>
        <v>2823093</v>
      </c>
      <c r="L133">
        <f>INDEX(export_2017_5y_country_docs!$A$1:$E$21,MATCH($B133,export_2017_5y_country_docs!$A$1:$A$21,0),3)</f>
        <v>2249487.3035238399</v>
      </c>
      <c r="M133">
        <f>INDEX(export_2017_5y_country_docs!$A$1:$E$21,MATCH($B133,export_2017_5y_country_docs!$A$1:$A$21,0),4)</f>
        <v>0.18252719488025176</v>
      </c>
      <c r="N133">
        <f>INDEX(export_2017_5y_country_docs!$A$1:$E$21,MATCH($B133,export_2017_5y_country_docs!$A$1:$A$21,0),5)</f>
        <v>0.18389432278960494</v>
      </c>
      <c r="O133">
        <f t="shared" si="36"/>
        <v>129066.9872989697</v>
      </c>
      <c r="P133">
        <f t="shared" si="37"/>
        <v>96910.214972251502</v>
      </c>
      <c r="Q133">
        <f t="shared" si="38"/>
        <v>2.0373993807640316</v>
      </c>
      <c r="R133">
        <f t="shared" si="39"/>
        <v>1.4451815665743866</v>
      </c>
      <c r="S133">
        <f t="shared" si="40"/>
        <v>140052.85629065899</v>
      </c>
      <c r="T133">
        <f t="shared" si="41"/>
        <v>4873588.5164673962</v>
      </c>
      <c r="U133">
        <f t="shared" si="42"/>
        <v>526944.24156406114</v>
      </c>
      <c r="V133">
        <f t="shared" si="43"/>
        <v>18237335.999999966</v>
      </c>
      <c r="W133">
        <f t="shared" si="44"/>
        <v>0.26578306629740944</v>
      </c>
      <c r="X133">
        <f t="shared" si="45"/>
        <v>0.26723138272318969</v>
      </c>
      <c r="Y133">
        <f t="shared" si="46"/>
        <v>0.99458029064168529</v>
      </c>
      <c r="Z133">
        <f t="shared" si="47"/>
        <v>0.99261838142170922</v>
      </c>
      <c r="AA133">
        <f t="shared" si="48"/>
        <v>2.8737111435943676E-2</v>
      </c>
      <c r="AB133">
        <f t="shared" si="49"/>
        <v>2.8950815312108198E-2</v>
      </c>
      <c r="AC133">
        <f t="shared" si="50"/>
        <v>0.99261838142170922</v>
      </c>
    </row>
    <row r="134" spans="1:29" x14ac:dyDescent="0.25">
      <c r="A134" t="s">
        <v>7</v>
      </c>
      <c r="B134" t="s">
        <v>11</v>
      </c>
      <c r="C134" t="str">
        <f>INDEX(country!$A$1:$J$242,MATCH(A134,country!$B$1:$B$242,0),1)</f>
        <v>Netherlands</v>
      </c>
      <c r="D134" t="str">
        <f>INDEX(country!$A$1:$J$242,MATCH(B134,country!$B$1:$B$242,0),1)</f>
        <v>Poland</v>
      </c>
      <c r="E134">
        <v>5675</v>
      </c>
      <c r="F134">
        <v>1133.8850301539601</v>
      </c>
      <c r="G134">
        <f>INDEX(export_2017_country_references!$A$1:$C$21,MATCH($A134,export_2017_country_references!$A$1:$A$21,0),2)</f>
        <v>457343</v>
      </c>
      <c r="H134">
        <f>INDEX(export_2017_country_references!$A$1:$C$21,MATCH($A134,export_2017_country_references!$A$1:$A$21,0),3)</f>
        <v>252054.98301061499</v>
      </c>
      <c r="I134">
        <f t="shared" si="34"/>
        <v>1.2408629846745222E-2</v>
      </c>
      <c r="J134">
        <f t="shared" si="35"/>
        <v>4.4985622446758293E-3</v>
      </c>
      <c r="K134">
        <f>INDEX(export_2017_5y_country_docs!$A$1:$E$21,MATCH($B134,export_2017_5y_country_docs!$A$1:$A$21,0),2)</f>
        <v>205103</v>
      </c>
      <c r="L134">
        <f>INDEX(export_2017_5y_country_docs!$A$1:$E$21,MATCH($B134,export_2017_5y_country_docs!$A$1:$A$21,0),3)</f>
        <v>166981.54839192901</v>
      </c>
      <c r="M134">
        <f>INDEX(export_2017_5y_country_docs!$A$1:$E$21,MATCH($B134,export_2017_5y_country_docs!$A$1:$A$21,0),4)</f>
        <v>1.3260942962744861E-2</v>
      </c>
      <c r="N134">
        <f>INDEX(export_2017_5y_country_docs!$A$1:$E$21,MATCH($B134,export_2017_5y_country_docs!$A$1:$A$21,0),5)</f>
        <v>1.3650647732837048E-2</v>
      </c>
      <c r="O134">
        <f t="shared" si="36"/>
        <v>6064.7994374106229</v>
      </c>
      <c r="P134">
        <f t="shared" si="37"/>
        <v>3440.7137823841322</v>
      </c>
      <c r="Q134">
        <f t="shared" si="38"/>
        <v>0.93572756338714991</v>
      </c>
      <c r="R134">
        <f t="shared" si="39"/>
        <v>0.32954936151889708</v>
      </c>
      <c r="S134">
        <f t="shared" si="40"/>
        <v>1133.8850301539601</v>
      </c>
      <c r="T134">
        <f t="shared" si="41"/>
        <v>135327.88678592816</v>
      </c>
      <c r="U134">
        <f t="shared" si="42"/>
        <v>252042.79126432154</v>
      </c>
      <c r="V134">
        <f t="shared" si="43"/>
        <v>18237335.999999966</v>
      </c>
      <c r="W134">
        <f t="shared" si="44"/>
        <v>4.4987798479220759E-3</v>
      </c>
      <c r="X134">
        <f t="shared" si="45"/>
        <v>7.4203758041157114E-3</v>
      </c>
      <c r="Y134">
        <f t="shared" si="46"/>
        <v>0.60627385548678381</v>
      </c>
      <c r="Z134">
        <f t="shared" si="47"/>
        <v>0.60449456359976284</v>
      </c>
      <c r="AA134">
        <f t="shared" si="48"/>
        <v>8.378798022226009E-3</v>
      </c>
      <c r="AB134">
        <f t="shared" si="49"/>
        <v>1.3860832713416475E-2</v>
      </c>
      <c r="AC134">
        <f t="shared" si="50"/>
        <v>0.60449456359976284</v>
      </c>
    </row>
    <row r="135" spans="1:29" x14ac:dyDescent="0.25">
      <c r="A135" t="s">
        <v>9</v>
      </c>
      <c r="B135" t="s">
        <v>13</v>
      </c>
      <c r="C135" t="str">
        <f>INDEX(country!$A$1:$J$242,MATCH(A135,country!$B$1:$B$242,0),1)</f>
        <v>Sweden</v>
      </c>
      <c r="D135" t="str">
        <f>INDEX(country!$A$1:$J$242,MATCH(B135,country!$B$1:$B$242,0),1)</f>
        <v>India</v>
      </c>
      <c r="E135">
        <v>6396</v>
      </c>
      <c r="F135">
        <v>1794.83129929712</v>
      </c>
      <c r="G135">
        <f>INDEX(export_2017_country_references!$A$1:$C$21,MATCH($A135,export_2017_country_references!$A$1:$A$21,0),2)</f>
        <v>314859</v>
      </c>
      <c r="H135">
        <f>INDEX(export_2017_country_references!$A$1:$C$21,MATCH($A135,export_2017_country_references!$A$1:$A$21,0),3)</f>
        <v>160351.01493838499</v>
      </c>
      <c r="I135">
        <f t="shared" si="34"/>
        <v>2.0313854773088908E-2</v>
      </c>
      <c r="J135">
        <f t="shared" si="35"/>
        <v>1.1193139625507113E-2</v>
      </c>
      <c r="K135">
        <f>INDEX(export_2017_5y_country_docs!$A$1:$E$21,MATCH($B135,export_2017_5y_country_docs!$A$1:$A$21,0),2)</f>
        <v>628927</v>
      </c>
      <c r="L135">
        <f>INDEX(export_2017_5y_country_docs!$A$1:$E$21,MATCH($B135,export_2017_5y_country_docs!$A$1:$A$21,0),3)</f>
        <v>572993.14923858095</v>
      </c>
      <c r="M135">
        <f>INDEX(export_2017_5y_country_docs!$A$1:$E$21,MATCH($B135,export_2017_5y_country_docs!$A$1:$A$21,0),4)</f>
        <v>4.0663301242450066E-2</v>
      </c>
      <c r="N135">
        <f>INDEX(export_2017_5y_country_docs!$A$1:$E$21,MATCH($B135,export_2017_5y_country_docs!$A$1:$A$21,0),5)</f>
        <v>4.6841867912412148E-2</v>
      </c>
      <c r="O135">
        <f t="shared" si="36"/>
        <v>12803.206365896585</v>
      </c>
      <c r="P135">
        <f t="shared" si="37"/>
        <v>7511.1410613650569</v>
      </c>
      <c r="Q135">
        <f t="shared" si="38"/>
        <v>0.49956236095957823</v>
      </c>
      <c r="R135">
        <f t="shared" si="39"/>
        <v>0.23895587696111403</v>
      </c>
      <c r="S135">
        <f t="shared" si="40"/>
        <v>1794.83129929712</v>
      </c>
      <c r="T135">
        <f t="shared" si="41"/>
        <v>535725.91001931019</v>
      </c>
      <c r="U135">
        <f t="shared" si="42"/>
        <v>160344.49182914122</v>
      </c>
      <c r="V135">
        <f t="shared" si="43"/>
        <v>18237335.999999966</v>
      </c>
      <c r="W135">
        <f t="shared" si="44"/>
        <v>1.1193594983042161E-2</v>
      </c>
      <c r="X135">
        <f t="shared" si="45"/>
        <v>2.9375228378712284E-2</v>
      </c>
      <c r="Y135">
        <f t="shared" si="46"/>
        <v>0.38105559006152151</v>
      </c>
      <c r="Z135">
        <f t="shared" si="47"/>
        <v>0.37404894750063467</v>
      </c>
      <c r="AA135">
        <f t="shared" si="48"/>
        <v>3.3502790619785879E-3</v>
      </c>
      <c r="AB135">
        <f t="shared" si="49"/>
        <v>8.956793180050061E-3</v>
      </c>
      <c r="AC135">
        <f t="shared" si="50"/>
        <v>0.37404894750063467</v>
      </c>
    </row>
    <row r="136" spans="1:29" x14ac:dyDescent="0.25">
      <c r="A136" t="s">
        <v>20</v>
      </c>
      <c r="B136" t="s">
        <v>19</v>
      </c>
      <c r="C136" t="str">
        <f>INDEX(country!$A$1:$J$242,MATCH(A136,country!$B$1:$B$242,0),1)</f>
        <v>France</v>
      </c>
      <c r="D136" t="str">
        <f>INDEX(country!$A$1:$J$242,MATCH(B136,country!$B$1:$B$242,0),1)</f>
        <v>United States</v>
      </c>
      <c r="E136">
        <v>317424</v>
      </c>
      <c r="F136">
        <v>147905.29752244399</v>
      </c>
      <c r="G136">
        <f>INDEX(export_2017_country_references!$A$1:$C$21,MATCH($A136,export_2017_country_references!$A$1:$A$21,0),2)</f>
        <v>814706</v>
      </c>
      <c r="H136">
        <f>INDEX(export_2017_country_references!$A$1:$C$21,MATCH($A136,export_2017_country_references!$A$1:$A$21,0),3)</f>
        <v>537381.630780034</v>
      </c>
      <c r="I136">
        <f t="shared" si="34"/>
        <v>0.38961784987467873</v>
      </c>
      <c r="J136">
        <f t="shared" si="35"/>
        <v>0.27523325891834577</v>
      </c>
      <c r="K136">
        <f>INDEX(export_2017_5y_country_docs!$A$1:$E$21,MATCH($B136,export_2017_5y_country_docs!$A$1:$A$21,0),2)</f>
        <v>2823093</v>
      </c>
      <c r="L136">
        <f>INDEX(export_2017_5y_country_docs!$A$1:$E$21,MATCH($B136,export_2017_5y_country_docs!$A$1:$A$21,0),3)</f>
        <v>2249487.3035238399</v>
      </c>
      <c r="M136">
        <f>INDEX(export_2017_5y_country_docs!$A$1:$E$21,MATCH($B136,export_2017_5y_country_docs!$A$1:$A$21,0),4)</f>
        <v>0.18252719488025176</v>
      </c>
      <c r="N136">
        <f>INDEX(export_2017_5y_country_docs!$A$1:$E$21,MATCH($B136,export_2017_5y_country_docs!$A$1:$A$21,0),5)</f>
        <v>0.18389432278960494</v>
      </c>
      <c r="O136">
        <f t="shared" si="36"/>
        <v>148706.00083211038</v>
      </c>
      <c r="P136">
        <f t="shared" si="37"/>
        <v>98821.431071867875</v>
      </c>
      <c r="Q136">
        <f t="shared" si="38"/>
        <v>2.1345742486772465</v>
      </c>
      <c r="R136">
        <f t="shared" si="39"/>
        <v>1.4966925283128099</v>
      </c>
      <c r="S136">
        <f t="shared" si="40"/>
        <v>147905.29752244399</v>
      </c>
      <c r="T136">
        <f t="shared" si="41"/>
        <v>4873588.5164673962</v>
      </c>
      <c r="U136">
        <f t="shared" si="42"/>
        <v>537340.39643089229</v>
      </c>
      <c r="V136">
        <f t="shared" si="43"/>
        <v>18237335.999999966</v>
      </c>
      <c r="W136">
        <f t="shared" si="44"/>
        <v>0.27525437972811373</v>
      </c>
      <c r="X136">
        <f t="shared" si="45"/>
        <v>0.26723138272318969</v>
      </c>
      <c r="Y136">
        <f t="shared" si="46"/>
        <v>1.0300226602248832</v>
      </c>
      <c r="Z136">
        <f t="shared" si="47"/>
        <v>1.041425100594082</v>
      </c>
      <c r="AA136">
        <f t="shared" si="48"/>
        <v>3.0348335117477795E-2</v>
      </c>
      <c r="AB136">
        <f t="shared" si="49"/>
        <v>2.9141159647645864E-2</v>
      </c>
      <c r="AC136">
        <f t="shared" si="50"/>
        <v>1.041425100594082</v>
      </c>
    </row>
    <row r="137" spans="1:29" x14ac:dyDescent="0.25">
      <c r="A137" t="s">
        <v>19</v>
      </c>
      <c r="B137" t="s">
        <v>23</v>
      </c>
      <c r="C137" t="str">
        <f>INDEX(country!$A$1:$J$242,MATCH(A137,country!$B$1:$B$242,0),1)</f>
        <v>United States</v>
      </c>
      <c r="D137" t="str">
        <f>INDEX(country!$A$1:$J$242,MATCH(B137,country!$B$1:$B$242,0),1)</f>
        <v>United Kingdom</v>
      </c>
      <c r="E137">
        <v>558120</v>
      </c>
      <c r="F137">
        <v>210020.94569687499</v>
      </c>
      <c r="G137">
        <f>INDEX(export_2017_country_references!$A$1:$C$21,MATCH($A137,export_2017_country_references!$A$1:$A$21,0),2)</f>
        <v>4608764</v>
      </c>
      <c r="H137">
        <f>INDEX(export_2017_country_references!$A$1:$C$21,MATCH($A137,export_2017_country_references!$A$1:$A$21,0),3)</f>
        <v>3401456.2562221601</v>
      </c>
      <c r="I137">
        <f t="shared" si="34"/>
        <v>0.12109971350236202</v>
      </c>
      <c r="J137">
        <f t="shared" si="35"/>
        <v>6.1744420588296947E-2</v>
      </c>
      <c r="K137">
        <f>INDEX(export_2017_5y_country_docs!$A$1:$E$21,MATCH($B137,export_2017_5y_country_docs!$A$1:$A$21,0),2)</f>
        <v>822815</v>
      </c>
      <c r="L137">
        <f>INDEX(export_2017_5y_country_docs!$A$1:$E$21,MATCH($B137,export_2017_5y_country_docs!$A$1:$A$21,0),3)</f>
        <v>541059.55428477901</v>
      </c>
      <c r="M137">
        <f>INDEX(export_2017_5y_country_docs!$A$1:$E$21,MATCH($B137,export_2017_5y_country_docs!$A$1:$A$21,0),4)</f>
        <v>5.3199137915539568E-2</v>
      </c>
      <c r="N137">
        <f>INDEX(export_2017_5y_country_docs!$A$1:$E$21,MATCH($B137,export_2017_5y_country_docs!$A$1:$A$21,0),5)</f>
        <v>4.4231314472493732E-2</v>
      </c>
      <c r="O137">
        <f t="shared" si="36"/>
        <v>245182.27165617381</v>
      </c>
      <c r="P137">
        <f t="shared" si="37"/>
        <v>150450.88133339357</v>
      </c>
      <c r="Q137">
        <f t="shared" si="38"/>
        <v>2.2763472914659499</v>
      </c>
      <c r="R137">
        <f t="shared" si="39"/>
        <v>1.3959436052187448</v>
      </c>
      <c r="S137">
        <f t="shared" si="40"/>
        <v>210020.94569687499</v>
      </c>
      <c r="T137">
        <f t="shared" si="41"/>
        <v>1073638.8229175881</v>
      </c>
      <c r="U137">
        <f t="shared" si="42"/>
        <v>3401355.9011452473</v>
      </c>
      <c r="V137">
        <f t="shared" si="43"/>
        <v>18237335.999999966</v>
      </c>
      <c r="W137">
        <f t="shared" si="44"/>
        <v>6.174624232241039E-2</v>
      </c>
      <c r="X137">
        <f t="shared" si="45"/>
        <v>5.8870375745535976E-2</v>
      </c>
      <c r="Y137">
        <f t="shared" si="46"/>
        <v>1.0488508276098865</v>
      </c>
      <c r="Z137">
        <f t="shared" si="47"/>
        <v>1.0520656882108359</v>
      </c>
      <c r="AA137">
        <f t="shared" si="48"/>
        <v>0.19561601277247784</v>
      </c>
      <c r="AB137">
        <f t="shared" si="49"/>
        <v>0.1859351701747316</v>
      </c>
      <c r="AC137">
        <f t="shared" si="50"/>
        <v>1.0520656882108357</v>
      </c>
    </row>
    <row r="138" spans="1:29" x14ac:dyDescent="0.25">
      <c r="A138" t="s">
        <v>23</v>
      </c>
      <c r="B138" t="s">
        <v>8</v>
      </c>
      <c r="C138" t="str">
        <f>INDEX(country!$A$1:$J$242,MATCH(A138,country!$B$1:$B$242,0),1)</f>
        <v>United Kingdom</v>
      </c>
      <c r="D138" t="str">
        <f>INDEX(country!$A$1:$J$242,MATCH(B138,country!$B$1:$B$242,0),1)</f>
        <v>China</v>
      </c>
      <c r="E138">
        <v>138861</v>
      </c>
      <c r="F138">
        <v>49480.966873964899</v>
      </c>
      <c r="G138">
        <f>INDEX(export_2017_country_references!$A$1:$C$21,MATCH($A138,export_2017_country_references!$A$1:$A$21,0),2)</f>
        <v>1396369</v>
      </c>
      <c r="H138">
        <f>INDEX(export_2017_country_references!$A$1:$C$21,MATCH($A138,export_2017_country_references!$A$1:$A$21,0),3)</f>
        <v>798451.10116148798</v>
      </c>
      <c r="I138">
        <f t="shared" si="34"/>
        <v>9.9444344582270153E-2</v>
      </c>
      <c r="J138">
        <f t="shared" si="35"/>
        <v>6.1971192477518165E-2</v>
      </c>
      <c r="K138">
        <f>INDEX(export_2017_5y_country_docs!$A$1:$E$21,MATCH($B138,export_2017_5y_country_docs!$A$1:$A$21,0),2)</f>
        <v>2372875</v>
      </c>
      <c r="L138">
        <f>INDEX(export_2017_5y_country_docs!$A$1:$E$21,MATCH($B138,export_2017_5y_country_docs!$A$1:$A$21,0),3)</f>
        <v>2164170.6430614302</v>
      </c>
      <c r="M138">
        <f>INDEX(export_2017_5y_country_docs!$A$1:$E$21,MATCH($B138,export_2017_5y_country_docs!$A$1:$A$21,0),4)</f>
        <v>0.15341833143700095</v>
      </c>
      <c r="N138">
        <f>INDEX(export_2017_5y_country_docs!$A$1:$E$21,MATCH($B138,export_2017_5y_country_docs!$A$1:$A$21,0),5)</f>
        <v>0.1769197337471026</v>
      </c>
      <c r="O138">
        <f t="shared" si="36"/>
        <v>214228.6020503536</v>
      </c>
      <c r="P138">
        <f t="shared" si="37"/>
        <v>141261.75622757134</v>
      </c>
      <c r="Q138">
        <f t="shared" si="38"/>
        <v>0.64819075824133543</v>
      </c>
      <c r="R138">
        <f t="shared" si="39"/>
        <v>0.35027857641987359</v>
      </c>
      <c r="S138">
        <f t="shared" si="40"/>
        <v>49480.966873964899</v>
      </c>
      <c r="T138">
        <f t="shared" si="41"/>
        <v>2883561.6717675827</v>
      </c>
      <c r="U138">
        <f t="shared" si="42"/>
        <v>798411.94772268995</v>
      </c>
      <c r="V138">
        <f t="shared" si="43"/>
        <v>18237335.999999966</v>
      </c>
      <c r="W138">
        <f t="shared" si="44"/>
        <v>6.1974231491774938E-2</v>
      </c>
      <c r="X138">
        <f t="shared" si="45"/>
        <v>0.15811309676849666</v>
      </c>
      <c r="Y138">
        <f t="shared" si="46"/>
        <v>0.39196140457937717</v>
      </c>
      <c r="Z138">
        <f t="shared" si="47"/>
        <v>0.35178902772830245</v>
      </c>
      <c r="AA138">
        <f t="shared" si="48"/>
        <v>1.7159670056105913E-2</v>
      </c>
      <c r="AB138">
        <f t="shared" si="49"/>
        <v>4.8778298080856736E-2</v>
      </c>
      <c r="AC138">
        <f t="shared" si="50"/>
        <v>0.35178902772830245</v>
      </c>
    </row>
    <row r="139" spans="1:29" x14ac:dyDescent="0.25">
      <c r="A139" t="s">
        <v>22</v>
      </c>
      <c r="B139" t="s">
        <v>13</v>
      </c>
      <c r="C139" t="str">
        <f>INDEX(country!$A$1:$J$242,MATCH(A139,country!$B$1:$B$242,0),1)</f>
        <v>Japan</v>
      </c>
      <c r="D139" t="str">
        <f>INDEX(country!$A$1:$J$242,MATCH(B139,country!$B$1:$B$242,0),1)</f>
        <v>India</v>
      </c>
      <c r="E139">
        <v>18656</v>
      </c>
      <c r="F139">
        <v>8546.9865457168999</v>
      </c>
      <c r="G139">
        <f>INDEX(export_2017_country_references!$A$1:$C$21,MATCH($A139,export_2017_country_references!$A$1:$A$21,0),2)</f>
        <v>707111</v>
      </c>
      <c r="H139">
        <f>INDEX(export_2017_country_references!$A$1:$C$21,MATCH($A139,export_2017_country_references!$A$1:$A$21,0),3)</f>
        <v>526988.61771348596</v>
      </c>
      <c r="I139">
        <f t="shared" si="34"/>
        <v>2.6383410808204086E-2</v>
      </c>
      <c r="J139">
        <f t="shared" si="35"/>
        <v>1.6218541081211246E-2</v>
      </c>
      <c r="K139">
        <f>INDEX(export_2017_5y_country_docs!$A$1:$E$21,MATCH($B139,export_2017_5y_country_docs!$A$1:$A$21,0),2)</f>
        <v>628927</v>
      </c>
      <c r="L139">
        <f>INDEX(export_2017_5y_country_docs!$A$1:$E$21,MATCH($B139,export_2017_5y_country_docs!$A$1:$A$21,0),3)</f>
        <v>572993.14923858095</v>
      </c>
      <c r="M139">
        <f>INDEX(export_2017_5y_country_docs!$A$1:$E$21,MATCH($B139,export_2017_5y_country_docs!$A$1:$A$21,0),4)</f>
        <v>4.0663301242450066E-2</v>
      </c>
      <c r="N139">
        <f>INDEX(export_2017_5y_country_docs!$A$1:$E$21,MATCH($B139,export_2017_5y_country_docs!$A$1:$A$21,0),5)</f>
        <v>4.6841867912412148E-2</v>
      </c>
      <c r="O139">
        <f t="shared" si="36"/>
        <v>28753.46760485011</v>
      </c>
      <c r="P139">
        <f t="shared" si="37"/>
        <v>24685.131222279771</v>
      </c>
      <c r="Q139">
        <f t="shared" si="38"/>
        <v>0.64882609139125613</v>
      </c>
      <c r="R139">
        <f t="shared" si="39"/>
        <v>0.34624027187681083</v>
      </c>
      <c r="S139">
        <f t="shared" si="40"/>
        <v>8546.9865457168999</v>
      </c>
      <c r="T139">
        <f t="shared" si="41"/>
        <v>535725.91001931019</v>
      </c>
      <c r="U139">
        <f t="shared" si="42"/>
        <v>526944.24156406114</v>
      </c>
      <c r="V139">
        <f t="shared" si="43"/>
        <v>18237335.999999966</v>
      </c>
      <c r="W139">
        <f t="shared" si="44"/>
        <v>1.6219906911494039E-2</v>
      </c>
      <c r="X139">
        <f t="shared" si="45"/>
        <v>2.9375228378712284E-2</v>
      </c>
      <c r="Y139">
        <f t="shared" si="46"/>
        <v>0.55216275095407674</v>
      </c>
      <c r="Z139">
        <f t="shared" si="47"/>
        <v>0.5447791105022558</v>
      </c>
      <c r="AA139">
        <f t="shared" si="48"/>
        <v>1.5954028703612309E-2</v>
      </c>
      <c r="AB139">
        <f t="shared" si="49"/>
        <v>2.9285316555004451E-2</v>
      </c>
      <c r="AC139">
        <f t="shared" si="50"/>
        <v>0.54477911050225569</v>
      </c>
    </row>
    <row r="140" spans="1:29" x14ac:dyDescent="0.25">
      <c r="A140" t="s">
        <v>7</v>
      </c>
      <c r="B140" t="s">
        <v>15</v>
      </c>
      <c r="C140" t="str">
        <f>INDEX(country!$A$1:$J$242,MATCH(A140,country!$B$1:$B$242,0),1)</f>
        <v>Netherlands</v>
      </c>
      <c r="D140" t="str">
        <f>INDEX(country!$A$1:$J$242,MATCH(B140,country!$B$1:$B$242,0),1)</f>
        <v>Turkey</v>
      </c>
      <c r="E140">
        <v>3835</v>
      </c>
      <c r="F140">
        <v>1046.8198719828599</v>
      </c>
      <c r="G140">
        <f>INDEX(export_2017_country_references!$A$1:$C$21,MATCH($A140,export_2017_country_references!$A$1:$A$21,0),2)</f>
        <v>457343</v>
      </c>
      <c r="H140">
        <f>INDEX(export_2017_country_references!$A$1:$C$21,MATCH($A140,export_2017_country_references!$A$1:$A$21,0),3)</f>
        <v>252054.98301061499</v>
      </c>
      <c r="I140">
        <f t="shared" si="34"/>
        <v>8.3853912708842168E-3</v>
      </c>
      <c r="J140">
        <f t="shared" si="35"/>
        <v>4.1531409515469658E-3</v>
      </c>
      <c r="K140">
        <f>INDEX(export_2017_5y_country_docs!$A$1:$E$21,MATCH($B140,export_2017_5y_country_docs!$A$1:$A$21,0),2)</f>
        <v>196268</v>
      </c>
      <c r="L140">
        <f>INDEX(export_2017_5y_country_docs!$A$1:$E$21,MATCH($B140,export_2017_5y_country_docs!$A$1:$A$21,0),3)</f>
        <v>171052.689770383</v>
      </c>
      <c r="M140">
        <f>INDEX(export_2017_5y_country_docs!$A$1:$E$21,MATCH($B140,export_2017_5y_country_docs!$A$1:$A$21,0),4)</f>
        <v>1.2689715671696699E-2</v>
      </c>
      <c r="N140">
        <f>INDEX(export_2017_5y_country_docs!$A$1:$E$21,MATCH($B140,export_2017_5y_country_docs!$A$1:$A$21,0),5)</f>
        <v>1.3983461252432714E-2</v>
      </c>
      <c r="O140">
        <f t="shared" si="36"/>
        <v>5803.5526344407835</v>
      </c>
      <c r="P140">
        <f t="shared" si="37"/>
        <v>3524.6010884115208</v>
      </c>
      <c r="Q140">
        <f t="shared" si="38"/>
        <v>0.6608021399239935</v>
      </c>
      <c r="R140">
        <f t="shared" si="39"/>
        <v>0.29700378730083304</v>
      </c>
      <c r="S140">
        <f t="shared" si="40"/>
        <v>1046.8198719828599</v>
      </c>
      <c r="T140">
        <f t="shared" si="41"/>
        <v>154259.77782273083</v>
      </c>
      <c r="U140">
        <f t="shared" si="42"/>
        <v>252042.79126432154</v>
      </c>
      <c r="V140">
        <f t="shared" si="43"/>
        <v>18237335.999999966</v>
      </c>
      <c r="W140">
        <f t="shared" si="44"/>
        <v>4.1533418461670753E-3</v>
      </c>
      <c r="X140">
        <f t="shared" si="45"/>
        <v>8.4584600416821362E-3</v>
      </c>
      <c r="Y140">
        <f t="shared" si="46"/>
        <v>0.4910281334545501</v>
      </c>
      <c r="Z140">
        <f t="shared" si="47"/>
        <v>0.48890538279355583</v>
      </c>
      <c r="AA140">
        <f t="shared" si="48"/>
        <v>6.7860844009889829E-3</v>
      </c>
      <c r="AB140">
        <f t="shared" si="49"/>
        <v>1.3880158901532203E-2</v>
      </c>
      <c r="AC140">
        <f t="shared" si="50"/>
        <v>0.48890538279355583</v>
      </c>
    </row>
    <row r="141" spans="1:29" x14ac:dyDescent="0.25">
      <c r="A141" t="s">
        <v>18</v>
      </c>
      <c r="B141" t="s">
        <v>4</v>
      </c>
      <c r="C141" t="str">
        <f>INDEX(country!$A$1:$J$242,MATCH(A141,country!$B$1:$B$242,0),1)</f>
        <v>Spain</v>
      </c>
      <c r="D141" t="str">
        <f>INDEX(country!$A$1:$J$242,MATCH(B141,country!$B$1:$B$242,0),1)</f>
        <v>Canada</v>
      </c>
      <c r="E141">
        <v>43023</v>
      </c>
      <c r="F141">
        <v>14347.469290179301</v>
      </c>
      <c r="G141">
        <f>INDEX(export_2017_country_references!$A$1:$C$21,MATCH($A141,export_2017_country_references!$A$1:$A$21,0),2)</f>
        <v>684655</v>
      </c>
      <c r="H141">
        <f>INDEX(export_2017_country_references!$A$1:$C$21,MATCH($A141,export_2017_country_references!$A$1:$A$21,0),3)</f>
        <v>454481.91714997898</v>
      </c>
      <c r="I141">
        <f t="shared" si="34"/>
        <v>6.2838948083341242E-2</v>
      </c>
      <c r="J141">
        <f t="shared" si="35"/>
        <v>3.1568845203239708E-2</v>
      </c>
      <c r="K141">
        <f>INDEX(export_2017_5y_country_docs!$A$1:$E$21,MATCH($B141,export_2017_5y_country_docs!$A$1:$A$21,0),2)</f>
        <v>456541</v>
      </c>
      <c r="L141">
        <f>INDEX(export_2017_5y_country_docs!$A$1:$E$21,MATCH($B141,export_2017_5y_country_docs!$A$1:$A$21,0),3)</f>
        <v>313358.46928815503</v>
      </c>
      <c r="M141">
        <f>INDEX(export_2017_5y_country_docs!$A$1:$E$21,MATCH($B141,export_2017_5y_country_docs!$A$1:$A$21,0),4)</f>
        <v>2.951767727022277E-2</v>
      </c>
      <c r="N141">
        <f>INDEX(export_2017_5y_country_docs!$A$1:$E$21,MATCH($B141,export_2017_5y_country_docs!$A$1:$A$21,0),5)</f>
        <v>2.5616878748265307E-2</v>
      </c>
      <c r="O141">
        <f t="shared" si="36"/>
        <v>20209.42533144437</v>
      </c>
      <c r="P141">
        <f t="shared" si="37"/>
        <v>11642.40816491017</v>
      </c>
      <c r="Q141">
        <f t="shared" si="38"/>
        <v>2.1288581587255426</v>
      </c>
      <c r="R141">
        <f t="shared" si="39"/>
        <v>1.2323454981953041</v>
      </c>
      <c r="S141">
        <f t="shared" si="40"/>
        <v>14347.469290179301</v>
      </c>
      <c r="T141">
        <f t="shared" si="41"/>
        <v>568424.34993219655</v>
      </c>
      <c r="U141">
        <f t="shared" si="42"/>
        <v>454448.32633992715</v>
      </c>
      <c r="V141">
        <f t="shared" si="43"/>
        <v>18237335.999999966</v>
      </c>
      <c r="W141">
        <f t="shared" si="44"/>
        <v>3.1571178632633798E-2</v>
      </c>
      <c r="X141">
        <f t="shared" si="45"/>
        <v>3.1168167869046092E-2</v>
      </c>
      <c r="Y141">
        <f t="shared" si="46"/>
        <v>1.0129302038310679</v>
      </c>
      <c r="Z141">
        <f t="shared" si="47"/>
        <v>1.013351733804051</v>
      </c>
      <c r="AA141">
        <f t="shared" si="48"/>
        <v>2.524077177884922E-2</v>
      </c>
      <c r="AB141">
        <f t="shared" si="49"/>
        <v>2.4908204068588447E-2</v>
      </c>
      <c r="AC141">
        <f t="shared" si="50"/>
        <v>1.013351733804051</v>
      </c>
    </row>
    <row r="142" spans="1:29" x14ac:dyDescent="0.25">
      <c r="A142" t="s">
        <v>13</v>
      </c>
      <c r="B142" t="s">
        <v>21</v>
      </c>
      <c r="C142" t="str">
        <f>INDEX(country!$A$1:$J$242,MATCH(A142,country!$B$1:$B$242,0),1)</f>
        <v>India</v>
      </c>
      <c r="D142" t="str">
        <f>INDEX(country!$A$1:$J$242,MATCH(B142,country!$B$1:$B$242,0),1)</f>
        <v>Italy</v>
      </c>
      <c r="E142">
        <v>31806</v>
      </c>
      <c r="F142">
        <v>16415.944546540501</v>
      </c>
      <c r="G142">
        <f>INDEX(export_2017_country_references!$A$1:$C$21,MATCH($A142,export_2017_country_references!$A$1:$A$21,0),2)</f>
        <v>814097</v>
      </c>
      <c r="H142">
        <f>INDEX(export_2017_country_references!$A$1:$C$21,MATCH($A142,export_2017_country_references!$A$1:$A$21,0),3)</f>
        <v>695738.46490440296</v>
      </c>
      <c r="I142">
        <f t="shared" si="34"/>
        <v>3.9069054424718433E-2</v>
      </c>
      <c r="J142">
        <f t="shared" si="35"/>
        <v>2.3594993484794768E-2</v>
      </c>
      <c r="K142">
        <f>INDEX(export_2017_5y_country_docs!$A$1:$E$21,MATCH($B142,export_2017_5y_country_docs!$A$1:$A$21,0),2)</f>
        <v>487659</v>
      </c>
      <c r="L142">
        <f>INDEX(export_2017_5y_country_docs!$A$1:$E$21,MATCH($B142,export_2017_5y_country_docs!$A$1:$A$21,0),3)</f>
        <v>360812.79794453498</v>
      </c>
      <c r="M142">
        <f>INDEX(export_2017_5y_country_docs!$A$1:$E$21,MATCH($B142,export_2017_5y_country_docs!$A$1:$A$21,0),4)</f>
        <v>3.1529612849491212E-2</v>
      </c>
      <c r="N142">
        <f>INDEX(export_2017_5y_country_docs!$A$1:$E$21,MATCH($B142,export_2017_5y_country_docs!$A$1:$A$21,0),5)</f>
        <v>2.9496243445292079E-2</v>
      </c>
      <c r="O142">
        <f t="shared" si="36"/>
        <v>25668.163231932249</v>
      </c>
      <c r="P142">
        <f t="shared" si="37"/>
        <v>20521.67113507407</v>
      </c>
      <c r="Q142">
        <f t="shared" si="38"/>
        <v>1.2391225547620031</v>
      </c>
      <c r="R142">
        <f t="shared" si="39"/>
        <v>0.79993215165034126</v>
      </c>
      <c r="S142">
        <f t="shared" si="40"/>
        <v>16415.944546540501</v>
      </c>
      <c r="T142">
        <f t="shared" si="41"/>
        <v>552156.95266972948</v>
      </c>
      <c r="U142">
        <f t="shared" si="42"/>
        <v>695726.54785840726</v>
      </c>
      <c r="V142">
        <f t="shared" si="43"/>
        <v>18237335.999999966</v>
      </c>
      <c r="W142">
        <f t="shared" si="44"/>
        <v>2.359539764160536E-2</v>
      </c>
      <c r="X142">
        <f t="shared" si="45"/>
        <v>3.0276184672461508E-2</v>
      </c>
      <c r="Y142">
        <f t="shared" si="46"/>
        <v>0.77933854271496661</v>
      </c>
      <c r="Z142">
        <f t="shared" si="47"/>
        <v>0.77400612742704133</v>
      </c>
      <c r="AA142">
        <f t="shared" si="48"/>
        <v>2.9730576545614257E-2</v>
      </c>
      <c r="AB142">
        <f t="shared" si="49"/>
        <v>3.8411293518366488E-2</v>
      </c>
      <c r="AC142">
        <f t="shared" si="50"/>
        <v>0.77400612742704133</v>
      </c>
    </row>
    <row r="143" spans="1:29" x14ac:dyDescent="0.25">
      <c r="A143" t="s">
        <v>18</v>
      </c>
      <c r="B143" t="s">
        <v>6</v>
      </c>
      <c r="C143" t="str">
        <f>INDEX(country!$A$1:$J$242,MATCH(A143,country!$B$1:$B$242,0),1)</f>
        <v>Spain</v>
      </c>
      <c r="D143" t="str">
        <f>INDEX(country!$A$1:$J$242,MATCH(B143,country!$B$1:$B$242,0),1)</f>
        <v>Germany</v>
      </c>
      <c r="E143">
        <v>75347</v>
      </c>
      <c r="F143">
        <v>24857.7545536621</v>
      </c>
      <c r="G143">
        <f>INDEX(export_2017_country_references!$A$1:$C$21,MATCH($A143,export_2017_country_references!$A$1:$A$21,0),2)</f>
        <v>684655</v>
      </c>
      <c r="H143">
        <f>INDEX(export_2017_country_references!$A$1:$C$21,MATCH($A143,export_2017_country_references!$A$1:$A$21,0),3)</f>
        <v>454481.91714997898</v>
      </c>
      <c r="I143">
        <f t="shared" si="34"/>
        <v>0.11005104760791931</v>
      </c>
      <c r="J143">
        <f t="shared" si="35"/>
        <v>5.4694705368132486E-2</v>
      </c>
      <c r="K143">
        <f>INDEX(export_2017_5y_country_docs!$A$1:$E$21,MATCH($B143,export_2017_5y_country_docs!$A$1:$A$21,0),2)</f>
        <v>774665</v>
      </c>
      <c r="L143">
        <f>INDEX(export_2017_5y_country_docs!$A$1:$E$21,MATCH($B143,export_2017_5y_country_docs!$A$1:$A$21,0),3)</f>
        <v>542439.85830873298</v>
      </c>
      <c r="M143">
        <f>INDEX(export_2017_5y_country_docs!$A$1:$E$21,MATCH($B143,export_2017_5y_country_docs!$A$1:$A$21,0),4)</f>
        <v>5.0085997670608166E-2</v>
      </c>
      <c r="N143">
        <f>INDEX(export_2017_5y_country_docs!$A$1:$E$21,MATCH($B143,export_2017_5y_country_docs!$A$1:$A$21,0),5)</f>
        <v>4.4344153550683309E-2</v>
      </c>
      <c r="O143">
        <f t="shared" si="36"/>
        <v>34291.628735170234</v>
      </c>
      <c r="P143">
        <f t="shared" si="37"/>
        <v>20153.615920107597</v>
      </c>
      <c r="Q143">
        <f t="shared" si="38"/>
        <v>2.1972417986294857</v>
      </c>
      <c r="R143">
        <f t="shared" si="39"/>
        <v>1.233414125395786</v>
      </c>
      <c r="S143">
        <f t="shared" si="40"/>
        <v>24857.7545536621</v>
      </c>
      <c r="T143">
        <f t="shared" si="41"/>
        <v>903209.11534090736</v>
      </c>
      <c r="U143">
        <f t="shared" si="42"/>
        <v>454448.32633992715</v>
      </c>
      <c r="V143">
        <f t="shared" si="43"/>
        <v>18237335.999999966</v>
      </c>
      <c r="W143">
        <f t="shared" si="44"/>
        <v>5.4698748158813794E-2</v>
      </c>
      <c r="X143">
        <f t="shared" si="45"/>
        <v>4.9525276901237605E-2</v>
      </c>
      <c r="Y143">
        <f t="shared" si="46"/>
        <v>1.1044612283116162</v>
      </c>
      <c r="Z143">
        <f t="shared" si="47"/>
        <v>1.1105057547614101</v>
      </c>
      <c r="AA143">
        <f t="shared" si="48"/>
        <v>2.7521593982451988E-2</v>
      </c>
      <c r="AB143">
        <f t="shared" si="49"/>
        <v>2.4782936841569944E-2</v>
      </c>
      <c r="AC143">
        <f t="shared" si="50"/>
        <v>1.1105057547614101</v>
      </c>
    </row>
    <row r="144" spans="1:29" x14ac:dyDescent="0.25">
      <c r="A144" t="s">
        <v>17</v>
      </c>
      <c r="B144" t="s">
        <v>20</v>
      </c>
      <c r="C144" t="str">
        <f>INDEX(country!$A$1:$J$242,MATCH(A144,country!$B$1:$B$242,0),1)</f>
        <v>Brazil</v>
      </c>
      <c r="D144" t="str">
        <f>INDEX(country!$A$1:$J$242,MATCH(B144,country!$B$1:$B$242,0),1)</f>
        <v>France</v>
      </c>
      <c r="E144">
        <v>28971</v>
      </c>
      <c r="F144">
        <v>11873.1335956332</v>
      </c>
      <c r="G144">
        <f>INDEX(export_2017_country_references!$A$1:$C$21,MATCH($A144,export_2017_country_references!$A$1:$A$21,0),2)</f>
        <v>473379</v>
      </c>
      <c r="H144">
        <f>INDEX(export_2017_country_references!$A$1:$C$21,MATCH($A144,export_2017_country_references!$A$1:$A$21,0),3)</f>
        <v>364724.64994822402</v>
      </c>
      <c r="I144">
        <f t="shared" si="34"/>
        <v>6.1200433479305164E-2</v>
      </c>
      <c r="J144">
        <f t="shared" si="35"/>
        <v>3.2553691112785221E-2</v>
      </c>
      <c r="K144">
        <f>INDEX(export_2017_5y_country_docs!$A$1:$E$21,MATCH($B144,export_2017_5y_country_docs!$A$1:$A$21,0),2)</f>
        <v>542183</v>
      </c>
      <c r="L144">
        <f>INDEX(export_2017_5y_country_docs!$A$1:$E$21,MATCH($B144,export_2017_5y_country_docs!$A$1:$A$21,0),3)</f>
        <v>390578.15715175902</v>
      </c>
      <c r="M144">
        <f>INDEX(export_2017_5y_country_docs!$A$1:$E$21,MATCH($B144,export_2017_5y_country_docs!$A$1:$A$21,0),4)</f>
        <v>3.5054864328507608E-2</v>
      </c>
      <c r="N144">
        <f>INDEX(export_2017_5y_country_docs!$A$1:$E$21,MATCH($B144,export_2017_5y_country_docs!$A$1:$A$21,0),5)</f>
        <v>3.1929544831535615E-2</v>
      </c>
      <c r="O144">
        <f t="shared" si="36"/>
        <v>16594.236620964602</v>
      </c>
      <c r="P144">
        <f t="shared" si="37"/>
        <v>11645.492061687954</v>
      </c>
      <c r="Q144">
        <f t="shared" si="38"/>
        <v>1.7458471071455621</v>
      </c>
      <c r="R144">
        <f t="shared" si="39"/>
        <v>1.0195476097308207</v>
      </c>
      <c r="S144">
        <f t="shared" si="40"/>
        <v>11873.1335956332</v>
      </c>
      <c r="T144">
        <f t="shared" si="41"/>
        <v>623492.97929485783</v>
      </c>
      <c r="U144">
        <f t="shared" si="42"/>
        <v>364708.38328155724</v>
      </c>
      <c r="V144">
        <f t="shared" si="43"/>
        <v>18237335.999999966</v>
      </c>
      <c r="W144">
        <f t="shared" si="44"/>
        <v>3.2555143067460185E-2</v>
      </c>
      <c r="X144">
        <f t="shared" si="45"/>
        <v>3.4187722334822312E-2</v>
      </c>
      <c r="Y144">
        <f t="shared" si="46"/>
        <v>0.95224662083735123</v>
      </c>
      <c r="Z144">
        <f t="shared" si="47"/>
        <v>0.95063968884587424</v>
      </c>
      <c r="AA144">
        <f t="shared" si="48"/>
        <v>1.9042930698371575E-2</v>
      </c>
      <c r="AB144">
        <f t="shared" si="49"/>
        <v>2.0031701728644085E-2</v>
      </c>
      <c r="AC144">
        <f t="shared" si="50"/>
        <v>0.95063968884587435</v>
      </c>
    </row>
    <row r="145" spans="1:29" x14ac:dyDescent="0.25">
      <c r="A145" t="s">
        <v>11</v>
      </c>
      <c r="B145" t="s">
        <v>9</v>
      </c>
      <c r="C145" t="str">
        <f>INDEX(country!$A$1:$J$242,MATCH(A145,country!$B$1:$B$242,0),1)</f>
        <v>Poland</v>
      </c>
      <c r="D145" t="str">
        <f>INDEX(country!$A$1:$J$242,MATCH(B145,country!$B$1:$B$242,0),1)</f>
        <v>Sweden</v>
      </c>
      <c r="E145">
        <v>8152</v>
      </c>
      <c r="F145">
        <v>2429.5652891466798</v>
      </c>
      <c r="G145">
        <f>INDEX(export_2017_country_references!$A$1:$C$21,MATCH($A145,export_2017_country_references!$A$1:$A$21,0),2)</f>
        <v>278613</v>
      </c>
      <c r="H145">
        <f>INDEX(export_2017_country_references!$A$1:$C$21,MATCH($A145,export_2017_country_references!$A$1:$A$21,0),3)</f>
        <v>205613.18892001599</v>
      </c>
      <c r="I145">
        <f t="shared" si="34"/>
        <v>2.9259223367179565E-2</v>
      </c>
      <c r="J145">
        <f t="shared" si="35"/>
        <v>1.1816193805017958E-2</v>
      </c>
      <c r="K145">
        <f>INDEX(export_2017_5y_country_docs!$A$1:$E$21,MATCH($B145,export_2017_5y_country_docs!$A$1:$A$21,0),2)</f>
        <v>179938</v>
      </c>
      <c r="L145">
        <f>INDEX(export_2017_5y_country_docs!$A$1:$E$21,MATCH($B145,export_2017_5y_country_docs!$A$1:$A$21,0),3)</f>
        <v>108129.511066987</v>
      </c>
      <c r="M145">
        <f>INDEX(export_2017_5y_country_docs!$A$1:$E$21,MATCH($B145,export_2017_5y_country_docs!$A$1:$A$21,0),4)</f>
        <v>1.1633898845118718E-2</v>
      </c>
      <c r="N145">
        <f>INDEX(export_2017_5y_country_docs!$A$1:$E$21,MATCH($B145,export_2017_5y_country_docs!$A$1:$A$21,0),5)</f>
        <v>8.8395267579797366E-3</v>
      </c>
      <c r="O145">
        <f t="shared" si="36"/>
        <v>3241.3554589350615</v>
      </c>
      <c r="P145">
        <f t="shared" si="37"/>
        <v>1817.5232852520242</v>
      </c>
      <c r="Q145">
        <f t="shared" si="38"/>
        <v>2.5149972297942038</v>
      </c>
      <c r="R145">
        <f t="shared" si="39"/>
        <v>1.3367450688863047</v>
      </c>
      <c r="S145">
        <f t="shared" si="40"/>
        <v>2429.5652891466798</v>
      </c>
      <c r="T145">
        <f t="shared" si="41"/>
        <v>202311.93175718444</v>
      </c>
      <c r="U145">
        <f t="shared" si="42"/>
        <v>205605.0031214678</v>
      </c>
      <c r="V145">
        <f t="shared" si="43"/>
        <v>18237335.999999966</v>
      </c>
      <c r="W145">
        <f t="shared" si="44"/>
        <v>1.1816664245817675E-2</v>
      </c>
      <c r="X145">
        <f t="shared" si="45"/>
        <v>1.1093283128478021E-2</v>
      </c>
      <c r="Y145">
        <f t="shared" si="46"/>
        <v>1.0652089294901914</v>
      </c>
      <c r="Z145">
        <f t="shared" si="47"/>
        <v>1.0659886957519109</v>
      </c>
      <c r="AA145">
        <f t="shared" si="48"/>
        <v>1.200900642905557E-2</v>
      </c>
      <c r="AB145">
        <f t="shared" si="49"/>
        <v>1.1265603919547043E-2</v>
      </c>
      <c r="AC145">
        <f t="shared" si="50"/>
        <v>1.0659886957519111</v>
      </c>
    </row>
    <row r="146" spans="1:29" x14ac:dyDescent="0.25">
      <c r="A146" t="s">
        <v>22</v>
      </c>
      <c r="B146" t="s">
        <v>17</v>
      </c>
      <c r="C146" t="str">
        <f>INDEX(country!$A$1:$J$242,MATCH(A146,country!$B$1:$B$242,0),1)</f>
        <v>Japan</v>
      </c>
      <c r="D146" t="str">
        <f>INDEX(country!$A$1:$J$242,MATCH(B146,country!$B$1:$B$242,0),1)</f>
        <v>Brazil</v>
      </c>
      <c r="E146">
        <v>11764</v>
      </c>
      <c r="F146">
        <v>4207.1183302850204</v>
      </c>
      <c r="G146">
        <f>INDEX(export_2017_country_references!$A$1:$C$21,MATCH($A146,export_2017_country_references!$A$1:$A$21,0),2)</f>
        <v>707111</v>
      </c>
      <c r="H146">
        <f>INDEX(export_2017_country_references!$A$1:$C$21,MATCH($A146,export_2017_country_references!$A$1:$A$21,0),3)</f>
        <v>526988.61771348596</v>
      </c>
      <c r="I146">
        <f t="shared" si="34"/>
        <v>1.6636709088106393E-2</v>
      </c>
      <c r="J146">
        <f t="shared" si="35"/>
        <v>7.9833191626395867E-3</v>
      </c>
      <c r="K146">
        <f>INDEX(export_2017_5y_country_docs!$A$1:$E$21,MATCH($B146,export_2017_5y_country_docs!$A$1:$A$21,0),2)</f>
        <v>331243</v>
      </c>
      <c r="L146">
        <f>INDEX(export_2017_5y_country_docs!$A$1:$E$21,MATCH($B146,export_2017_5y_country_docs!$A$1:$A$21,0),3)</f>
        <v>277939.358609332</v>
      </c>
      <c r="M146">
        <f>INDEX(export_2017_5y_country_docs!$A$1:$E$21,MATCH($B146,export_2017_5y_country_docs!$A$1:$A$21,0),4)</f>
        <v>2.1416529888926519E-2</v>
      </c>
      <c r="N146">
        <f>INDEX(export_2017_5y_country_docs!$A$1:$E$21,MATCH($B146,export_2017_5y_country_docs!$A$1:$A$21,0),5)</f>
        <v>2.2721386356781711E-2</v>
      </c>
      <c r="O146">
        <f t="shared" si="36"/>
        <v>15143.863866288721</v>
      </c>
      <c r="P146">
        <f t="shared" si="37"/>
        <v>11973.911988694454</v>
      </c>
      <c r="Q146">
        <f t="shared" si="38"/>
        <v>0.77681628043338868</v>
      </c>
      <c r="R146">
        <f t="shared" si="39"/>
        <v>0.35135704473669954</v>
      </c>
      <c r="S146">
        <f t="shared" si="40"/>
        <v>4207.1183302850204</v>
      </c>
      <c r="T146">
        <f t="shared" si="41"/>
        <v>250192.85372959627</v>
      </c>
      <c r="U146">
        <f t="shared" si="42"/>
        <v>526944.24156406114</v>
      </c>
      <c r="V146">
        <f t="shared" si="43"/>
        <v>18237335.999999966</v>
      </c>
      <c r="W146">
        <f t="shared" si="44"/>
        <v>7.98399147089561E-3</v>
      </c>
      <c r="X146">
        <f t="shared" si="45"/>
        <v>1.3718717126755615E-2</v>
      </c>
      <c r="Y146">
        <f t="shared" si="46"/>
        <v>0.58197799379684201</v>
      </c>
      <c r="Z146">
        <f t="shared" si="47"/>
        <v>0.57861364876261079</v>
      </c>
      <c r="AA146">
        <f t="shared" si="48"/>
        <v>1.6815501592351612E-2</v>
      </c>
      <c r="AB146">
        <f t="shared" si="49"/>
        <v>2.906170918766305E-2</v>
      </c>
      <c r="AC146">
        <f t="shared" si="50"/>
        <v>0.57861364876261101</v>
      </c>
    </row>
    <row r="147" spans="1:29" x14ac:dyDescent="0.25">
      <c r="A147" t="s">
        <v>18</v>
      </c>
      <c r="B147" t="s">
        <v>22</v>
      </c>
      <c r="C147" t="str">
        <f>INDEX(country!$A$1:$J$242,MATCH(A147,country!$B$1:$B$242,0),1)</f>
        <v>Spain</v>
      </c>
      <c r="D147" t="str">
        <f>INDEX(country!$A$1:$J$242,MATCH(B147,country!$B$1:$B$242,0),1)</f>
        <v>Japan</v>
      </c>
      <c r="E147">
        <v>29950</v>
      </c>
      <c r="F147">
        <v>11911.0046579629</v>
      </c>
      <c r="G147">
        <f>INDEX(export_2017_country_references!$A$1:$C$21,MATCH($A147,export_2017_country_references!$A$1:$A$21,0),2)</f>
        <v>684655</v>
      </c>
      <c r="H147">
        <f>INDEX(export_2017_country_references!$A$1:$C$21,MATCH($A147,export_2017_country_references!$A$1:$A$21,0),3)</f>
        <v>454481.91714997898</v>
      </c>
      <c r="I147">
        <f t="shared" si="34"/>
        <v>4.3744659719128609E-2</v>
      </c>
      <c r="J147">
        <f t="shared" si="35"/>
        <v>2.6207873643589365E-2</v>
      </c>
      <c r="K147">
        <f>INDEX(export_2017_5y_country_docs!$A$1:$E$21,MATCH($B147,export_2017_5y_country_docs!$A$1:$A$21,0),2)</f>
        <v>611176</v>
      </c>
      <c r="L147">
        <f>INDEX(export_2017_5y_country_docs!$A$1:$E$21,MATCH($B147,export_2017_5y_country_docs!$A$1:$A$21,0),3)</f>
        <v>515726.10549464897</v>
      </c>
      <c r="M147">
        <f>INDEX(export_2017_5y_country_docs!$A$1:$E$21,MATCH($B147,export_2017_5y_country_docs!$A$1:$A$21,0),4)</f>
        <v>3.9515609601997792E-2</v>
      </c>
      <c r="N147">
        <f>INDEX(export_2017_5y_country_docs!$A$1:$E$21,MATCH($B147,export_2017_5y_country_docs!$A$1:$A$21,0),5)</f>
        <v>4.2160319271992604E-2</v>
      </c>
      <c r="O147">
        <f t="shared" si="36"/>
        <v>27054.559692055798</v>
      </c>
      <c r="P147">
        <f t="shared" si="37"/>
        <v>19161.102730390405</v>
      </c>
      <c r="Q147">
        <f t="shared" si="38"/>
        <v>1.1070222668896146</v>
      </c>
      <c r="R147">
        <f t="shared" si="39"/>
        <v>0.62162417401329884</v>
      </c>
      <c r="S147">
        <f t="shared" si="40"/>
        <v>11911.0046579629</v>
      </c>
      <c r="T147">
        <f t="shared" si="41"/>
        <v>582041.68262295134</v>
      </c>
      <c r="U147">
        <f t="shared" si="42"/>
        <v>454448.32633992715</v>
      </c>
      <c r="V147">
        <f t="shared" si="43"/>
        <v>18237335.999999966</v>
      </c>
      <c r="W147">
        <f t="shared" si="44"/>
        <v>2.620981081367978E-2</v>
      </c>
      <c r="X147">
        <f t="shared" si="45"/>
        <v>3.1914841214909478E-2</v>
      </c>
      <c r="Y147">
        <f t="shared" si="46"/>
        <v>0.82124208725298276</v>
      </c>
      <c r="Z147">
        <f t="shared" si="47"/>
        <v>0.81643077252977481</v>
      </c>
      <c r="AA147">
        <f t="shared" si="48"/>
        <v>2.0464178105400212E-2</v>
      </c>
      <c r="AB147">
        <f t="shared" si="49"/>
        <v>2.5065417416825622E-2</v>
      </c>
      <c r="AC147">
        <f t="shared" si="50"/>
        <v>0.8164307725297747</v>
      </c>
    </row>
    <row r="148" spans="1:29" x14ac:dyDescent="0.25">
      <c r="A148" t="s">
        <v>20</v>
      </c>
      <c r="B148" t="s">
        <v>5</v>
      </c>
      <c r="C148" t="str">
        <f>INDEX(country!$A$1:$J$242,MATCH(A148,country!$B$1:$B$242,0),1)</f>
        <v>France</v>
      </c>
      <c r="D148" t="str">
        <f>INDEX(country!$A$1:$J$242,MATCH(B148,country!$B$1:$B$242,0),1)</f>
        <v>Switzerland</v>
      </c>
      <c r="E148">
        <v>41478</v>
      </c>
      <c r="F148">
        <v>11154.721369503701</v>
      </c>
      <c r="G148">
        <f>INDEX(export_2017_country_references!$A$1:$C$21,MATCH($A148,export_2017_country_references!$A$1:$A$21,0),2)</f>
        <v>814706</v>
      </c>
      <c r="H148">
        <f>INDEX(export_2017_country_references!$A$1:$C$21,MATCH($A148,export_2017_country_references!$A$1:$A$21,0),3)</f>
        <v>537381.630780034</v>
      </c>
      <c r="I148">
        <f t="shared" si="34"/>
        <v>5.0911617196878381E-2</v>
      </c>
      <c r="J148">
        <f t="shared" si="35"/>
        <v>2.0757541252967863E-2</v>
      </c>
      <c r="K148">
        <f>INDEX(export_2017_5y_country_docs!$A$1:$E$21,MATCH($B148,export_2017_5y_country_docs!$A$1:$A$21,0),2)</f>
        <v>205623</v>
      </c>
      <c r="L148">
        <f>INDEX(export_2017_5y_country_docs!$A$1:$E$21,MATCH($B148,export_2017_5y_country_docs!$A$1:$A$21,0),3)</f>
        <v>113491.275762676</v>
      </c>
      <c r="M148">
        <f>INDEX(export_2017_5y_country_docs!$A$1:$E$21,MATCH($B148,export_2017_5y_country_docs!$A$1:$A$21,0),4)</f>
        <v>1.3294563584289291E-2</v>
      </c>
      <c r="N148">
        <f>INDEX(export_2017_5y_country_docs!$A$1:$E$21,MATCH($B148,export_2017_5y_country_docs!$A$1:$A$21,0),5)</f>
        <v>9.2778480083937145E-3</v>
      </c>
      <c r="O148">
        <f t="shared" si="36"/>
        <v>10831.160719501991</v>
      </c>
      <c r="P148">
        <f t="shared" si="37"/>
        <v>4985.7450928799053</v>
      </c>
      <c r="Q148">
        <f t="shared" si="38"/>
        <v>3.8295064651119985</v>
      </c>
      <c r="R148">
        <f t="shared" si="39"/>
        <v>2.2373228397564189</v>
      </c>
      <c r="S148">
        <f t="shared" si="40"/>
        <v>11154.721369503701</v>
      </c>
      <c r="T148">
        <f t="shared" si="41"/>
        <v>255446.00110883819</v>
      </c>
      <c r="U148">
        <f t="shared" si="42"/>
        <v>537340.39643089229</v>
      </c>
      <c r="V148">
        <f t="shared" si="43"/>
        <v>18237335.999999966</v>
      </c>
      <c r="W148">
        <f t="shared" si="44"/>
        <v>2.0759134142147671E-2</v>
      </c>
      <c r="X148">
        <f t="shared" si="45"/>
        <v>1.4006760697332036E-2</v>
      </c>
      <c r="Y148">
        <f t="shared" si="46"/>
        <v>1.4820795893301586</v>
      </c>
      <c r="Z148">
        <f t="shared" si="47"/>
        <v>1.49229929646353</v>
      </c>
      <c r="AA148">
        <f t="shared" si="48"/>
        <v>4.3667629640250248E-2</v>
      </c>
      <c r="AB148">
        <f t="shared" si="49"/>
        <v>2.9261978306720615E-2</v>
      </c>
      <c r="AC148">
        <f t="shared" si="50"/>
        <v>1.49229929646353</v>
      </c>
    </row>
    <row r="149" spans="1:29" x14ac:dyDescent="0.25">
      <c r="A149" t="s">
        <v>14</v>
      </c>
      <c r="B149" t="s">
        <v>10</v>
      </c>
      <c r="C149" t="str">
        <f>INDEX(country!$A$1:$J$242,MATCH(A149,country!$B$1:$B$242,0),1)</f>
        <v>South Korea</v>
      </c>
      <c r="D149" t="str">
        <f>INDEX(country!$A$1:$J$242,MATCH(B149,country!$B$1:$B$242,0),1)</f>
        <v>Australia</v>
      </c>
      <c r="E149">
        <v>24883</v>
      </c>
      <c r="F149">
        <v>10558.5029026559</v>
      </c>
      <c r="G149">
        <f>INDEX(export_2017_country_references!$A$1:$C$21,MATCH($A149,export_2017_country_references!$A$1:$A$21,0),2)</f>
        <v>575418</v>
      </c>
      <c r="H149">
        <f>INDEX(export_2017_country_references!$A$1:$C$21,MATCH($A149,export_2017_country_references!$A$1:$A$21,0),3)</f>
        <v>460438.54033682798</v>
      </c>
      <c r="I149">
        <f t="shared" si="34"/>
        <v>4.3243346575880491E-2</v>
      </c>
      <c r="J149">
        <f t="shared" si="35"/>
        <v>2.2931405557258439E-2</v>
      </c>
      <c r="K149">
        <f>INDEX(export_2017_5y_country_docs!$A$1:$E$21,MATCH($B149,export_2017_5y_country_docs!$A$1:$A$21,0),2)</f>
        <v>411739</v>
      </c>
      <c r="L149">
        <f>INDEX(export_2017_5y_country_docs!$A$1:$E$21,MATCH($B149,export_2017_5y_country_docs!$A$1:$A$21,0),3)</f>
        <v>283168.587115045</v>
      </c>
      <c r="M149">
        <f>INDEX(export_2017_5y_country_docs!$A$1:$E$21,MATCH($B149,export_2017_5y_country_docs!$A$1:$A$21,0),4)</f>
        <v>2.6621002104004358E-2</v>
      </c>
      <c r="N149">
        <f>INDEX(export_2017_5y_country_docs!$A$1:$E$21,MATCH($B149,export_2017_5y_country_docs!$A$1:$A$21,0),5)</f>
        <v>2.3148872848154121E-2</v>
      </c>
      <c r="O149">
        <f t="shared" si="36"/>
        <v>15318.20378868198</v>
      </c>
      <c r="P149">
        <f t="shared" si="37"/>
        <v>10658.633224646914</v>
      </c>
      <c r="Q149">
        <f t="shared" si="38"/>
        <v>1.6244071657007901</v>
      </c>
      <c r="R149">
        <f t="shared" si="39"/>
        <v>0.9906057071408112</v>
      </c>
      <c r="S149">
        <f t="shared" si="40"/>
        <v>10558.5029026559</v>
      </c>
      <c r="T149">
        <f t="shared" si="41"/>
        <v>532790.59508464299</v>
      </c>
      <c r="U149">
        <f t="shared" si="42"/>
        <v>460409.58926539822</v>
      </c>
      <c r="V149">
        <f t="shared" si="43"/>
        <v>18237335.999999966</v>
      </c>
      <c r="W149">
        <f t="shared" si="44"/>
        <v>2.2932847509762797E-2</v>
      </c>
      <c r="X149">
        <f t="shared" si="45"/>
        <v>2.9214277517541156E-2</v>
      </c>
      <c r="Y149">
        <f t="shared" si="46"/>
        <v>0.78498766556842647</v>
      </c>
      <c r="Z149">
        <f t="shared" si="47"/>
        <v>0.77994108809862794</v>
      </c>
      <c r="AA149">
        <f t="shared" si="48"/>
        <v>1.9817359765854161E-2</v>
      </c>
      <c r="AB149">
        <f t="shared" si="49"/>
        <v>2.5408790571818343E-2</v>
      </c>
      <c r="AC149">
        <f t="shared" si="50"/>
        <v>0.77994108809862805</v>
      </c>
    </row>
    <row r="150" spans="1:29" x14ac:dyDescent="0.25">
      <c r="A150" t="s">
        <v>20</v>
      </c>
      <c r="B150" t="s">
        <v>13</v>
      </c>
      <c r="C150" t="str">
        <f>INDEX(country!$A$1:$J$242,MATCH(A150,country!$B$1:$B$242,0),1)</f>
        <v>France</v>
      </c>
      <c r="D150" t="str">
        <f>INDEX(country!$A$1:$J$242,MATCH(B150,country!$B$1:$B$242,0),1)</f>
        <v>India</v>
      </c>
      <c r="E150">
        <v>19945</v>
      </c>
      <c r="F150">
        <v>8073.3993084678896</v>
      </c>
      <c r="G150">
        <f>INDEX(export_2017_country_references!$A$1:$C$21,MATCH($A150,export_2017_country_references!$A$1:$A$21,0),2)</f>
        <v>814706</v>
      </c>
      <c r="H150">
        <f>INDEX(export_2017_country_references!$A$1:$C$21,MATCH($A150,export_2017_country_references!$A$1:$A$21,0),3)</f>
        <v>537381.630780034</v>
      </c>
      <c r="I150">
        <f t="shared" si="34"/>
        <v>2.4481223901628317E-2</v>
      </c>
      <c r="J150">
        <f t="shared" si="35"/>
        <v>1.5023586304483428E-2</v>
      </c>
      <c r="K150">
        <f>INDEX(export_2017_5y_country_docs!$A$1:$E$21,MATCH($B150,export_2017_5y_country_docs!$A$1:$A$21,0),2)</f>
        <v>628927</v>
      </c>
      <c r="L150">
        <f>INDEX(export_2017_5y_country_docs!$A$1:$E$21,MATCH($B150,export_2017_5y_country_docs!$A$1:$A$21,0),3)</f>
        <v>572993.14923858095</v>
      </c>
      <c r="M150">
        <f>INDEX(export_2017_5y_country_docs!$A$1:$E$21,MATCH($B150,export_2017_5y_country_docs!$A$1:$A$21,0),4)</f>
        <v>4.0663301242450066E-2</v>
      </c>
      <c r="N150">
        <f>INDEX(export_2017_5y_country_docs!$A$1:$E$21,MATCH($B150,export_2017_5y_country_docs!$A$1:$A$21,0),5)</f>
        <v>4.6841867912412148E-2</v>
      </c>
      <c r="O150">
        <f t="shared" si="36"/>
        <v>33128.635502031524</v>
      </c>
      <c r="P150">
        <f t="shared" si="37"/>
        <v>25171.959367554988</v>
      </c>
      <c r="Q150">
        <f t="shared" si="38"/>
        <v>0.60204713226951123</v>
      </c>
      <c r="R150">
        <f t="shared" si="39"/>
        <v>0.32072987210022175</v>
      </c>
      <c r="S150">
        <f t="shared" si="40"/>
        <v>8073.3993084678896</v>
      </c>
      <c r="T150">
        <f t="shared" si="41"/>
        <v>535725.91001931019</v>
      </c>
      <c r="U150">
        <f t="shared" si="42"/>
        <v>537340.39643089229</v>
      </c>
      <c r="V150">
        <f t="shared" si="43"/>
        <v>18237335.999999966</v>
      </c>
      <c r="W150">
        <f t="shared" si="44"/>
        <v>1.5024739182262867E-2</v>
      </c>
      <c r="X150">
        <f t="shared" si="45"/>
        <v>2.9375228378712284E-2</v>
      </c>
      <c r="Y150">
        <f t="shared" si="46"/>
        <v>0.51147650627802554</v>
      </c>
      <c r="Z150">
        <f t="shared" si="47"/>
        <v>0.50402460533232385</v>
      </c>
      <c r="AA150">
        <f t="shared" si="48"/>
        <v>1.5070018375958118E-2</v>
      </c>
      <c r="AB150">
        <f t="shared" si="49"/>
        <v>2.9899370420660015E-2</v>
      </c>
      <c r="AC150">
        <f t="shared" si="50"/>
        <v>0.50402460533232374</v>
      </c>
    </row>
    <row r="151" spans="1:29" x14ac:dyDescent="0.25">
      <c r="A151" t="s">
        <v>18</v>
      </c>
      <c r="B151" t="s">
        <v>17</v>
      </c>
      <c r="C151" t="str">
        <f>INDEX(country!$A$1:$J$242,MATCH(A151,country!$B$1:$B$242,0),1)</f>
        <v>Spain</v>
      </c>
      <c r="D151" t="str">
        <f>INDEX(country!$A$1:$J$242,MATCH(B151,country!$B$1:$B$242,0),1)</f>
        <v>Brazil</v>
      </c>
      <c r="E151">
        <v>18422</v>
      </c>
      <c r="F151">
        <v>6963.4021314556203</v>
      </c>
      <c r="G151">
        <f>INDEX(export_2017_country_references!$A$1:$C$21,MATCH($A151,export_2017_country_references!$A$1:$A$21,0),2)</f>
        <v>684655</v>
      </c>
      <c r="H151">
        <f>INDEX(export_2017_country_references!$A$1:$C$21,MATCH($A151,export_2017_country_references!$A$1:$A$21,0),3)</f>
        <v>454481.91714997898</v>
      </c>
      <c r="I151">
        <f t="shared" si="34"/>
        <v>2.69069823487742E-2</v>
      </c>
      <c r="J151">
        <f t="shared" si="35"/>
        <v>1.532162638091869E-2</v>
      </c>
      <c r="K151">
        <f>INDEX(export_2017_5y_country_docs!$A$1:$E$21,MATCH($B151,export_2017_5y_country_docs!$A$1:$A$21,0),2)</f>
        <v>331243</v>
      </c>
      <c r="L151">
        <f>INDEX(export_2017_5y_country_docs!$A$1:$E$21,MATCH($B151,export_2017_5y_country_docs!$A$1:$A$21,0),3)</f>
        <v>277939.358609332</v>
      </c>
      <c r="M151">
        <f>INDEX(export_2017_5y_country_docs!$A$1:$E$21,MATCH($B151,export_2017_5y_country_docs!$A$1:$A$21,0),4)</f>
        <v>2.1416529888926519E-2</v>
      </c>
      <c r="N151">
        <f>INDEX(export_2017_5y_country_docs!$A$1:$E$21,MATCH($B151,export_2017_5y_country_docs!$A$1:$A$21,0),5)</f>
        <v>2.2721386356781711E-2</v>
      </c>
      <c r="O151">
        <f t="shared" si="36"/>
        <v>14662.934271102986</v>
      </c>
      <c r="P151">
        <f t="shared" si="37"/>
        <v>10326.459231735529</v>
      </c>
      <c r="Q151">
        <f t="shared" si="38"/>
        <v>1.2563651762597887</v>
      </c>
      <c r="R151">
        <f t="shared" si="39"/>
        <v>0.67432621145256844</v>
      </c>
      <c r="S151">
        <f t="shared" si="40"/>
        <v>6963.4021314556203</v>
      </c>
      <c r="T151">
        <f t="shared" si="41"/>
        <v>250192.85372959627</v>
      </c>
      <c r="U151">
        <f t="shared" si="42"/>
        <v>454448.32633992715</v>
      </c>
      <c r="V151">
        <f t="shared" si="43"/>
        <v>18237335.999999966</v>
      </c>
      <c r="W151">
        <f t="shared" si="44"/>
        <v>1.5322758887766259E-2</v>
      </c>
      <c r="X151">
        <f t="shared" si="45"/>
        <v>1.3718717126755615E-2</v>
      </c>
      <c r="Y151">
        <f t="shared" si="46"/>
        <v>1.1169235976068259</v>
      </c>
      <c r="Z151">
        <f t="shared" si="47"/>
        <v>1.1187430690230595</v>
      </c>
      <c r="AA151">
        <f t="shared" si="48"/>
        <v>2.7832138399050896E-2</v>
      </c>
      <c r="AB151">
        <f t="shared" si="49"/>
        <v>2.4878043198386254E-2</v>
      </c>
      <c r="AC151">
        <f t="shared" si="50"/>
        <v>1.1187430690230598</v>
      </c>
    </row>
    <row r="152" spans="1:29" x14ac:dyDescent="0.25">
      <c r="A152" t="s">
        <v>6</v>
      </c>
      <c r="B152" t="s">
        <v>14</v>
      </c>
      <c r="C152" t="str">
        <f>INDEX(country!$A$1:$J$242,MATCH(A152,country!$B$1:$B$242,0),1)</f>
        <v>Germany</v>
      </c>
      <c r="D152" t="str">
        <f>INDEX(country!$A$1:$J$242,MATCH(B152,country!$B$1:$B$242,0),1)</f>
        <v>South Korea</v>
      </c>
      <c r="E152">
        <v>34354</v>
      </c>
      <c r="F152">
        <v>13072.492430460499</v>
      </c>
      <c r="G152">
        <f>INDEX(export_2017_country_references!$A$1:$C$21,MATCH($A152,export_2017_country_references!$A$1:$A$21,0),2)</f>
        <v>1264416</v>
      </c>
      <c r="H152">
        <f>INDEX(export_2017_country_references!$A$1:$C$21,MATCH($A152,export_2017_country_references!$A$1:$A$21,0),3)</f>
        <v>799364.77129149099</v>
      </c>
      <c r="I152">
        <f t="shared" si="34"/>
        <v>2.7169855490598031E-2</v>
      </c>
      <c r="J152">
        <f t="shared" si="35"/>
        <v>1.6353600884036923E-2</v>
      </c>
      <c r="K152">
        <f>INDEX(export_2017_5y_country_docs!$A$1:$E$21,MATCH($B152,export_2017_5y_country_docs!$A$1:$A$21,0),2)</f>
        <v>385294</v>
      </c>
      <c r="L152">
        <f>INDEX(export_2017_5y_country_docs!$A$1:$E$21,MATCH($B152,export_2017_5y_country_docs!$A$1:$A$21,0),3)</f>
        <v>328237.62917358801</v>
      </c>
      <c r="M152">
        <f>INDEX(export_2017_5y_country_docs!$A$1:$E$21,MATCH($B152,export_2017_5y_country_docs!$A$1:$A$21,0),4)</f>
        <v>2.4911199533345772E-2</v>
      </c>
      <c r="N152">
        <f>INDEX(export_2017_5y_country_docs!$A$1:$E$21,MATCH($B152,export_2017_5y_country_docs!$A$1:$A$21,0),5)</f>
        <v>2.6833241706404116E-2</v>
      </c>
      <c r="O152">
        <f t="shared" si="36"/>
        <v>31498.119269154929</v>
      </c>
      <c r="P152">
        <f t="shared" si="37"/>
        <v>21449.548119649025</v>
      </c>
      <c r="Q152">
        <f t="shared" si="38"/>
        <v>1.0906682937619625</v>
      </c>
      <c r="R152">
        <f t="shared" si="39"/>
        <v>0.60945304570240999</v>
      </c>
      <c r="S152">
        <f t="shared" si="40"/>
        <v>13072.492430460499</v>
      </c>
      <c r="T152">
        <f t="shared" si="41"/>
        <v>467559.40479145834</v>
      </c>
      <c r="U152">
        <f t="shared" si="42"/>
        <v>799320.61200785544</v>
      </c>
      <c r="V152">
        <f t="shared" si="43"/>
        <v>18237335.999999966</v>
      </c>
      <c r="W152">
        <f t="shared" si="44"/>
        <v>1.6354504355421309E-2</v>
      </c>
      <c r="X152">
        <f t="shared" si="45"/>
        <v>2.5637483719741699E-2</v>
      </c>
      <c r="Y152">
        <f t="shared" si="46"/>
        <v>0.63791378803793475</v>
      </c>
      <c r="Z152">
        <f t="shared" si="47"/>
        <v>0.6318935901548639</v>
      </c>
      <c r="AA152">
        <f t="shared" si="48"/>
        <v>2.7958997929452653E-2</v>
      </c>
      <c r="AB152">
        <f t="shared" si="49"/>
        <v>4.4246370536217154E-2</v>
      </c>
      <c r="AC152">
        <f t="shared" si="50"/>
        <v>0.63189359015486402</v>
      </c>
    </row>
    <row r="153" spans="1:29" x14ac:dyDescent="0.25">
      <c r="A153" t="s">
        <v>23</v>
      </c>
      <c r="B153" t="s">
        <v>14</v>
      </c>
      <c r="C153" t="str">
        <f>INDEX(country!$A$1:$J$242,MATCH(A153,country!$B$1:$B$242,0),1)</f>
        <v>United Kingdom</v>
      </c>
      <c r="D153" t="str">
        <f>INDEX(country!$A$1:$J$242,MATCH(B153,country!$B$1:$B$242,0),1)</f>
        <v>South Korea</v>
      </c>
      <c r="E153">
        <v>35129</v>
      </c>
      <c r="F153">
        <v>11720.9635949563</v>
      </c>
      <c r="G153">
        <f>INDEX(export_2017_country_references!$A$1:$C$21,MATCH($A153,export_2017_country_references!$A$1:$A$21,0),2)</f>
        <v>1396369</v>
      </c>
      <c r="H153">
        <f>INDEX(export_2017_country_references!$A$1:$C$21,MATCH($A153,export_2017_country_references!$A$1:$A$21,0),3)</f>
        <v>798451.10116148798</v>
      </c>
      <c r="I153">
        <f t="shared" si="34"/>
        <v>2.5157390345961563E-2</v>
      </c>
      <c r="J153">
        <f t="shared" si="35"/>
        <v>1.4679626063394603E-2</v>
      </c>
      <c r="K153">
        <f>INDEX(export_2017_5y_country_docs!$A$1:$E$21,MATCH($B153,export_2017_5y_country_docs!$A$1:$A$21,0),2)</f>
        <v>385294</v>
      </c>
      <c r="L153">
        <f>INDEX(export_2017_5y_country_docs!$A$1:$E$21,MATCH($B153,export_2017_5y_country_docs!$A$1:$A$21,0),3)</f>
        <v>328237.62917358801</v>
      </c>
      <c r="M153">
        <f>INDEX(export_2017_5y_country_docs!$A$1:$E$21,MATCH($B153,export_2017_5y_country_docs!$A$1:$A$21,0),4)</f>
        <v>2.4911199533345772E-2</v>
      </c>
      <c r="N153">
        <f>INDEX(export_2017_5y_country_docs!$A$1:$E$21,MATCH($B153,export_2017_5y_country_docs!$A$1:$A$21,0),5)</f>
        <v>2.6833241706404116E-2</v>
      </c>
      <c r="O153">
        <f t="shared" si="36"/>
        <v>34785.226781178506</v>
      </c>
      <c r="P153">
        <f t="shared" si="37"/>
        <v>21425.031388210733</v>
      </c>
      <c r="Q153">
        <f t="shared" si="38"/>
        <v>1.009882736167973</v>
      </c>
      <c r="R153">
        <f t="shared" si="39"/>
        <v>0.54706867787394886</v>
      </c>
      <c r="S153">
        <f t="shared" si="40"/>
        <v>11720.9635949563</v>
      </c>
      <c r="T153">
        <f t="shared" si="41"/>
        <v>467559.40479145834</v>
      </c>
      <c r="U153">
        <f t="shared" si="42"/>
        <v>798411.94772268995</v>
      </c>
      <c r="V153">
        <f t="shared" si="43"/>
        <v>18237335.999999966</v>
      </c>
      <c r="W153">
        <f t="shared" si="44"/>
        <v>1.4680345939696918E-2</v>
      </c>
      <c r="X153">
        <f t="shared" si="45"/>
        <v>2.5637483719741699E-2</v>
      </c>
      <c r="Y153">
        <f t="shared" si="46"/>
        <v>0.57261258944818261</v>
      </c>
      <c r="Z153">
        <f t="shared" si="47"/>
        <v>0.56624491474351468</v>
      </c>
      <c r="AA153">
        <f t="shared" si="48"/>
        <v>2.5068394464622317E-2</v>
      </c>
      <c r="AB153">
        <f t="shared" si="49"/>
        <v>4.427129288388798E-2</v>
      </c>
      <c r="AC153">
        <f t="shared" si="50"/>
        <v>0.56624491474351468</v>
      </c>
    </row>
    <row r="154" spans="1:29" x14ac:dyDescent="0.25">
      <c r="A154" t="s">
        <v>7</v>
      </c>
      <c r="B154" t="s">
        <v>23</v>
      </c>
      <c r="C154" t="str">
        <f>INDEX(country!$A$1:$J$242,MATCH(A154,country!$B$1:$B$242,0),1)</f>
        <v>Netherlands</v>
      </c>
      <c r="D154" t="str">
        <f>INDEX(country!$A$1:$J$242,MATCH(B154,country!$B$1:$B$242,0),1)</f>
        <v>United Kingdom</v>
      </c>
      <c r="E154">
        <v>78040</v>
      </c>
      <c r="F154">
        <v>23977.488637779199</v>
      </c>
      <c r="G154">
        <f>INDEX(export_2017_country_references!$A$1:$C$21,MATCH($A154,export_2017_country_references!$A$1:$A$21,0),2)</f>
        <v>457343</v>
      </c>
      <c r="H154">
        <f>INDEX(export_2017_country_references!$A$1:$C$21,MATCH($A154,export_2017_country_references!$A$1:$A$21,0),3)</f>
        <v>252054.98301061499</v>
      </c>
      <c r="I154">
        <f t="shared" si="34"/>
        <v>0.17063779264140919</v>
      </c>
      <c r="J154">
        <f t="shared" si="35"/>
        <v>9.5128008783581228E-2</v>
      </c>
      <c r="K154">
        <f>INDEX(export_2017_5y_country_docs!$A$1:$E$21,MATCH($B154,export_2017_5y_country_docs!$A$1:$A$21,0),2)</f>
        <v>822815</v>
      </c>
      <c r="L154">
        <f>INDEX(export_2017_5y_country_docs!$A$1:$E$21,MATCH($B154,export_2017_5y_country_docs!$A$1:$A$21,0),3)</f>
        <v>541059.55428477901</v>
      </c>
      <c r="M154">
        <f>INDEX(export_2017_5y_country_docs!$A$1:$E$21,MATCH($B154,export_2017_5y_country_docs!$A$1:$A$21,0),4)</f>
        <v>5.3199137915539568E-2</v>
      </c>
      <c r="N154">
        <f>INDEX(export_2017_5y_country_docs!$A$1:$E$21,MATCH($B154,export_2017_5y_country_docs!$A$1:$A$21,0),5)</f>
        <v>4.4231314472493732E-2</v>
      </c>
      <c r="O154">
        <f t="shared" si="36"/>
        <v>24330.253331706612</v>
      </c>
      <c r="P154">
        <f t="shared" si="37"/>
        <v>11148.723217901577</v>
      </c>
      <c r="Q154">
        <f t="shared" si="38"/>
        <v>3.2075292820029997</v>
      </c>
      <c r="R154">
        <f t="shared" si="39"/>
        <v>2.1506936865450554</v>
      </c>
      <c r="S154">
        <f t="shared" si="40"/>
        <v>23977.488637779199</v>
      </c>
      <c r="T154">
        <f t="shared" si="41"/>
        <v>1073638.8229175881</v>
      </c>
      <c r="U154">
        <f t="shared" si="42"/>
        <v>252042.79126432154</v>
      </c>
      <c r="V154">
        <f t="shared" si="43"/>
        <v>18237335.999999966</v>
      </c>
      <c r="W154">
        <f t="shared" si="44"/>
        <v>9.5132610290105862E-2</v>
      </c>
      <c r="X154">
        <f t="shared" si="45"/>
        <v>5.8870375745535976E-2</v>
      </c>
      <c r="Y154">
        <f t="shared" si="46"/>
        <v>1.6159674383821065</v>
      </c>
      <c r="Z154">
        <f t="shared" si="47"/>
        <v>1.6807267511094517</v>
      </c>
      <c r="AA154">
        <f t="shared" si="48"/>
        <v>2.2332918786059676E-2</v>
      </c>
      <c r="AB154">
        <f t="shared" si="49"/>
        <v>1.328765593295737E-2</v>
      </c>
      <c r="AC154">
        <f t="shared" si="50"/>
        <v>1.6807267511094521</v>
      </c>
    </row>
    <row r="155" spans="1:29" x14ac:dyDescent="0.25">
      <c r="A155" t="s">
        <v>20</v>
      </c>
      <c r="B155" t="s">
        <v>15</v>
      </c>
      <c r="C155" t="str">
        <f>INDEX(country!$A$1:$J$242,MATCH(A155,country!$B$1:$B$242,0),1)</f>
        <v>France</v>
      </c>
      <c r="D155" t="str">
        <f>INDEX(country!$A$1:$J$242,MATCH(B155,country!$B$1:$B$242,0),1)</f>
        <v>Turkey</v>
      </c>
      <c r="E155">
        <v>7666</v>
      </c>
      <c r="F155">
        <v>2492.2948915526099</v>
      </c>
      <c r="G155">
        <f>INDEX(export_2017_country_references!$A$1:$C$21,MATCH($A155,export_2017_country_references!$A$1:$A$21,0),2)</f>
        <v>814706</v>
      </c>
      <c r="H155">
        <f>INDEX(export_2017_country_references!$A$1:$C$21,MATCH($A155,export_2017_country_references!$A$1:$A$21,0),3)</f>
        <v>537381.630780034</v>
      </c>
      <c r="I155">
        <f t="shared" si="34"/>
        <v>9.4095293271437789E-3</v>
      </c>
      <c r="J155">
        <f t="shared" si="35"/>
        <v>4.6378490607037123E-3</v>
      </c>
      <c r="K155">
        <f>INDEX(export_2017_5y_country_docs!$A$1:$E$21,MATCH($B155,export_2017_5y_country_docs!$A$1:$A$21,0),2)</f>
        <v>196268</v>
      </c>
      <c r="L155">
        <f>INDEX(export_2017_5y_country_docs!$A$1:$E$21,MATCH($B155,export_2017_5y_country_docs!$A$1:$A$21,0),3)</f>
        <v>171052.689770383</v>
      </c>
      <c r="M155">
        <f>INDEX(export_2017_5y_country_docs!$A$1:$E$21,MATCH($B155,export_2017_5y_country_docs!$A$1:$A$21,0),4)</f>
        <v>1.2689715671696699E-2</v>
      </c>
      <c r="N155">
        <f>INDEX(export_2017_5y_country_docs!$A$1:$E$21,MATCH($B155,export_2017_5y_country_docs!$A$1:$A$21,0),5)</f>
        <v>1.3983461252432714E-2</v>
      </c>
      <c r="O155">
        <f t="shared" si="36"/>
        <v>10338.387496025331</v>
      </c>
      <c r="P155">
        <f t="shared" si="37"/>
        <v>7514.4552117817084</v>
      </c>
      <c r="Q155">
        <f t="shared" si="38"/>
        <v>0.74150828675625191</v>
      </c>
      <c r="R155">
        <f t="shared" si="39"/>
        <v>0.33166674380399647</v>
      </c>
      <c r="S155">
        <f t="shared" si="40"/>
        <v>2492.2948915526099</v>
      </c>
      <c r="T155">
        <f t="shared" si="41"/>
        <v>154259.77782273083</v>
      </c>
      <c r="U155">
        <f t="shared" si="42"/>
        <v>537340.39643089229</v>
      </c>
      <c r="V155">
        <f t="shared" si="43"/>
        <v>18237335.999999966</v>
      </c>
      <c r="W155">
        <f t="shared" si="44"/>
        <v>4.6382049592899825E-3</v>
      </c>
      <c r="X155">
        <f t="shared" si="45"/>
        <v>8.4584600416821362E-3</v>
      </c>
      <c r="Y155">
        <f t="shared" si="46"/>
        <v>0.54835099254870767</v>
      </c>
      <c r="Z155">
        <f t="shared" si="47"/>
        <v>0.54624639030592892</v>
      </c>
      <c r="AA155">
        <f t="shared" si="48"/>
        <v>1.6156479198463875E-2</v>
      </c>
      <c r="AB155">
        <f t="shared" si="49"/>
        <v>2.9577274074827901E-2</v>
      </c>
      <c r="AC155">
        <f t="shared" si="50"/>
        <v>0.54624639030592892</v>
      </c>
    </row>
    <row r="156" spans="1:29" x14ac:dyDescent="0.25">
      <c r="A156" t="s">
        <v>9</v>
      </c>
      <c r="B156" t="s">
        <v>9</v>
      </c>
      <c r="C156" t="str">
        <f>INDEX(country!$A$1:$J$242,MATCH(A156,country!$B$1:$B$242,0),1)</f>
        <v>Sweden</v>
      </c>
      <c r="D156" t="str">
        <f>INDEX(country!$A$1:$J$242,MATCH(B156,country!$B$1:$B$242,0),1)</f>
        <v>Sweden</v>
      </c>
      <c r="E156">
        <v>25760</v>
      </c>
      <c r="F156">
        <v>10449.967937949499</v>
      </c>
      <c r="G156">
        <f>INDEX(export_2017_country_references!$A$1:$C$21,MATCH($A156,export_2017_country_references!$A$1:$A$21,0),2)</f>
        <v>314859</v>
      </c>
      <c r="H156">
        <f>INDEX(export_2017_country_references!$A$1:$C$21,MATCH($A156,export_2017_country_references!$A$1:$A$21,0),3)</f>
        <v>160351.01493838499</v>
      </c>
      <c r="I156">
        <f t="shared" si="34"/>
        <v>8.1814399461346193E-2</v>
      </c>
      <c r="J156">
        <f t="shared" si="35"/>
        <v>6.5169328313668035E-2</v>
      </c>
      <c r="K156">
        <f>INDEX(export_2017_5y_country_docs!$A$1:$E$21,MATCH($B156,export_2017_5y_country_docs!$A$1:$A$21,0),2)</f>
        <v>179938</v>
      </c>
      <c r="L156">
        <f>INDEX(export_2017_5y_country_docs!$A$1:$E$21,MATCH($B156,export_2017_5y_country_docs!$A$1:$A$21,0),3)</f>
        <v>108129.511066987</v>
      </c>
      <c r="M156">
        <f>INDEX(export_2017_5y_country_docs!$A$1:$E$21,MATCH($B156,export_2017_5y_country_docs!$A$1:$A$21,0),4)</f>
        <v>1.1633898845118718E-2</v>
      </c>
      <c r="N156">
        <f>INDEX(export_2017_5y_country_docs!$A$1:$E$21,MATCH($B156,export_2017_5y_country_docs!$A$1:$A$21,0),5)</f>
        <v>8.8395267579797366E-3</v>
      </c>
      <c r="O156">
        <f t="shared" si="36"/>
        <v>3663.0377564752343</v>
      </c>
      <c r="P156">
        <f t="shared" si="37"/>
        <v>1417.4270872170625</v>
      </c>
      <c r="Q156">
        <f t="shared" si="38"/>
        <v>7.0324145456768683</v>
      </c>
      <c r="R156">
        <f t="shared" si="39"/>
        <v>7.3724906432165618</v>
      </c>
      <c r="S156">
        <f t="shared" si="40"/>
        <v>10449.967937949499</v>
      </c>
      <c r="T156">
        <f t="shared" si="41"/>
        <v>202311.93175718444</v>
      </c>
      <c r="U156">
        <f t="shared" si="42"/>
        <v>160344.49182914122</v>
      </c>
      <c r="V156">
        <f t="shared" si="43"/>
        <v>18237335.999999966</v>
      </c>
      <c r="W156">
        <f t="shared" si="44"/>
        <v>6.5171979521970139E-2</v>
      </c>
      <c r="X156">
        <f t="shared" si="45"/>
        <v>1.1093283128478021E-2</v>
      </c>
      <c r="Y156">
        <f t="shared" si="46"/>
        <v>5.874904549642701</v>
      </c>
      <c r="Z156">
        <f t="shared" si="47"/>
        <v>6.214760836062541</v>
      </c>
      <c r="AA156">
        <f t="shared" si="48"/>
        <v>5.1652751506972863E-2</v>
      </c>
      <c r="AB156">
        <f t="shared" si="49"/>
        <v>8.3113015720969047E-3</v>
      </c>
      <c r="AC156">
        <f t="shared" si="50"/>
        <v>6.2147608360625402</v>
      </c>
    </row>
    <row r="157" spans="1:29" x14ac:dyDescent="0.25">
      <c r="A157" t="s">
        <v>11</v>
      </c>
      <c r="B157" t="s">
        <v>5</v>
      </c>
      <c r="C157" t="str">
        <f>INDEX(country!$A$1:$J$242,MATCH(A157,country!$B$1:$B$242,0),1)</f>
        <v>Poland</v>
      </c>
      <c r="D157" t="str">
        <f>INDEX(country!$A$1:$J$242,MATCH(B157,country!$B$1:$B$242,0),1)</f>
        <v>Switzerland</v>
      </c>
      <c r="E157">
        <v>10897</v>
      </c>
      <c r="F157">
        <v>2827.79654711382</v>
      </c>
      <c r="G157">
        <f>INDEX(export_2017_country_references!$A$1:$C$21,MATCH($A157,export_2017_country_references!$A$1:$A$21,0),2)</f>
        <v>278613</v>
      </c>
      <c r="H157">
        <f>INDEX(export_2017_country_references!$A$1:$C$21,MATCH($A157,export_2017_country_references!$A$1:$A$21,0),3)</f>
        <v>205613.18892001599</v>
      </c>
      <c r="I157">
        <f t="shared" si="34"/>
        <v>3.9111599243394961E-2</v>
      </c>
      <c r="J157">
        <f t="shared" si="35"/>
        <v>1.3752992023356243E-2</v>
      </c>
      <c r="K157">
        <f>INDEX(export_2017_5y_country_docs!$A$1:$E$21,MATCH($B157,export_2017_5y_country_docs!$A$1:$A$21,0),2)</f>
        <v>205623</v>
      </c>
      <c r="L157">
        <f>INDEX(export_2017_5y_country_docs!$A$1:$E$21,MATCH($B157,export_2017_5y_country_docs!$A$1:$A$21,0),3)</f>
        <v>113491.275762676</v>
      </c>
      <c r="M157">
        <f>INDEX(export_2017_5y_country_docs!$A$1:$E$21,MATCH($B157,export_2017_5y_country_docs!$A$1:$A$21,0),4)</f>
        <v>1.3294563584289291E-2</v>
      </c>
      <c r="N157">
        <f>INDEX(export_2017_5y_country_docs!$A$1:$E$21,MATCH($B157,export_2017_5y_country_docs!$A$1:$A$21,0),5)</f>
        <v>9.2778480083937145E-3</v>
      </c>
      <c r="O157">
        <f t="shared" si="36"/>
        <v>3704.0382439095924</v>
      </c>
      <c r="P157">
        <f t="shared" si="37"/>
        <v>1907.647915321051</v>
      </c>
      <c r="Q157">
        <f t="shared" si="38"/>
        <v>2.9419242681733966</v>
      </c>
      <c r="R157">
        <f t="shared" si="39"/>
        <v>1.4823472006562128</v>
      </c>
      <c r="S157">
        <f t="shared" si="40"/>
        <v>2827.79654711382</v>
      </c>
      <c r="T157">
        <f t="shared" si="41"/>
        <v>255446.00110883819</v>
      </c>
      <c r="U157">
        <f t="shared" si="42"/>
        <v>205605.0031214678</v>
      </c>
      <c r="V157">
        <f t="shared" si="43"/>
        <v>18237335.999999966</v>
      </c>
      <c r="W157">
        <f t="shared" si="44"/>
        <v>1.375353957434201E-2</v>
      </c>
      <c r="X157">
        <f t="shared" si="45"/>
        <v>1.4006760697332036E-2</v>
      </c>
      <c r="Y157">
        <f t="shared" si="46"/>
        <v>0.9819215071591636</v>
      </c>
      <c r="Z157">
        <f t="shared" si="47"/>
        <v>0.98166939647820495</v>
      </c>
      <c r="AA157">
        <f t="shared" si="48"/>
        <v>1.1070036465002157E-2</v>
      </c>
      <c r="AB157">
        <f t="shared" si="49"/>
        <v>1.1276746025409921E-2</v>
      </c>
      <c r="AC157">
        <f t="shared" si="50"/>
        <v>0.98166939647820517</v>
      </c>
    </row>
    <row r="158" spans="1:29" x14ac:dyDescent="0.25">
      <c r="A158" t="s">
        <v>12</v>
      </c>
      <c r="B158" t="s">
        <v>8</v>
      </c>
      <c r="C158" t="str">
        <f>INDEX(country!$A$1:$J$242,MATCH(A158,country!$B$1:$B$242,0),1)</f>
        <v>zOther</v>
      </c>
      <c r="D158" t="str">
        <f>INDEX(country!$A$1:$J$242,MATCH(B158,country!$B$1:$B$242,0),1)</f>
        <v>China</v>
      </c>
      <c r="E158">
        <v>668938</v>
      </c>
      <c r="F158">
        <v>381780.19525161502</v>
      </c>
      <c r="G158">
        <f>INDEX(export_2017_country_references!$A$1:$C$21,MATCH($A158,export_2017_country_references!$A$1:$A$21,0),2)</f>
        <v>4471681</v>
      </c>
      <c r="H158">
        <f>INDEX(export_2017_country_references!$A$1:$C$21,MATCH($A158,export_2017_country_references!$A$1:$A$21,0),3)</f>
        <v>3205353.8477964802</v>
      </c>
      <c r="I158">
        <f t="shared" si="34"/>
        <v>0.14959430245583261</v>
      </c>
      <c r="J158">
        <f t="shared" si="35"/>
        <v>0.11910703572214648</v>
      </c>
      <c r="K158">
        <f>INDEX(export_2017_5y_country_docs!$A$1:$E$21,MATCH($B158,export_2017_5y_country_docs!$A$1:$A$21,0),2)</f>
        <v>2372875</v>
      </c>
      <c r="L158">
        <f>INDEX(export_2017_5y_country_docs!$A$1:$E$21,MATCH($B158,export_2017_5y_country_docs!$A$1:$A$21,0),3)</f>
        <v>2164170.6430614302</v>
      </c>
      <c r="M158">
        <f>INDEX(export_2017_5y_country_docs!$A$1:$E$21,MATCH($B158,export_2017_5y_country_docs!$A$1:$A$21,0),4)</f>
        <v>0.15341833143700095</v>
      </c>
      <c r="N158">
        <f>INDEX(export_2017_5y_country_docs!$A$1:$E$21,MATCH($B158,export_2017_5y_country_docs!$A$1:$A$21,0),5)</f>
        <v>0.1769197337471026</v>
      </c>
      <c r="O158">
        <f t="shared" si="36"/>
        <v>686037.83773853991</v>
      </c>
      <c r="P158">
        <f t="shared" si="37"/>
        <v>567090.34931740409</v>
      </c>
      <c r="Q158">
        <f t="shared" si="38"/>
        <v>0.97507449764737764</v>
      </c>
      <c r="R158">
        <f t="shared" si="39"/>
        <v>0.67322640159748193</v>
      </c>
      <c r="S158">
        <f t="shared" si="40"/>
        <v>381780.19525161502</v>
      </c>
      <c r="T158">
        <f t="shared" si="41"/>
        <v>2883561.6717675827</v>
      </c>
      <c r="U158">
        <f t="shared" si="42"/>
        <v>3205186.9408204146</v>
      </c>
      <c r="V158">
        <f t="shared" si="43"/>
        <v>18237335.999999966</v>
      </c>
      <c r="W158">
        <f t="shared" si="44"/>
        <v>0.11911323810457458</v>
      </c>
      <c r="X158">
        <f t="shared" si="45"/>
        <v>0.15811309676849666</v>
      </c>
      <c r="Y158">
        <f t="shared" si="46"/>
        <v>0.75334200985877708</v>
      </c>
      <c r="Z158">
        <f t="shared" si="47"/>
        <v>0.71998899198975019</v>
      </c>
      <c r="AA158">
        <f t="shared" si="48"/>
        <v>0.13239883127507002</v>
      </c>
      <c r="AB158">
        <f t="shared" si="49"/>
        <v>0.18389007713739447</v>
      </c>
      <c r="AC158">
        <f t="shared" si="50"/>
        <v>0.71998899198974997</v>
      </c>
    </row>
    <row r="159" spans="1:29" x14ac:dyDescent="0.25">
      <c r="A159" t="s">
        <v>23</v>
      </c>
      <c r="B159" t="s">
        <v>23</v>
      </c>
      <c r="C159" t="str">
        <f>INDEX(country!$A$1:$J$242,MATCH(A159,country!$B$1:$B$242,0),1)</f>
        <v>United Kingdom</v>
      </c>
      <c r="D159" t="str">
        <f>INDEX(country!$A$1:$J$242,MATCH(B159,country!$B$1:$B$242,0),1)</f>
        <v>United Kingdom</v>
      </c>
      <c r="E159">
        <v>295493</v>
      </c>
      <c r="F159">
        <v>125434.124936354</v>
      </c>
      <c r="G159">
        <f>INDEX(export_2017_country_references!$A$1:$C$21,MATCH($A159,export_2017_country_references!$A$1:$A$21,0),2)</f>
        <v>1396369</v>
      </c>
      <c r="H159">
        <f>INDEX(export_2017_country_references!$A$1:$C$21,MATCH($A159,export_2017_country_references!$A$1:$A$21,0),3)</f>
        <v>798451.10116148798</v>
      </c>
      <c r="I159">
        <f t="shared" si="34"/>
        <v>0.21161526788406215</v>
      </c>
      <c r="J159">
        <f t="shared" si="35"/>
        <v>0.15709681501332759</v>
      </c>
      <c r="K159">
        <f>INDEX(export_2017_5y_country_docs!$A$1:$E$21,MATCH($B159,export_2017_5y_country_docs!$A$1:$A$21,0),2)</f>
        <v>822815</v>
      </c>
      <c r="L159">
        <f>INDEX(export_2017_5y_country_docs!$A$1:$E$21,MATCH($B159,export_2017_5y_country_docs!$A$1:$A$21,0),3)</f>
        <v>541059.55428477901</v>
      </c>
      <c r="M159">
        <f>INDEX(export_2017_5y_country_docs!$A$1:$E$21,MATCH($B159,export_2017_5y_country_docs!$A$1:$A$21,0),4)</f>
        <v>5.3199137915539568E-2</v>
      </c>
      <c r="N159">
        <f>INDEX(export_2017_5y_country_docs!$A$1:$E$21,MATCH($B159,export_2017_5y_country_docs!$A$1:$A$21,0),5)</f>
        <v>4.4231314472493732E-2</v>
      </c>
      <c r="O159">
        <f t="shared" si="36"/>
        <v>74285.627011984077</v>
      </c>
      <c r="P159">
        <f t="shared" si="37"/>
        <v>35316.541746382682</v>
      </c>
      <c r="Q159">
        <f t="shared" si="38"/>
        <v>3.9777950578828634</v>
      </c>
      <c r="R159">
        <f t="shared" si="39"/>
        <v>3.5517102959040905</v>
      </c>
      <c r="S159">
        <f t="shared" si="40"/>
        <v>125434.124936354</v>
      </c>
      <c r="T159">
        <f t="shared" si="41"/>
        <v>1073638.8229175881</v>
      </c>
      <c r="U159">
        <f t="shared" si="42"/>
        <v>798411.94772268995</v>
      </c>
      <c r="V159">
        <f t="shared" si="43"/>
        <v>18237335.999999966</v>
      </c>
      <c r="W159">
        <f t="shared" si="44"/>
        <v>0.15710451890672439</v>
      </c>
      <c r="X159">
        <f t="shared" si="45"/>
        <v>5.8870375745535976E-2</v>
      </c>
      <c r="Y159">
        <f t="shared" si="46"/>
        <v>2.6686515402211834</v>
      </c>
      <c r="Z159">
        <f t="shared" si="47"/>
        <v>2.979666017495862</v>
      </c>
      <c r="AA159">
        <f t="shared" si="48"/>
        <v>0.11683083943955169</v>
      </c>
      <c r="AB159">
        <f t="shared" si="49"/>
        <v>3.9209374055196075E-2</v>
      </c>
      <c r="AC159">
        <f t="shared" si="50"/>
        <v>2.9796660174958625</v>
      </c>
    </row>
    <row r="160" spans="1:29" x14ac:dyDescent="0.25">
      <c r="A160" t="s">
        <v>12</v>
      </c>
      <c r="B160" t="s">
        <v>15</v>
      </c>
      <c r="C160" t="str">
        <f>INDEX(country!$A$1:$J$242,MATCH(A160,country!$B$1:$B$242,0),1)</f>
        <v>zOther</v>
      </c>
      <c r="D160" t="str">
        <f>INDEX(country!$A$1:$J$242,MATCH(B160,country!$B$1:$B$242,0),1)</f>
        <v>Turkey</v>
      </c>
      <c r="E160">
        <v>69224</v>
      </c>
      <c r="F160">
        <v>40361.713363203598</v>
      </c>
      <c r="G160">
        <f>INDEX(export_2017_country_references!$A$1:$C$21,MATCH($A160,export_2017_country_references!$A$1:$A$21,0),2)</f>
        <v>4471681</v>
      </c>
      <c r="H160">
        <f>INDEX(export_2017_country_references!$A$1:$C$21,MATCH($A160,export_2017_country_references!$A$1:$A$21,0),3)</f>
        <v>3205353.8477964802</v>
      </c>
      <c r="I160">
        <f t="shared" si="34"/>
        <v>1.5480531817900248E-2</v>
      </c>
      <c r="J160">
        <f t="shared" si="35"/>
        <v>1.2591968088312699E-2</v>
      </c>
      <c r="K160">
        <f>INDEX(export_2017_5y_country_docs!$A$1:$E$21,MATCH($B160,export_2017_5y_country_docs!$A$1:$A$21,0),2)</f>
        <v>196268</v>
      </c>
      <c r="L160">
        <f>INDEX(export_2017_5y_country_docs!$A$1:$E$21,MATCH($B160,export_2017_5y_country_docs!$A$1:$A$21,0),3)</f>
        <v>171052.689770383</v>
      </c>
      <c r="M160">
        <f>INDEX(export_2017_5y_country_docs!$A$1:$E$21,MATCH($B160,export_2017_5y_country_docs!$A$1:$A$21,0),4)</f>
        <v>1.2689715671696699E-2</v>
      </c>
      <c r="N160">
        <f>INDEX(export_2017_5y_country_docs!$A$1:$E$21,MATCH($B160,export_2017_5y_country_docs!$A$1:$A$21,0),5)</f>
        <v>1.3983461252432714E-2</v>
      </c>
      <c r="O160">
        <f t="shared" si="36"/>
        <v>56744.360464528363</v>
      </c>
      <c r="P160">
        <f t="shared" si="37"/>
        <v>44821.94133099819</v>
      </c>
      <c r="Q160">
        <f t="shared" si="38"/>
        <v>1.2199273977767857</v>
      </c>
      <c r="R160">
        <f t="shared" si="39"/>
        <v>0.90049007616923626</v>
      </c>
      <c r="S160">
        <f t="shared" si="40"/>
        <v>40361.713363203598</v>
      </c>
      <c r="T160">
        <f t="shared" si="41"/>
        <v>154259.77782273083</v>
      </c>
      <c r="U160">
        <f t="shared" si="42"/>
        <v>3205186.9408204146</v>
      </c>
      <c r="V160">
        <f t="shared" si="43"/>
        <v>18237335.999999966</v>
      </c>
      <c r="W160">
        <f t="shared" si="44"/>
        <v>1.2592623802739077E-2</v>
      </c>
      <c r="X160">
        <f t="shared" si="45"/>
        <v>8.4584600416821362E-3</v>
      </c>
      <c r="Y160">
        <f t="shared" si="46"/>
        <v>1.4887608076037893</v>
      </c>
      <c r="Z160">
        <f t="shared" si="47"/>
        <v>1.4949940818612504</v>
      </c>
      <c r="AA160">
        <f t="shared" si="48"/>
        <v>0.26164768245411107</v>
      </c>
      <c r="AB160">
        <f t="shared" si="49"/>
        <v>0.17501586503162789</v>
      </c>
      <c r="AC160">
        <f t="shared" si="50"/>
        <v>1.4949940818612506</v>
      </c>
    </row>
    <row r="161" spans="1:29" x14ac:dyDescent="0.25">
      <c r="A161" t="s">
        <v>14</v>
      </c>
      <c r="B161" t="s">
        <v>13</v>
      </c>
      <c r="C161" t="str">
        <f>INDEX(country!$A$1:$J$242,MATCH(A161,country!$B$1:$B$242,0),1)</f>
        <v>South Korea</v>
      </c>
      <c r="D161" t="str">
        <f>INDEX(country!$A$1:$J$242,MATCH(B161,country!$B$1:$B$242,0),1)</f>
        <v>India</v>
      </c>
      <c r="E161">
        <v>22391</v>
      </c>
      <c r="F161">
        <v>13491.9557793452</v>
      </c>
      <c r="G161">
        <f>INDEX(export_2017_country_references!$A$1:$C$21,MATCH($A161,export_2017_country_references!$A$1:$A$21,0),2)</f>
        <v>575418</v>
      </c>
      <c r="H161">
        <f>INDEX(export_2017_country_references!$A$1:$C$21,MATCH($A161,export_2017_country_references!$A$1:$A$21,0),3)</f>
        <v>460438.54033682798</v>
      </c>
      <c r="I161">
        <f t="shared" si="34"/>
        <v>3.8912581810092835E-2</v>
      </c>
      <c r="J161">
        <f t="shared" si="35"/>
        <v>2.930240324685968E-2</v>
      </c>
      <c r="K161">
        <f>INDEX(export_2017_5y_country_docs!$A$1:$E$21,MATCH($B161,export_2017_5y_country_docs!$A$1:$A$21,0),2)</f>
        <v>628927</v>
      </c>
      <c r="L161">
        <f>INDEX(export_2017_5y_country_docs!$A$1:$E$21,MATCH($B161,export_2017_5y_country_docs!$A$1:$A$21,0),3)</f>
        <v>572993.14923858095</v>
      </c>
      <c r="M161">
        <f>INDEX(export_2017_5y_country_docs!$A$1:$E$21,MATCH($B161,export_2017_5y_country_docs!$A$1:$A$21,0),4)</f>
        <v>4.0663301242450066E-2</v>
      </c>
      <c r="N161">
        <f>INDEX(export_2017_5y_country_docs!$A$1:$E$21,MATCH($B161,export_2017_5y_country_docs!$A$1:$A$21,0),5)</f>
        <v>4.6841867912412148E-2</v>
      </c>
      <c r="O161">
        <f t="shared" si="36"/>
        <v>23398.395474328132</v>
      </c>
      <c r="P161">
        <f t="shared" si="37"/>
        <v>21567.80128824155</v>
      </c>
      <c r="Q161">
        <f t="shared" si="38"/>
        <v>0.95694595916060099</v>
      </c>
      <c r="R161">
        <f t="shared" si="39"/>
        <v>0.62556009298457405</v>
      </c>
      <c r="S161">
        <f t="shared" si="40"/>
        <v>13491.9557793452</v>
      </c>
      <c r="T161">
        <f t="shared" si="41"/>
        <v>535725.91001931019</v>
      </c>
      <c r="U161">
        <f t="shared" si="42"/>
        <v>460409.58926539822</v>
      </c>
      <c r="V161">
        <f t="shared" si="43"/>
        <v>18237335.999999966</v>
      </c>
      <c r="W161">
        <f t="shared" si="44"/>
        <v>2.9304245814845323E-2</v>
      </c>
      <c r="X161">
        <f t="shared" si="45"/>
        <v>2.9375228378712284E-2</v>
      </c>
      <c r="Y161">
        <f t="shared" si="46"/>
        <v>0.99758359108049011</v>
      </c>
      <c r="Z161">
        <f t="shared" si="47"/>
        <v>0.99751064233144993</v>
      </c>
      <c r="AA161">
        <f t="shared" si="48"/>
        <v>2.518443765181879E-2</v>
      </c>
      <c r="AB161">
        <f t="shared" si="49"/>
        <v>2.5247287179769842E-2</v>
      </c>
      <c r="AC161">
        <f t="shared" si="50"/>
        <v>0.9975106423314497</v>
      </c>
    </row>
    <row r="162" spans="1:29" x14ac:dyDescent="0.25">
      <c r="A162" t="s">
        <v>19</v>
      </c>
      <c r="B162" t="s">
        <v>16</v>
      </c>
      <c r="C162" t="str">
        <f>INDEX(country!$A$1:$J$242,MATCH(A162,country!$B$1:$B$242,0),1)</f>
        <v>United States</v>
      </c>
      <c r="D162" t="str">
        <f>INDEX(country!$A$1:$J$242,MATCH(B162,country!$B$1:$B$242,0),1)</f>
        <v>Russian Federation</v>
      </c>
      <c r="E162">
        <v>44696</v>
      </c>
      <c r="F162">
        <v>10062.87587588</v>
      </c>
      <c r="G162">
        <f>INDEX(export_2017_country_references!$A$1:$C$21,MATCH($A162,export_2017_country_references!$A$1:$A$21,0),2)</f>
        <v>4608764</v>
      </c>
      <c r="H162">
        <f>INDEX(export_2017_country_references!$A$1:$C$21,MATCH($A162,export_2017_country_references!$A$1:$A$21,0),3)</f>
        <v>3401456.2562221601</v>
      </c>
      <c r="I162">
        <f t="shared" si="34"/>
        <v>9.6980448554102577E-3</v>
      </c>
      <c r="J162">
        <f t="shared" si="35"/>
        <v>2.9584022600532777E-3</v>
      </c>
      <c r="K162">
        <f>INDEX(export_2017_5y_country_docs!$A$1:$E$21,MATCH($B162,export_2017_5y_country_docs!$A$1:$A$21,0),2)</f>
        <v>331407</v>
      </c>
      <c r="L162">
        <f>INDEX(export_2017_5y_country_docs!$A$1:$E$21,MATCH($B162,export_2017_5y_country_docs!$A$1:$A$21,0),3)</f>
        <v>284134.86566834903</v>
      </c>
      <c r="M162">
        <f>INDEX(export_2017_5y_country_docs!$A$1:$E$21,MATCH($B162,export_2017_5y_country_docs!$A$1:$A$21,0),4)</f>
        <v>2.1427133315721301E-2</v>
      </c>
      <c r="N162">
        <f>INDEX(export_2017_5y_country_docs!$A$1:$E$21,MATCH($B162,export_2017_5y_country_docs!$A$1:$A$21,0),5)</f>
        <v>2.3227865576811717E-2</v>
      </c>
      <c r="O162">
        <f t="shared" si="36"/>
        <v>98752.600648696971</v>
      </c>
      <c r="P162">
        <f t="shared" si="37"/>
        <v>79008.568684933562</v>
      </c>
      <c r="Q162">
        <f t="shared" si="38"/>
        <v>0.45260580183606292</v>
      </c>
      <c r="R162">
        <f t="shared" si="39"/>
        <v>0.12736436114933603</v>
      </c>
      <c r="S162">
        <f t="shared" si="40"/>
        <v>10062.87587588</v>
      </c>
      <c r="T162">
        <f t="shared" si="41"/>
        <v>104676.98736522046</v>
      </c>
      <c r="U162">
        <f t="shared" si="42"/>
        <v>3401355.9011452473</v>
      </c>
      <c r="V162">
        <f t="shared" si="43"/>
        <v>18237335.999999966</v>
      </c>
      <c r="W162">
        <f t="shared" si="44"/>
        <v>2.9584895460342147E-3</v>
      </c>
      <c r="X162">
        <f t="shared" si="45"/>
        <v>5.7397082208289988E-3</v>
      </c>
      <c r="Y162">
        <f t="shared" si="46"/>
        <v>0.5154424985050744</v>
      </c>
      <c r="Z162">
        <f t="shared" si="47"/>
        <v>0.51400468645051656</v>
      </c>
      <c r="AA162">
        <f t="shared" si="48"/>
        <v>9.6132647004545421E-2</v>
      </c>
      <c r="AB162">
        <f t="shared" si="49"/>
        <v>0.18702679088082619</v>
      </c>
      <c r="AC162">
        <f t="shared" si="50"/>
        <v>0.51400468645051667</v>
      </c>
    </row>
    <row r="163" spans="1:29" x14ac:dyDescent="0.25">
      <c r="A163" t="s">
        <v>14</v>
      </c>
      <c r="B163" t="s">
        <v>11</v>
      </c>
      <c r="C163" t="str">
        <f>INDEX(country!$A$1:$J$242,MATCH(A163,country!$B$1:$B$242,0),1)</f>
        <v>South Korea</v>
      </c>
      <c r="D163" t="str">
        <f>INDEX(country!$A$1:$J$242,MATCH(B163,country!$B$1:$B$242,0),1)</f>
        <v>Poland</v>
      </c>
      <c r="E163">
        <v>6255</v>
      </c>
      <c r="F163">
        <v>2615.61596018196</v>
      </c>
      <c r="G163">
        <f>INDEX(export_2017_country_references!$A$1:$C$21,MATCH($A163,export_2017_country_references!$A$1:$A$21,0),2)</f>
        <v>575418</v>
      </c>
      <c r="H163">
        <f>INDEX(export_2017_country_references!$A$1:$C$21,MATCH($A163,export_2017_country_references!$A$1:$A$21,0),3)</f>
        <v>460438.54033682798</v>
      </c>
      <c r="I163">
        <f t="shared" si="34"/>
        <v>1.0870358591493488E-2</v>
      </c>
      <c r="J163">
        <f t="shared" si="35"/>
        <v>5.6807059597325177E-3</v>
      </c>
      <c r="K163">
        <f>INDEX(export_2017_5y_country_docs!$A$1:$E$21,MATCH($B163,export_2017_5y_country_docs!$A$1:$A$21,0),2)</f>
        <v>205103</v>
      </c>
      <c r="L163">
        <f>INDEX(export_2017_5y_country_docs!$A$1:$E$21,MATCH($B163,export_2017_5y_country_docs!$A$1:$A$21,0),3)</f>
        <v>166981.54839192901</v>
      </c>
      <c r="M163">
        <f>INDEX(export_2017_5y_country_docs!$A$1:$E$21,MATCH($B163,export_2017_5y_country_docs!$A$1:$A$21,0),4)</f>
        <v>1.3260942962744861E-2</v>
      </c>
      <c r="N163">
        <f>INDEX(export_2017_5y_country_docs!$A$1:$E$21,MATCH($B163,export_2017_5y_country_docs!$A$1:$A$21,0),5)</f>
        <v>1.3650647732837048E-2</v>
      </c>
      <c r="O163">
        <f t="shared" si="36"/>
        <v>7630.5852777367227</v>
      </c>
      <c r="P163">
        <f t="shared" si="37"/>
        <v>6285.2843167597202</v>
      </c>
      <c r="Q163">
        <f t="shared" si="38"/>
        <v>0.81972742225289308</v>
      </c>
      <c r="R163">
        <f t="shared" si="39"/>
        <v>0.41614918727024264</v>
      </c>
      <c r="S163">
        <f t="shared" si="40"/>
        <v>2615.61596018196</v>
      </c>
      <c r="T163">
        <f t="shared" si="41"/>
        <v>135327.88678592816</v>
      </c>
      <c r="U163">
        <f t="shared" si="42"/>
        <v>460409.58926539822</v>
      </c>
      <c r="V163">
        <f t="shared" si="43"/>
        <v>18237335.999999966</v>
      </c>
      <c r="W163">
        <f t="shared" si="44"/>
        <v>5.6810631688955027E-3</v>
      </c>
      <c r="X163">
        <f t="shared" si="45"/>
        <v>7.4203758041157114E-3</v>
      </c>
      <c r="Y163">
        <f t="shared" si="46"/>
        <v>0.76560316065724066</v>
      </c>
      <c r="Z163">
        <f t="shared" si="47"/>
        <v>0.7642639291475406</v>
      </c>
      <c r="AA163">
        <f t="shared" si="48"/>
        <v>1.9327989391569662E-2</v>
      </c>
      <c r="AB163">
        <f t="shared" si="49"/>
        <v>2.5289678937390238E-2</v>
      </c>
      <c r="AC163">
        <f t="shared" si="50"/>
        <v>0.7642639291475406</v>
      </c>
    </row>
    <row r="164" spans="1:29" x14ac:dyDescent="0.25">
      <c r="A164" t="s">
        <v>4</v>
      </c>
      <c r="B164" t="s">
        <v>4</v>
      </c>
      <c r="C164" t="str">
        <f>INDEX(country!$A$1:$J$242,MATCH(A164,country!$B$1:$B$242,0),1)</f>
        <v>Canada</v>
      </c>
      <c r="D164" t="str">
        <f>INDEX(country!$A$1:$J$242,MATCH(B164,country!$B$1:$B$242,0),1)</f>
        <v>Canada</v>
      </c>
      <c r="E164">
        <v>90783</v>
      </c>
      <c r="F164">
        <v>42258.924618610101</v>
      </c>
      <c r="G164">
        <f>INDEX(export_2017_country_references!$A$1:$C$21,MATCH($A164,export_2017_country_references!$A$1:$A$21,0),2)</f>
        <v>761059</v>
      </c>
      <c r="H164">
        <f>INDEX(export_2017_country_references!$A$1:$C$21,MATCH($A164,export_2017_country_references!$A$1:$A$21,0),3)</f>
        <v>470952.99537847401</v>
      </c>
      <c r="I164">
        <f t="shared" si="34"/>
        <v>0.1192851014178927</v>
      </c>
      <c r="J164">
        <f t="shared" si="35"/>
        <v>8.973066321544336E-2</v>
      </c>
      <c r="K164">
        <f>INDEX(export_2017_5y_country_docs!$A$1:$E$21,MATCH($B164,export_2017_5y_country_docs!$A$1:$A$21,0),2)</f>
        <v>456541</v>
      </c>
      <c r="L164">
        <f>INDEX(export_2017_5y_country_docs!$A$1:$E$21,MATCH($B164,export_2017_5y_country_docs!$A$1:$A$21,0),3)</f>
        <v>313358.46928815503</v>
      </c>
      <c r="M164">
        <f>INDEX(export_2017_5y_country_docs!$A$1:$E$21,MATCH($B164,export_2017_5y_country_docs!$A$1:$A$21,0),4)</f>
        <v>2.951767727022277E-2</v>
      </c>
      <c r="N164">
        <f>INDEX(export_2017_5y_country_docs!$A$1:$E$21,MATCH($B164,export_2017_5y_country_docs!$A$1:$A$21,0),5)</f>
        <v>2.5616878748265307E-2</v>
      </c>
      <c r="O164">
        <f t="shared" si="36"/>
        <v>22464.693945598472</v>
      </c>
      <c r="P164">
        <f t="shared" si="37"/>
        <v>12064.34577874272</v>
      </c>
      <c r="Q164">
        <f t="shared" si="38"/>
        <v>4.0411411889182309</v>
      </c>
      <c r="R164">
        <f t="shared" si="39"/>
        <v>3.5027945479704328</v>
      </c>
      <c r="S164">
        <f t="shared" si="40"/>
        <v>42258.924618610101</v>
      </c>
      <c r="T164">
        <f t="shared" si="41"/>
        <v>568424.34993219655</v>
      </c>
      <c r="U164">
        <f t="shared" si="42"/>
        <v>470938.93774361059</v>
      </c>
      <c r="V164">
        <f t="shared" si="43"/>
        <v>18237335.999999966</v>
      </c>
      <c r="W164">
        <f t="shared" si="44"/>
        <v>8.973334169623659E-2</v>
      </c>
      <c r="X164">
        <f t="shared" si="45"/>
        <v>3.1168167869046092E-2</v>
      </c>
      <c r="Y164">
        <f t="shared" si="46"/>
        <v>2.8790059805008004</v>
      </c>
      <c r="Z164">
        <f t="shared" si="47"/>
        <v>3.0642368512126263</v>
      </c>
      <c r="AA164">
        <f t="shared" si="48"/>
        <v>7.4343973166615535E-2</v>
      </c>
      <c r="AB164">
        <f t="shared" si="49"/>
        <v>2.4261823343451731E-2</v>
      </c>
      <c r="AC164">
        <f t="shared" si="50"/>
        <v>3.0642368512126268</v>
      </c>
    </row>
    <row r="165" spans="1:29" x14ac:dyDescent="0.25">
      <c r="A165" t="s">
        <v>21</v>
      </c>
      <c r="B165" t="s">
        <v>4</v>
      </c>
      <c r="C165" t="str">
        <f>INDEX(country!$A$1:$J$242,MATCH(A165,country!$B$1:$B$242,0),1)</f>
        <v>Italy</v>
      </c>
      <c r="D165" t="str">
        <f>INDEX(country!$A$1:$J$242,MATCH(B165,country!$B$1:$B$242,0),1)</f>
        <v>Canada</v>
      </c>
      <c r="E165">
        <v>55134</v>
      </c>
      <c r="F165">
        <v>18052.0098589646</v>
      </c>
      <c r="G165">
        <f>INDEX(export_2017_country_references!$A$1:$C$21,MATCH($A165,export_2017_country_references!$A$1:$A$21,0),2)</f>
        <v>853404</v>
      </c>
      <c r="H165">
        <f>INDEX(export_2017_country_references!$A$1:$C$21,MATCH($A165,export_2017_country_references!$A$1:$A$21,0),3)</f>
        <v>590210.80568988505</v>
      </c>
      <c r="I165">
        <f t="shared" si="34"/>
        <v>6.4604806164489506E-2</v>
      </c>
      <c r="J165">
        <f t="shared" si="35"/>
        <v>3.0585698677380167E-2</v>
      </c>
      <c r="K165">
        <f>INDEX(export_2017_5y_country_docs!$A$1:$E$21,MATCH($B165,export_2017_5y_country_docs!$A$1:$A$21,0),2)</f>
        <v>456541</v>
      </c>
      <c r="L165">
        <f>INDEX(export_2017_5y_country_docs!$A$1:$E$21,MATCH($B165,export_2017_5y_country_docs!$A$1:$A$21,0),3)</f>
        <v>313358.46928815503</v>
      </c>
      <c r="M165">
        <f>INDEX(export_2017_5y_country_docs!$A$1:$E$21,MATCH($B165,export_2017_5y_country_docs!$A$1:$A$21,0),4)</f>
        <v>2.951767727022277E-2</v>
      </c>
      <c r="N165">
        <f>INDEX(export_2017_5y_country_docs!$A$1:$E$21,MATCH($B165,export_2017_5y_country_docs!$A$1:$A$21,0),5)</f>
        <v>2.5616878748265307E-2</v>
      </c>
      <c r="O165">
        <f t="shared" si="36"/>
        <v>25190.503853117192</v>
      </c>
      <c r="P165">
        <f t="shared" si="37"/>
        <v>15119.35864527376</v>
      </c>
      <c r="Q165">
        <f t="shared" si="38"/>
        <v>2.1886819065422327</v>
      </c>
      <c r="R165">
        <f t="shared" si="39"/>
        <v>1.1939666412111716</v>
      </c>
      <c r="S165">
        <f t="shared" si="40"/>
        <v>18052.0098589646</v>
      </c>
      <c r="T165">
        <f t="shared" si="41"/>
        <v>568424.34993219655</v>
      </c>
      <c r="U165">
        <f t="shared" si="42"/>
        <v>590154.03594261827</v>
      </c>
      <c r="V165">
        <f t="shared" si="43"/>
        <v>18237335.999999966</v>
      </c>
      <c r="W165">
        <f t="shared" si="44"/>
        <v>3.0588640862433802E-2</v>
      </c>
      <c r="X165">
        <f t="shared" si="45"/>
        <v>3.1168167869046092E-2</v>
      </c>
      <c r="Y165">
        <f t="shared" si="46"/>
        <v>0.98140644618422268</v>
      </c>
      <c r="Z165">
        <f t="shared" si="47"/>
        <v>0.98081974835500285</v>
      </c>
      <c r="AA165">
        <f t="shared" si="48"/>
        <v>3.1757981270714213E-2</v>
      </c>
      <c r="AB165">
        <f t="shared" si="49"/>
        <v>3.2379019003214007E-2</v>
      </c>
      <c r="AC165">
        <f t="shared" si="50"/>
        <v>0.98081974835500263</v>
      </c>
    </row>
    <row r="166" spans="1:29" x14ac:dyDescent="0.25">
      <c r="A166" t="s">
        <v>7</v>
      </c>
      <c r="B166" t="s">
        <v>22</v>
      </c>
      <c r="C166" t="str">
        <f>INDEX(country!$A$1:$J$242,MATCH(A166,country!$B$1:$B$242,0),1)</f>
        <v>Netherlands</v>
      </c>
      <c r="D166" t="str">
        <f>INDEX(country!$A$1:$J$242,MATCH(B166,country!$B$1:$B$242,0),1)</f>
        <v>Japan</v>
      </c>
      <c r="E166">
        <v>20622</v>
      </c>
      <c r="F166">
        <v>6477.3570624188797</v>
      </c>
      <c r="G166">
        <f>INDEX(export_2017_country_references!$A$1:$C$21,MATCH($A166,export_2017_country_references!$A$1:$A$21,0),2)</f>
        <v>457343</v>
      </c>
      <c r="H166">
        <f>INDEX(export_2017_country_references!$A$1:$C$21,MATCH($A166,export_2017_country_references!$A$1:$A$21,0),3)</f>
        <v>252054.98301061499</v>
      </c>
      <c r="I166">
        <f t="shared" si="34"/>
        <v>4.5090883647503077E-2</v>
      </c>
      <c r="J166">
        <f t="shared" si="35"/>
        <v>2.5698190867133517E-2</v>
      </c>
      <c r="K166">
        <f>INDEX(export_2017_5y_country_docs!$A$1:$E$21,MATCH($B166,export_2017_5y_country_docs!$A$1:$A$21,0),2)</f>
        <v>611176</v>
      </c>
      <c r="L166">
        <f>INDEX(export_2017_5y_country_docs!$A$1:$E$21,MATCH($B166,export_2017_5y_country_docs!$A$1:$A$21,0),3)</f>
        <v>515726.10549464897</v>
      </c>
      <c r="M166">
        <f>INDEX(export_2017_5y_country_docs!$A$1:$E$21,MATCH($B166,export_2017_5y_country_docs!$A$1:$A$21,0),4)</f>
        <v>3.9515609601997792E-2</v>
      </c>
      <c r="N166">
        <f>INDEX(export_2017_5y_country_docs!$A$1:$E$21,MATCH($B166,export_2017_5y_country_docs!$A$1:$A$21,0),5)</f>
        <v>4.2160319271992604E-2</v>
      </c>
      <c r="O166">
        <f t="shared" si="36"/>
        <v>18072.187442206476</v>
      </c>
      <c r="P166">
        <f t="shared" si="37"/>
        <v>10626.718557824199</v>
      </c>
      <c r="Q166">
        <f t="shared" si="38"/>
        <v>1.1410904222827278</v>
      </c>
      <c r="R166">
        <f t="shared" si="39"/>
        <v>0.60953501564692858</v>
      </c>
      <c r="S166">
        <f t="shared" si="40"/>
        <v>6477.3570624188797</v>
      </c>
      <c r="T166">
        <f t="shared" si="41"/>
        <v>582041.68262295134</v>
      </c>
      <c r="U166">
        <f t="shared" si="42"/>
        <v>252042.79126432154</v>
      </c>
      <c r="V166">
        <f t="shared" si="43"/>
        <v>18237335.999999966</v>
      </c>
      <c r="W166">
        <f t="shared" si="44"/>
        <v>2.5699433933129099E-2</v>
      </c>
      <c r="X166">
        <f t="shared" si="45"/>
        <v>3.1914841214909478E-2</v>
      </c>
      <c r="Y166">
        <f t="shared" si="46"/>
        <v>0.80525025207154211</v>
      </c>
      <c r="Z166">
        <f t="shared" si="47"/>
        <v>0.80011327642491459</v>
      </c>
      <c r="AA166">
        <f t="shared" si="48"/>
        <v>1.1128682456604975E-2</v>
      </c>
      <c r="AB166">
        <f t="shared" si="49"/>
        <v>1.3908883634990314E-2</v>
      </c>
      <c r="AC166">
        <f t="shared" si="50"/>
        <v>0.80011327642491448</v>
      </c>
    </row>
    <row r="167" spans="1:29" x14ac:dyDescent="0.25">
      <c r="A167" t="s">
        <v>10</v>
      </c>
      <c r="B167" t="s">
        <v>17</v>
      </c>
      <c r="C167" t="str">
        <f>INDEX(country!$A$1:$J$242,MATCH(A167,country!$B$1:$B$242,0),1)</f>
        <v>Australia</v>
      </c>
      <c r="D167" t="str">
        <f>INDEX(country!$A$1:$J$242,MATCH(B167,country!$B$1:$B$242,0),1)</f>
        <v>Brazil</v>
      </c>
      <c r="E167">
        <v>15161</v>
      </c>
      <c r="F167">
        <v>4810.32012799328</v>
      </c>
      <c r="G167">
        <f>INDEX(export_2017_country_references!$A$1:$C$21,MATCH($A167,export_2017_country_references!$A$1:$A$21,0),2)</f>
        <v>766223</v>
      </c>
      <c r="H167">
        <f>INDEX(export_2017_country_references!$A$1:$C$21,MATCH($A167,export_2017_country_references!$A$1:$A$21,0),3)</f>
        <v>467586.44461568602</v>
      </c>
      <c r="I167">
        <f t="shared" si="34"/>
        <v>1.9786667849960127E-2</v>
      </c>
      <c r="J167">
        <f t="shared" si="35"/>
        <v>1.0287552565701364E-2</v>
      </c>
      <c r="K167">
        <f>INDEX(export_2017_5y_country_docs!$A$1:$E$21,MATCH($B167,export_2017_5y_country_docs!$A$1:$A$21,0),2)</f>
        <v>331243</v>
      </c>
      <c r="L167">
        <f>INDEX(export_2017_5y_country_docs!$A$1:$E$21,MATCH($B167,export_2017_5y_country_docs!$A$1:$A$21,0),3)</f>
        <v>277939.358609332</v>
      </c>
      <c r="M167">
        <f>INDEX(export_2017_5y_country_docs!$A$1:$E$21,MATCH($B167,export_2017_5y_country_docs!$A$1:$A$21,0),4)</f>
        <v>2.1416529888926519E-2</v>
      </c>
      <c r="N167">
        <f>INDEX(export_2017_5y_country_docs!$A$1:$E$21,MATCH($B167,export_2017_5y_country_docs!$A$1:$A$21,0),5)</f>
        <v>2.2721386356781711E-2</v>
      </c>
      <c r="O167">
        <f t="shared" si="36"/>
        <v>16409.837781082944</v>
      </c>
      <c r="P167">
        <f t="shared" si="37"/>
        <v>10624.212263306916</v>
      </c>
      <c r="Q167">
        <f t="shared" si="38"/>
        <v>0.92389700631150729</v>
      </c>
      <c r="R167">
        <f t="shared" si="39"/>
        <v>0.45276958034872783</v>
      </c>
      <c r="S167">
        <f t="shared" si="40"/>
        <v>4810.32012799328</v>
      </c>
      <c r="T167">
        <f t="shared" si="41"/>
        <v>250192.85372959627</v>
      </c>
      <c r="U167">
        <f t="shared" si="42"/>
        <v>467570.656331987</v>
      </c>
      <c r="V167">
        <f t="shared" si="43"/>
        <v>18237335.999999966</v>
      </c>
      <c r="W167">
        <f t="shared" si="44"/>
        <v>1.0287899941646104E-2</v>
      </c>
      <c r="X167">
        <f t="shared" si="45"/>
        <v>1.3718717126755615E-2</v>
      </c>
      <c r="Y167">
        <f t="shared" si="46"/>
        <v>0.74991705467719083</v>
      </c>
      <c r="Z167">
        <f t="shared" si="47"/>
        <v>0.74731748221723859</v>
      </c>
      <c r="AA167">
        <f t="shared" si="48"/>
        <v>1.9226448942431359E-2</v>
      </c>
      <c r="AB167">
        <f t="shared" si="49"/>
        <v>2.572728378491539E-2</v>
      </c>
      <c r="AC167">
        <f t="shared" si="50"/>
        <v>0.74731748221723859</v>
      </c>
    </row>
    <row r="168" spans="1:29" x14ac:dyDescent="0.25">
      <c r="A168" t="s">
        <v>16</v>
      </c>
      <c r="B168" t="s">
        <v>15</v>
      </c>
      <c r="C168" t="str">
        <f>INDEX(country!$A$1:$J$242,MATCH(A168,country!$B$1:$B$242,0),1)</f>
        <v>Russian Federation</v>
      </c>
      <c r="D168" t="str">
        <f>INDEX(country!$A$1:$J$242,MATCH(B168,country!$B$1:$B$242,0),1)</f>
        <v>Turkey</v>
      </c>
      <c r="E168">
        <v>3446</v>
      </c>
      <c r="F168">
        <v>1676.2712731213801</v>
      </c>
      <c r="G168">
        <f>INDEX(export_2017_country_references!$A$1:$C$21,MATCH($A168,export_2017_country_references!$A$1:$A$21,0),2)</f>
        <v>307923</v>
      </c>
      <c r="H168">
        <f>INDEX(export_2017_country_references!$A$1:$C$21,MATCH($A168,export_2017_country_references!$A$1:$A$21,0),3)</f>
        <v>230122.67918958</v>
      </c>
      <c r="I168">
        <f t="shared" si="34"/>
        <v>1.1191109465678108E-2</v>
      </c>
      <c r="J168">
        <f t="shared" si="35"/>
        <v>7.2842506398095247E-3</v>
      </c>
      <c r="K168">
        <f>INDEX(export_2017_5y_country_docs!$A$1:$E$21,MATCH($B168,export_2017_5y_country_docs!$A$1:$A$21,0),2)</f>
        <v>196268</v>
      </c>
      <c r="L168">
        <f>INDEX(export_2017_5y_country_docs!$A$1:$E$21,MATCH($B168,export_2017_5y_country_docs!$A$1:$A$21,0),3)</f>
        <v>171052.689770383</v>
      </c>
      <c r="M168">
        <f>INDEX(export_2017_5y_country_docs!$A$1:$E$21,MATCH($B168,export_2017_5y_country_docs!$A$1:$A$21,0),4)</f>
        <v>1.2689715671696699E-2</v>
      </c>
      <c r="N168">
        <f>INDEX(export_2017_5y_country_docs!$A$1:$E$21,MATCH($B168,export_2017_5y_country_docs!$A$1:$A$21,0),5)</f>
        <v>1.3983461252432714E-2</v>
      </c>
      <c r="O168">
        <f t="shared" si="36"/>
        <v>3907.4553187758625</v>
      </c>
      <c r="P168">
        <f t="shared" si="37"/>
        <v>3217.911567753496</v>
      </c>
      <c r="Q168">
        <f t="shared" si="38"/>
        <v>0.88190387832241968</v>
      </c>
      <c r="R168">
        <f t="shared" si="39"/>
        <v>0.52091899911706607</v>
      </c>
      <c r="S168">
        <f t="shared" si="40"/>
        <v>1676.2712731213801</v>
      </c>
      <c r="T168">
        <f t="shared" si="41"/>
        <v>154259.77782273083</v>
      </c>
      <c r="U168">
        <f t="shared" si="42"/>
        <v>230105.28373503475</v>
      </c>
      <c r="V168">
        <f t="shared" si="43"/>
        <v>18237335.999999966</v>
      </c>
      <c r="W168">
        <f t="shared" si="44"/>
        <v>7.2848013131745345E-3</v>
      </c>
      <c r="X168">
        <f t="shared" si="45"/>
        <v>8.4584600416821362E-3</v>
      </c>
      <c r="Y168">
        <f t="shared" si="46"/>
        <v>0.86124439641211614</v>
      </c>
      <c r="Z168">
        <f t="shared" si="47"/>
        <v>0.86022617184522676</v>
      </c>
      <c r="AA168">
        <f t="shared" si="48"/>
        <v>1.0866547954241733E-2</v>
      </c>
      <c r="AB168">
        <f t="shared" si="49"/>
        <v>1.2632198728541889E-2</v>
      </c>
      <c r="AC168">
        <f t="shared" si="50"/>
        <v>0.86022617184522698</v>
      </c>
    </row>
    <row r="169" spans="1:29" x14ac:dyDescent="0.25">
      <c r="A169" t="s">
        <v>12</v>
      </c>
      <c r="B169" t="s">
        <v>20</v>
      </c>
      <c r="C169" t="str">
        <f>INDEX(country!$A$1:$J$242,MATCH(A169,country!$B$1:$B$242,0),1)</f>
        <v>zOther</v>
      </c>
      <c r="D169" t="str">
        <f>INDEX(country!$A$1:$J$242,MATCH(B169,country!$B$1:$B$242,0),1)</f>
        <v>France</v>
      </c>
      <c r="E169">
        <v>270634</v>
      </c>
      <c r="F169">
        <v>103944.36594208299</v>
      </c>
      <c r="G169">
        <f>INDEX(export_2017_country_references!$A$1:$C$21,MATCH($A169,export_2017_country_references!$A$1:$A$21,0),2)</f>
        <v>4471681</v>
      </c>
      <c r="H169">
        <f>INDEX(export_2017_country_references!$A$1:$C$21,MATCH($A169,export_2017_country_references!$A$1:$A$21,0),3)</f>
        <v>3205353.8477964802</v>
      </c>
      <c r="I169">
        <f t="shared" si="34"/>
        <v>6.0521759043187559E-2</v>
      </c>
      <c r="J169">
        <f t="shared" si="35"/>
        <v>3.2428359200822564E-2</v>
      </c>
      <c r="K169">
        <f>INDEX(export_2017_5y_country_docs!$A$1:$E$21,MATCH($B169,export_2017_5y_country_docs!$A$1:$A$21,0),2)</f>
        <v>542183</v>
      </c>
      <c r="L169">
        <f>INDEX(export_2017_5y_country_docs!$A$1:$E$21,MATCH($B169,export_2017_5y_country_docs!$A$1:$A$21,0),3)</f>
        <v>390578.15715175902</v>
      </c>
      <c r="M169">
        <f>INDEX(export_2017_5y_country_docs!$A$1:$E$21,MATCH($B169,export_2017_5y_country_docs!$A$1:$A$21,0),4)</f>
        <v>3.5054864328507608E-2</v>
      </c>
      <c r="N169">
        <f>INDEX(export_2017_5y_country_docs!$A$1:$E$21,MATCH($B169,export_2017_5y_country_docs!$A$1:$A$21,0),5)</f>
        <v>3.1929544831535615E-2</v>
      </c>
      <c r="O169">
        <f t="shared" si="36"/>
        <v>156754.17077536523</v>
      </c>
      <c r="P169">
        <f t="shared" si="37"/>
        <v>102345.4893841529</v>
      </c>
      <c r="Q169">
        <f t="shared" si="38"/>
        <v>1.7264867573305527</v>
      </c>
      <c r="R169">
        <f t="shared" si="39"/>
        <v>1.0156223451326587</v>
      </c>
      <c r="S169">
        <f t="shared" si="40"/>
        <v>103944.36594208299</v>
      </c>
      <c r="T169">
        <f t="shared" si="41"/>
        <v>623492.97929485783</v>
      </c>
      <c r="U169">
        <f t="shared" si="42"/>
        <v>3205186.9408204146</v>
      </c>
      <c r="V169">
        <f t="shared" si="43"/>
        <v>18237335.999999966</v>
      </c>
      <c r="W169">
        <f t="shared" si="44"/>
        <v>3.2430047875921054E-2</v>
      </c>
      <c r="X169">
        <f t="shared" si="45"/>
        <v>3.4187722334822312E-2</v>
      </c>
      <c r="Y169">
        <f t="shared" si="46"/>
        <v>0.94858755310788989</v>
      </c>
      <c r="Z169">
        <f t="shared" si="47"/>
        <v>0.94686436181772093</v>
      </c>
      <c r="AA169">
        <f t="shared" si="48"/>
        <v>0.16671296934191518</v>
      </c>
      <c r="AB169">
        <f t="shared" si="49"/>
        <v>0.17606848041241283</v>
      </c>
      <c r="AC169">
        <f t="shared" si="50"/>
        <v>0.94686436181772105</v>
      </c>
    </row>
    <row r="170" spans="1:29" x14ac:dyDescent="0.25">
      <c r="A170" t="s">
        <v>8</v>
      </c>
      <c r="B170" t="s">
        <v>23</v>
      </c>
      <c r="C170" t="str">
        <f>INDEX(country!$A$1:$J$242,MATCH(A170,country!$B$1:$B$242,0),1)</f>
        <v>China</v>
      </c>
      <c r="D170" t="str">
        <f>INDEX(country!$A$1:$J$242,MATCH(B170,country!$B$1:$B$242,0),1)</f>
        <v>United Kingdom</v>
      </c>
      <c r="E170">
        <v>309534</v>
      </c>
      <c r="F170">
        <v>135689.02773496899</v>
      </c>
      <c r="G170">
        <f>INDEX(export_2017_country_references!$A$1:$C$21,MATCH($A170,export_2017_country_references!$A$1:$A$21,0),2)</f>
        <v>4753344</v>
      </c>
      <c r="H170">
        <f>INDEX(export_2017_country_references!$A$1:$C$21,MATCH($A170,export_2017_country_references!$A$1:$A$21,0),3)</f>
        <v>4234628.8688230803</v>
      </c>
      <c r="I170">
        <f t="shared" si="34"/>
        <v>6.5119208708648055E-2</v>
      </c>
      <c r="J170">
        <f t="shared" si="35"/>
        <v>3.2042720138702664E-2</v>
      </c>
      <c r="K170">
        <f>INDEX(export_2017_5y_country_docs!$A$1:$E$21,MATCH($B170,export_2017_5y_country_docs!$A$1:$A$21,0),2)</f>
        <v>822815</v>
      </c>
      <c r="L170">
        <f>INDEX(export_2017_5y_country_docs!$A$1:$E$21,MATCH($B170,export_2017_5y_country_docs!$A$1:$A$21,0),3)</f>
        <v>541059.55428477901</v>
      </c>
      <c r="M170">
        <f>INDEX(export_2017_5y_country_docs!$A$1:$E$21,MATCH($B170,export_2017_5y_country_docs!$A$1:$A$21,0),4)</f>
        <v>5.3199137915539568E-2</v>
      </c>
      <c r="N170">
        <f>INDEX(export_2017_5y_country_docs!$A$1:$E$21,MATCH($B170,export_2017_5y_country_docs!$A$1:$A$21,0),5)</f>
        <v>4.4231314472493732E-2</v>
      </c>
      <c r="O170">
        <f t="shared" si="36"/>
        <v>252873.80301600252</v>
      </c>
      <c r="P170">
        <f t="shared" si="37"/>
        <v>187303.20117121408</v>
      </c>
      <c r="Q170">
        <f t="shared" si="38"/>
        <v>1.2240651119578878</v>
      </c>
      <c r="R170">
        <f t="shared" si="39"/>
        <v>0.7244351772233486</v>
      </c>
      <c r="S170">
        <f t="shared" si="40"/>
        <v>135689.02773496899</v>
      </c>
      <c r="T170">
        <f t="shared" si="41"/>
        <v>1073638.8229175881</v>
      </c>
      <c r="U170">
        <f t="shared" si="42"/>
        <v>4234545.0838893354</v>
      </c>
      <c r="V170">
        <f t="shared" si="43"/>
        <v>18237335.999999966</v>
      </c>
      <c r="W170">
        <f t="shared" si="44"/>
        <v>3.2043354137663738E-2</v>
      </c>
      <c r="X170">
        <f t="shared" si="45"/>
        <v>5.8870375745535976E-2</v>
      </c>
      <c r="Y170">
        <f t="shared" si="46"/>
        <v>0.54430354370709999</v>
      </c>
      <c r="Z170">
        <f t="shared" si="47"/>
        <v>0.52921811297971122</v>
      </c>
      <c r="AA170">
        <f t="shared" si="48"/>
        <v>0.12638237816907297</v>
      </c>
      <c r="AB170">
        <f t="shared" si="49"/>
        <v>0.23880962323358368</v>
      </c>
      <c r="AC170">
        <f t="shared" si="50"/>
        <v>0.52921811297971122</v>
      </c>
    </row>
    <row r="171" spans="1:29" x14ac:dyDescent="0.25">
      <c r="A171" t="s">
        <v>14</v>
      </c>
      <c r="B171" t="s">
        <v>12</v>
      </c>
      <c r="C171" t="str">
        <f>INDEX(country!$A$1:$J$242,MATCH(A171,country!$B$1:$B$242,0),1)</f>
        <v>South Korea</v>
      </c>
      <c r="D171" t="str">
        <f>INDEX(country!$A$1:$J$242,MATCH(B171,country!$B$1:$B$242,0),1)</f>
        <v>zOther</v>
      </c>
      <c r="E171">
        <v>128078</v>
      </c>
      <c r="F171">
        <v>65338.876849503802</v>
      </c>
      <c r="G171">
        <f>INDEX(export_2017_country_references!$A$1:$C$21,MATCH($A171,export_2017_country_references!$A$1:$A$21,0),2)</f>
        <v>575418</v>
      </c>
      <c r="H171">
        <f>INDEX(export_2017_country_references!$A$1:$C$21,MATCH($A171,export_2017_country_references!$A$1:$A$21,0),3)</f>
        <v>460438.54033682798</v>
      </c>
      <c r="I171">
        <f t="shared" si="34"/>
        <v>0.22258253999701086</v>
      </c>
      <c r="J171">
        <f t="shared" si="35"/>
        <v>0.14190575098623581</v>
      </c>
      <c r="K171">
        <f>INDEX(export_2017_5y_country_docs!$A$1:$E$21,MATCH($B171,export_2017_5y_country_docs!$A$1:$A$21,0),2)</f>
        <v>3030074</v>
      </c>
      <c r="L171">
        <f>INDEX(export_2017_5y_country_docs!$A$1:$E$21,MATCH($B171,export_2017_5y_country_docs!$A$1:$A$21,0),3)</f>
        <v>2388459.2817652901</v>
      </c>
      <c r="M171">
        <f>INDEX(export_2017_5y_country_docs!$A$1:$E$21,MATCH($B171,export_2017_5y_country_docs!$A$1:$A$21,0),4)</f>
        <v>0.19590956001080514</v>
      </c>
      <c r="N171">
        <f>INDEX(export_2017_5y_country_docs!$A$1:$E$21,MATCH($B171,export_2017_5y_country_docs!$A$1:$A$21,0),5)</f>
        <v>0.19525520390478582</v>
      </c>
      <c r="O171">
        <f t="shared" si="36"/>
        <v>112729.88720229747</v>
      </c>
      <c r="P171">
        <f t="shared" si="37"/>
        <v>89903.021079089303</v>
      </c>
      <c r="Q171">
        <f t="shared" si="38"/>
        <v>1.1361494558240783</v>
      </c>
      <c r="R171">
        <f t="shared" si="39"/>
        <v>0.7267706475850686</v>
      </c>
      <c r="S171">
        <f t="shared" si="40"/>
        <v>65338.876849503802</v>
      </c>
      <c r="T171">
        <f t="shared" si="41"/>
        <v>2753034.477569554</v>
      </c>
      <c r="U171">
        <f t="shared" si="42"/>
        <v>460409.58926539822</v>
      </c>
      <c r="V171">
        <f t="shared" si="43"/>
        <v>18237335.999999966</v>
      </c>
      <c r="W171">
        <f t="shared" si="44"/>
        <v>0.14191467417903822</v>
      </c>
      <c r="X171">
        <f t="shared" si="45"/>
        <v>0.15095595527600955</v>
      </c>
      <c r="Y171">
        <f t="shared" si="46"/>
        <v>0.94010649609390928</v>
      </c>
      <c r="Z171">
        <f t="shared" si="47"/>
        <v>0.93020099271737522</v>
      </c>
      <c r="AA171">
        <f t="shared" si="48"/>
        <v>2.3733403043752127E-2</v>
      </c>
      <c r="AB171">
        <f t="shared" si="49"/>
        <v>2.5514274043527164E-2</v>
      </c>
      <c r="AC171">
        <f t="shared" si="50"/>
        <v>0.93020099271737522</v>
      </c>
    </row>
    <row r="172" spans="1:29" x14ac:dyDescent="0.25">
      <c r="A172" t="s">
        <v>7</v>
      </c>
      <c r="B172" t="s">
        <v>4</v>
      </c>
      <c r="C172" t="str">
        <f>INDEX(country!$A$1:$J$242,MATCH(A172,country!$B$1:$B$242,0),1)</f>
        <v>Netherlands</v>
      </c>
      <c r="D172" t="str">
        <f>INDEX(country!$A$1:$J$242,MATCH(B172,country!$B$1:$B$242,0),1)</f>
        <v>Canada</v>
      </c>
      <c r="E172">
        <v>35179</v>
      </c>
      <c r="F172">
        <v>9834.8554536522697</v>
      </c>
      <c r="G172">
        <f>INDEX(export_2017_country_references!$A$1:$C$21,MATCH($A172,export_2017_country_references!$A$1:$A$21,0),2)</f>
        <v>457343</v>
      </c>
      <c r="H172">
        <f>INDEX(export_2017_country_references!$A$1:$C$21,MATCH($A172,export_2017_country_references!$A$1:$A$21,0),3)</f>
        <v>252054.98301061499</v>
      </c>
      <c r="I172">
        <f t="shared" si="34"/>
        <v>7.6920385793594739E-2</v>
      </c>
      <c r="J172">
        <f t="shared" si="35"/>
        <v>3.9018690827620287E-2</v>
      </c>
      <c r="K172">
        <f>INDEX(export_2017_5y_country_docs!$A$1:$E$21,MATCH($B172,export_2017_5y_country_docs!$A$1:$A$21,0),2)</f>
        <v>456541</v>
      </c>
      <c r="L172">
        <f>INDEX(export_2017_5y_country_docs!$A$1:$E$21,MATCH($B172,export_2017_5y_country_docs!$A$1:$A$21,0),3)</f>
        <v>313358.46928815503</v>
      </c>
      <c r="M172">
        <f>INDEX(export_2017_5y_country_docs!$A$1:$E$21,MATCH($B172,export_2017_5y_country_docs!$A$1:$A$21,0),4)</f>
        <v>2.951767727022277E-2</v>
      </c>
      <c r="N172">
        <f>INDEX(export_2017_5y_country_docs!$A$1:$E$21,MATCH($B172,export_2017_5y_country_docs!$A$1:$A$21,0),5)</f>
        <v>2.5616878748265307E-2</v>
      </c>
      <c r="O172">
        <f t="shared" si="36"/>
        <v>13499.703075795493</v>
      </c>
      <c r="P172">
        <f t="shared" si="37"/>
        <v>6456.8619376789957</v>
      </c>
      <c r="Q172">
        <f t="shared" si="38"/>
        <v>2.6059091672227033</v>
      </c>
      <c r="R172">
        <f t="shared" si="39"/>
        <v>1.5231633490970287</v>
      </c>
      <c r="S172">
        <f t="shared" si="40"/>
        <v>9834.8554536522697</v>
      </c>
      <c r="T172">
        <f t="shared" si="41"/>
        <v>568424.34993219655</v>
      </c>
      <c r="U172">
        <f t="shared" si="42"/>
        <v>252042.79126432154</v>
      </c>
      <c r="V172">
        <f t="shared" si="43"/>
        <v>18237335.999999966</v>
      </c>
      <c r="W172">
        <f t="shared" si="44"/>
        <v>3.9020578229266994E-2</v>
      </c>
      <c r="X172">
        <f t="shared" si="45"/>
        <v>3.1168167869046092E-2</v>
      </c>
      <c r="Y172">
        <f t="shared" si="46"/>
        <v>1.2519368604921861</v>
      </c>
      <c r="Z172">
        <f t="shared" si="47"/>
        <v>1.2621667590217058</v>
      </c>
      <c r="AA172">
        <f t="shared" si="48"/>
        <v>1.7301960154988791E-2</v>
      </c>
      <c r="AB172">
        <f t="shared" si="49"/>
        <v>1.3708141203464577E-2</v>
      </c>
      <c r="AC172">
        <f t="shared" si="50"/>
        <v>1.2621667590217058</v>
      </c>
    </row>
    <row r="173" spans="1:29" x14ac:dyDescent="0.25">
      <c r="A173" t="s">
        <v>11</v>
      </c>
      <c r="B173" t="s">
        <v>13</v>
      </c>
      <c r="C173" t="str">
        <f>INDEX(country!$A$1:$J$242,MATCH(A173,country!$B$1:$B$242,0),1)</f>
        <v>Poland</v>
      </c>
      <c r="D173" t="str">
        <f>INDEX(country!$A$1:$J$242,MATCH(B173,country!$B$1:$B$242,0),1)</f>
        <v>India</v>
      </c>
      <c r="E173">
        <v>10947</v>
      </c>
      <c r="F173">
        <v>6555.5397050818501</v>
      </c>
      <c r="G173">
        <f>INDEX(export_2017_country_references!$A$1:$C$21,MATCH($A173,export_2017_country_references!$A$1:$A$21,0),2)</f>
        <v>278613</v>
      </c>
      <c r="H173">
        <f>INDEX(export_2017_country_references!$A$1:$C$21,MATCH($A173,export_2017_country_references!$A$1:$A$21,0),3)</f>
        <v>205613.18892001599</v>
      </c>
      <c r="I173">
        <f t="shared" si="34"/>
        <v>3.9291059641868832E-2</v>
      </c>
      <c r="J173">
        <f t="shared" si="35"/>
        <v>3.1882875507718379E-2</v>
      </c>
      <c r="K173">
        <f>INDEX(export_2017_5y_country_docs!$A$1:$E$21,MATCH($B173,export_2017_5y_country_docs!$A$1:$A$21,0),2)</f>
        <v>628927</v>
      </c>
      <c r="L173">
        <f>INDEX(export_2017_5y_country_docs!$A$1:$E$21,MATCH($B173,export_2017_5y_country_docs!$A$1:$A$21,0),3)</f>
        <v>572993.14923858095</v>
      </c>
      <c r="M173">
        <f>INDEX(export_2017_5y_country_docs!$A$1:$E$21,MATCH($B173,export_2017_5y_country_docs!$A$1:$A$21,0),4)</f>
        <v>4.0663301242450066E-2</v>
      </c>
      <c r="N173">
        <f>INDEX(export_2017_5y_country_docs!$A$1:$E$21,MATCH($B173,export_2017_5y_country_docs!$A$1:$A$21,0),5)</f>
        <v>4.6841867912412148E-2</v>
      </c>
      <c r="O173">
        <f t="shared" si="36"/>
        <v>11329.324349062741</v>
      </c>
      <c r="P173">
        <f t="shared" si="37"/>
        <v>9631.3058364412336</v>
      </c>
      <c r="Q173">
        <f t="shared" si="38"/>
        <v>0.96625356135254703</v>
      </c>
      <c r="R173">
        <f t="shared" si="39"/>
        <v>0.68064910578149818</v>
      </c>
      <c r="S173">
        <f t="shared" si="40"/>
        <v>6555.5397050818501</v>
      </c>
      <c r="T173">
        <f t="shared" si="41"/>
        <v>535725.91001931019</v>
      </c>
      <c r="U173">
        <f t="shared" si="42"/>
        <v>205605.0031214678</v>
      </c>
      <c r="V173">
        <f t="shared" si="43"/>
        <v>18237335.999999966</v>
      </c>
      <c r="W173">
        <f t="shared" si="44"/>
        <v>3.1884144867860793E-2</v>
      </c>
      <c r="X173">
        <f t="shared" si="45"/>
        <v>2.9375228378712284E-2</v>
      </c>
      <c r="Y173">
        <f t="shared" si="46"/>
        <v>1.0854092590124909</v>
      </c>
      <c r="Z173">
        <f t="shared" si="47"/>
        <v>1.0882221467190343</v>
      </c>
      <c r="AA173">
        <f t="shared" si="48"/>
        <v>1.2236741928060856E-2</v>
      </c>
      <c r="AB173">
        <f t="shared" si="49"/>
        <v>1.1244709515381915E-2</v>
      </c>
      <c r="AC173">
        <f t="shared" si="50"/>
        <v>1.0882221467190341</v>
      </c>
    </row>
    <row r="174" spans="1:29" x14ac:dyDescent="0.25">
      <c r="A174" t="s">
        <v>16</v>
      </c>
      <c r="B174" t="s">
        <v>16</v>
      </c>
      <c r="C174" t="str">
        <f>INDEX(country!$A$1:$J$242,MATCH(A174,country!$B$1:$B$242,0),1)</f>
        <v>Russian Federation</v>
      </c>
      <c r="D174" t="str">
        <f>INDEX(country!$A$1:$J$242,MATCH(B174,country!$B$1:$B$242,0),1)</f>
        <v>Russian Federation</v>
      </c>
      <c r="E174">
        <v>42933</v>
      </c>
      <c r="F174">
        <v>32276.4333806145</v>
      </c>
      <c r="G174">
        <f>INDEX(export_2017_country_references!$A$1:$C$21,MATCH($A174,export_2017_country_references!$A$1:$A$21,0),2)</f>
        <v>307923</v>
      </c>
      <c r="H174">
        <f>INDEX(export_2017_country_references!$A$1:$C$21,MATCH($A174,export_2017_country_references!$A$1:$A$21,0),3)</f>
        <v>230122.67918958</v>
      </c>
      <c r="I174">
        <f t="shared" si="34"/>
        <v>0.139427714071375</v>
      </c>
      <c r="J174">
        <f t="shared" si="35"/>
        <v>0.14025750740553686</v>
      </c>
      <c r="K174">
        <f>INDEX(export_2017_5y_country_docs!$A$1:$E$21,MATCH($B174,export_2017_5y_country_docs!$A$1:$A$21,0),2)</f>
        <v>331407</v>
      </c>
      <c r="L174">
        <f>INDEX(export_2017_5y_country_docs!$A$1:$E$21,MATCH($B174,export_2017_5y_country_docs!$A$1:$A$21,0),3)</f>
        <v>284134.86566834903</v>
      </c>
      <c r="M174">
        <f>INDEX(export_2017_5y_country_docs!$A$1:$E$21,MATCH($B174,export_2017_5y_country_docs!$A$1:$A$21,0),4)</f>
        <v>2.1427133315721301E-2</v>
      </c>
      <c r="N174">
        <f>INDEX(export_2017_5y_country_docs!$A$1:$E$21,MATCH($B174,export_2017_5y_country_docs!$A$1:$A$21,0),5)</f>
        <v>2.3227865576811717E-2</v>
      </c>
      <c r="O174">
        <f t="shared" si="36"/>
        <v>6597.9071719768499</v>
      </c>
      <c r="P174">
        <f t="shared" si="37"/>
        <v>5345.2586583913317</v>
      </c>
      <c r="Q174">
        <f t="shared" si="38"/>
        <v>6.5070633582643316</v>
      </c>
      <c r="R174">
        <f t="shared" si="39"/>
        <v>6.0383295633308363</v>
      </c>
      <c r="S174">
        <f t="shared" si="40"/>
        <v>32276.4333806145</v>
      </c>
      <c r="T174">
        <f t="shared" si="41"/>
        <v>104676.98736522046</v>
      </c>
      <c r="U174">
        <f t="shared" si="42"/>
        <v>230105.28373503475</v>
      </c>
      <c r="V174">
        <f t="shared" si="43"/>
        <v>18237335.999999966</v>
      </c>
      <c r="W174">
        <f t="shared" si="44"/>
        <v>0.14026811056533875</v>
      </c>
      <c r="X174">
        <f t="shared" si="45"/>
        <v>5.7397082208289988E-3</v>
      </c>
      <c r="Y174">
        <f t="shared" si="46"/>
        <v>24.438195317370944</v>
      </c>
      <c r="Z174">
        <f t="shared" si="47"/>
        <v>28.262214657157049</v>
      </c>
      <c r="AA174">
        <f t="shared" si="48"/>
        <v>0.3083431630297237</v>
      </c>
      <c r="AB174">
        <f t="shared" si="49"/>
        <v>1.0910084958669001E-2</v>
      </c>
      <c r="AC174">
        <f t="shared" si="50"/>
        <v>28.262214657157049</v>
      </c>
    </row>
    <row r="175" spans="1:29" x14ac:dyDescent="0.25">
      <c r="A175" t="s">
        <v>7</v>
      </c>
      <c r="B175" t="s">
        <v>18</v>
      </c>
      <c r="C175" t="str">
        <f>INDEX(country!$A$1:$J$242,MATCH(A175,country!$B$1:$B$242,0),1)</f>
        <v>Netherlands</v>
      </c>
      <c r="D175" t="str">
        <f>INDEX(country!$A$1:$J$242,MATCH(B175,country!$B$1:$B$242,0),1)</f>
        <v>Spain</v>
      </c>
      <c r="E175">
        <v>23154</v>
      </c>
      <c r="F175">
        <v>5716.6105045172098</v>
      </c>
      <c r="G175">
        <f>INDEX(export_2017_country_references!$A$1:$C$21,MATCH($A175,export_2017_country_references!$A$1:$A$21,0),2)</f>
        <v>457343</v>
      </c>
      <c r="H175">
        <f>INDEX(export_2017_country_references!$A$1:$C$21,MATCH($A175,export_2017_country_references!$A$1:$A$21,0),3)</f>
        <v>252054.98301061499</v>
      </c>
      <c r="I175">
        <f t="shared" si="34"/>
        <v>5.0627209774720502E-2</v>
      </c>
      <c r="J175">
        <f t="shared" si="35"/>
        <v>2.268001384553648E-2</v>
      </c>
      <c r="K175">
        <f>INDEX(export_2017_5y_country_docs!$A$1:$E$21,MATCH($B175,export_2017_5y_country_docs!$A$1:$A$21,0),2)</f>
        <v>405846</v>
      </c>
      <c r="L175">
        <f>INDEX(export_2017_5y_country_docs!$A$1:$E$21,MATCH($B175,export_2017_5y_country_docs!$A$1:$A$21,0),3)</f>
        <v>295491.23018071702</v>
      </c>
      <c r="M175">
        <f>INDEX(export_2017_5y_country_docs!$A$1:$E$21,MATCH($B175,export_2017_5y_country_docs!$A$1:$A$21,0),4)</f>
        <v>2.6239989944847955E-2</v>
      </c>
      <c r="N175">
        <f>INDEX(export_2017_5y_country_docs!$A$1:$E$21,MATCH($B175,export_2017_5y_country_docs!$A$1:$A$21,0),5)</f>
        <v>2.415624199310994E-2</v>
      </c>
      <c r="O175">
        <f t="shared" si="36"/>
        <v>12000.675721346599</v>
      </c>
      <c r="P175">
        <f t="shared" si="37"/>
        <v>6088.7011651736302</v>
      </c>
      <c r="Q175">
        <f t="shared" si="38"/>
        <v>1.9293913557562477</v>
      </c>
      <c r="R175">
        <f t="shared" si="39"/>
        <v>0.93888833585975318</v>
      </c>
      <c r="S175">
        <f t="shared" si="40"/>
        <v>5716.6105045172098</v>
      </c>
      <c r="T175">
        <f t="shared" si="41"/>
        <v>436281.78476138465</v>
      </c>
      <c r="U175">
        <f t="shared" si="42"/>
        <v>252042.79126432154</v>
      </c>
      <c r="V175">
        <f t="shared" si="43"/>
        <v>18237335.999999966</v>
      </c>
      <c r="W175">
        <f t="shared" si="44"/>
        <v>2.268111091708274E-2</v>
      </c>
      <c r="X175">
        <f t="shared" si="45"/>
        <v>2.3922451434868857E-2</v>
      </c>
      <c r="Y175">
        <f t="shared" si="46"/>
        <v>0.94810981135583938</v>
      </c>
      <c r="Z175">
        <f t="shared" si="47"/>
        <v>0.94690557071617376</v>
      </c>
      <c r="AA175">
        <f t="shared" si="48"/>
        <v>1.3103023559976936E-2</v>
      </c>
      <c r="AB175">
        <f t="shared" si="49"/>
        <v>1.3837729933373099E-2</v>
      </c>
      <c r="AC175">
        <f t="shared" si="50"/>
        <v>0.94690557071617376</v>
      </c>
    </row>
    <row r="176" spans="1:29" x14ac:dyDescent="0.25">
      <c r="A176" t="s">
        <v>18</v>
      </c>
      <c r="B176" t="s">
        <v>16</v>
      </c>
      <c r="C176" t="str">
        <f>INDEX(country!$A$1:$J$242,MATCH(A176,country!$B$1:$B$242,0),1)</f>
        <v>Spain</v>
      </c>
      <c r="D176" t="str">
        <f>INDEX(country!$A$1:$J$242,MATCH(B176,country!$B$1:$B$242,0),1)</f>
        <v>Russian Federation</v>
      </c>
      <c r="E176">
        <v>8324</v>
      </c>
      <c r="F176">
        <v>1757.14323058838</v>
      </c>
      <c r="G176">
        <f>INDEX(export_2017_country_references!$A$1:$C$21,MATCH($A176,export_2017_country_references!$A$1:$A$21,0),2)</f>
        <v>684655</v>
      </c>
      <c r="H176">
        <f>INDEX(export_2017_country_references!$A$1:$C$21,MATCH($A176,export_2017_country_references!$A$1:$A$21,0),3)</f>
        <v>454481.91714997898</v>
      </c>
      <c r="I176">
        <f t="shared" si="34"/>
        <v>1.2157948163673675E-2</v>
      </c>
      <c r="J176">
        <f t="shared" si="35"/>
        <v>3.8662555412705738E-3</v>
      </c>
      <c r="K176">
        <f>INDEX(export_2017_5y_country_docs!$A$1:$E$21,MATCH($B176,export_2017_5y_country_docs!$A$1:$A$21,0),2)</f>
        <v>331407</v>
      </c>
      <c r="L176">
        <f>INDEX(export_2017_5y_country_docs!$A$1:$E$21,MATCH($B176,export_2017_5y_country_docs!$A$1:$A$21,0),3)</f>
        <v>284134.86566834903</v>
      </c>
      <c r="M176">
        <f>INDEX(export_2017_5y_country_docs!$A$1:$E$21,MATCH($B176,export_2017_5y_country_docs!$A$1:$A$21,0),4)</f>
        <v>2.1427133315721301E-2</v>
      </c>
      <c r="N176">
        <f>INDEX(export_2017_5y_country_docs!$A$1:$E$21,MATCH($B176,export_2017_5y_country_docs!$A$1:$A$21,0),5)</f>
        <v>2.3227865576811717E-2</v>
      </c>
      <c r="O176">
        <f t="shared" si="36"/>
        <v>14670.193960275166</v>
      </c>
      <c r="P176">
        <f t="shared" si="37"/>
        <v>10556.644878651392</v>
      </c>
      <c r="Q176">
        <f t="shared" si="38"/>
        <v>0.56740899421917856</v>
      </c>
      <c r="R176">
        <f t="shared" si="39"/>
        <v>0.16644902341480056</v>
      </c>
      <c r="S176">
        <f t="shared" si="40"/>
        <v>1757.14323058838</v>
      </c>
      <c r="T176">
        <f t="shared" si="41"/>
        <v>104676.98736522046</v>
      </c>
      <c r="U176">
        <f t="shared" si="42"/>
        <v>454448.32633992715</v>
      </c>
      <c r="V176">
        <f t="shared" si="43"/>
        <v>18237335.999999966</v>
      </c>
      <c r="W176">
        <f t="shared" si="44"/>
        <v>3.8665413177779813E-3</v>
      </c>
      <c r="X176">
        <f t="shared" si="45"/>
        <v>5.7397082208289988E-3</v>
      </c>
      <c r="Y176">
        <f t="shared" si="46"/>
        <v>0.67364771326642947</v>
      </c>
      <c r="Z176">
        <f t="shared" si="47"/>
        <v>0.67238096071454145</v>
      </c>
      <c r="AA176">
        <f t="shared" si="48"/>
        <v>1.6786337425413918E-2</v>
      </c>
      <c r="AB176">
        <f t="shared" si="49"/>
        <v>2.4965515691543406E-2</v>
      </c>
      <c r="AC176">
        <f t="shared" si="50"/>
        <v>0.67238096071454156</v>
      </c>
    </row>
    <row r="177" spans="1:29" x14ac:dyDescent="0.25">
      <c r="A177" t="s">
        <v>8</v>
      </c>
      <c r="B177" t="s">
        <v>7</v>
      </c>
      <c r="C177" t="str">
        <f>INDEX(country!$A$1:$J$242,MATCH(A177,country!$B$1:$B$242,0),1)</f>
        <v>China</v>
      </c>
      <c r="D177" t="str">
        <f>INDEX(country!$A$1:$J$242,MATCH(B177,country!$B$1:$B$242,0),1)</f>
        <v>Netherlands</v>
      </c>
      <c r="E177">
        <v>101197</v>
      </c>
      <c r="F177">
        <v>41696.9665659436</v>
      </c>
      <c r="G177">
        <f>INDEX(export_2017_country_references!$A$1:$C$21,MATCH($A177,export_2017_country_references!$A$1:$A$21,0),2)</f>
        <v>4753344</v>
      </c>
      <c r="H177">
        <f>INDEX(export_2017_country_references!$A$1:$C$21,MATCH($A177,export_2017_country_references!$A$1:$A$21,0),3)</f>
        <v>4234628.8688230803</v>
      </c>
      <c r="I177">
        <f t="shared" si="34"/>
        <v>2.1289643669803827E-2</v>
      </c>
      <c r="J177">
        <f t="shared" si="35"/>
        <v>9.8466637473078791E-3</v>
      </c>
      <c r="K177">
        <f>INDEX(export_2017_5y_country_docs!$A$1:$E$21,MATCH($B177,export_2017_5y_country_docs!$A$1:$A$21,0),2)</f>
        <v>264229</v>
      </c>
      <c r="L177">
        <f>INDEX(export_2017_5y_country_docs!$A$1:$E$21,MATCH($B177,export_2017_5y_country_docs!$A$1:$A$21,0),3)</f>
        <v>164787.98419923001</v>
      </c>
      <c r="M177">
        <f>INDEX(export_2017_5y_country_docs!$A$1:$E$21,MATCH($B177,export_2017_5y_country_docs!$A$1:$A$21,0),4)</f>
        <v>1.708373694242947E-2</v>
      </c>
      <c r="N177">
        <f>INDEX(export_2017_5y_country_docs!$A$1:$E$21,MATCH($B177,export_2017_5y_country_docs!$A$1:$A$21,0),5)</f>
        <v>1.3471325092927054E-2</v>
      </c>
      <c r="O177">
        <f t="shared" si="36"/>
        <v>81204.878492875461</v>
      </c>
      <c r="P177">
        <f t="shared" si="37"/>
        <v>57046.06213980967</v>
      </c>
      <c r="Q177">
        <f t="shared" si="38"/>
        <v>1.2461936016427702</v>
      </c>
      <c r="R177">
        <f t="shared" si="39"/>
        <v>0.73093505496929501</v>
      </c>
      <c r="S177">
        <f t="shared" si="40"/>
        <v>41696.9665659436</v>
      </c>
      <c r="T177">
        <f t="shared" si="41"/>
        <v>349614.29819089675</v>
      </c>
      <c r="U177">
        <f t="shared" si="42"/>
        <v>4234545.0838893354</v>
      </c>
      <c r="V177">
        <f t="shared" si="43"/>
        <v>18237335.999999966</v>
      </c>
      <c r="W177">
        <f t="shared" si="44"/>
        <v>9.8468585739193183E-3</v>
      </c>
      <c r="X177">
        <f t="shared" si="45"/>
        <v>1.9170250424233967E-2</v>
      </c>
      <c r="Y177">
        <f t="shared" si="46"/>
        <v>0.51365310082081483</v>
      </c>
      <c r="Z177">
        <f t="shared" si="47"/>
        <v>0.50881648622684994</v>
      </c>
      <c r="AA177">
        <f t="shared" si="48"/>
        <v>0.11926562151979317</v>
      </c>
      <c r="AB177">
        <f t="shared" si="49"/>
        <v>0.23439810766394856</v>
      </c>
      <c r="AC177">
        <f t="shared" si="50"/>
        <v>0.50881648622684994</v>
      </c>
    </row>
    <row r="178" spans="1:29" x14ac:dyDescent="0.25">
      <c r="A178" t="s">
        <v>23</v>
      </c>
      <c r="B178" t="s">
        <v>21</v>
      </c>
      <c r="C178" t="str">
        <f>INDEX(country!$A$1:$J$242,MATCH(A178,country!$B$1:$B$242,0),1)</f>
        <v>United Kingdom</v>
      </c>
      <c r="D178" t="str">
        <f>INDEX(country!$A$1:$J$242,MATCH(B178,country!$B$1:$B$242,0),1)</f>
        <v>Italy</v>
      </c>
      <c r="E178">
        <v>82816</v>
      </c>
      <c r="F178">
        <v>23353.127993604299</v>
      </c>
      <c r="G178">
        <f>INDEX(export_2017_country_references!$A$1:$C$21,MATCH($A178,export_2017_country_references!$A$1:$A$21,0),2)</f>
        <v>1396369</v>
      </c>
      <c r="H178">
        <f>INDEX(export_2017_country_references!$A$1:$C$21,MATCH($A178,export_2017_country_references!$A$1:$A$21,0),3)</f>
        <v>798451.10116148798</v>
      </c>
      <c r="I178">
        <f t="shared" si="34"/>
        <v>5.9308105522250923E-2</v>
      </c>
      <c r="J178">
        <f t="shared" si="35"/>
        <v>2.9248037806739891E-2</v>
      </c>
      <c r="K178">
        <f>INDEX(export_2017_5y_country_docs!$A$1:$E$21,MATCH($B178,export_2017_5y_country_docs!$A$1:$A$21,0),2)</f>
        <v>487659</v>
      </c>
      <c r="L178">
        <f>INDEX(export_2017_5y_country_docs!$A$1:$E$21,MATCH($B178,export_2017_5y_country_docs!$A$1:$A$21,0),3)</f>
        <v>360812.79794453498</v>
      </c>
      <c r="M178">
        <f>INDEX(export_2017_5y_country_docs!$A$1:$E$21,MATCH($B178,export_2017_5y_country_docs!$A$1:$A$21,0),4)</f>
        <v>3.1529612849491212E-2</v>
      </c>
      <c r="N178">
        <f>INDEX(export_2017_5y_country_docs!$A$1:$E$21,MATCH($B178,export_2017_5y_country_docs!$A$1:$A$21,0),5)</f>
        <v>2.9496243445292079E-2</v>
      </c>
      <c r="O178">
        <f t="shared" si="36"/>
        <v>44026.973965031197</v>
      </c>
      <c r="P178">
        <f t="shared" si="37"/>
        <v>23551.308059020783</v>
      </c>
      <c r="Q178">
        <f t="shared" si="38"/>
        <v>1.8810286636046647</v>
      </c>
      <c r="R178">
        <f t="shared" si="39"/>
        <v>0.99158517799012125</v>
      </c>
      <c r="S178">
        <f t="shared" si="40"/>
        <v>23353.127993604299</v>
      </c>
      <c r="T178">
        <f t="shared" si="41"/>
        <v>552156.95266972948</v>
      </c>
      <c r="U178">
        <f t="shared" si="42"/>
        <v>798411.94772268995</v>
      </c>
      <c r="V178">
        <f t="shared" si="43"/>
        <v>18237335.999999966</v>
      </c>
      <c r="W178">
        <f t="shared" si="44"/>
        <v>2.9249472105489425E-2</v>
      </c>
      <c r="X178">
        <f t="shared" si="45"/>
        <v>3.0276184672461508E-2</v>
      </c>
      <c r="Y178">
        <f t="shared" si="46"/>
        <v>0.96608844284445272</v>
      </c>
      <c r="Z178">
        <f t="shared" si="47"/>
        <v>0.96506666112343098</v>
      </c>
      <c r="AA178">
        <f t="shared" si="48"/>
        <v>4.2294365543510383E-2</v>
      </c>
      <c r="AB178">
        <f t="shared" si="49"/>
        <v>4.3825330671226022E-2</v>
      </c>
      <c r="AC178">
        <f t="shared" si="50"/>
        <v>0.96506666112343087</v>
      </c>
    </row>
    <row r="179" spans="1:29" x14ac:dyDescent="0.25">
      <c r="A179" t="s">
        <v>4</v>
      </c>
      <c r="B179" t="s">
        <v>9</v>
      </c>
      <c r="C179" t="str">
        <f>INDEX(country!$A$1:$J$242,MATCH(A179,country!$B$1:$B$242,0),1)</f>
        <v>Canada</v>
      </c>
      <c r="D179" t="str">
        <f>INDEX(country!$A$1:$J$242,MATCH(B179,country!$B$1:$B$242,0),1)</f>
        <v>Sweden</v>
      </c>
      <c r="E179">
        <v>23899</v>
      </c>
      <c r="F179">
        <v>6422.5992643414502</v>
      </c>
      <c r="G179">
        <f>INDEX(export_2017_country_references!$A$1:$C$21,MATCH($A179,export_2017_country_references!$A$1:$A$21,0),2)</f>
        <v>761059</v>
      </c>
      <c r="H179">
        <f>INDEX(export_2017_country_references!$A$1:$C$21,MATCH($A179,export_2017_country_references!$A$1:$A$21,0),3)</f>
        <v>470952.99537847401</v>
      </c>
      <c r="I179">
        <f t="shared" si="34"/>
        <v>3.1402296011215948E-2</v>
      </c>
      <c r="J179">
        <f t="shared" si="35"/>
        <v>1.3637452840022875E-2</v>
      </c>
      <c r="K179">
        <f>INDEX(export_2017_5y_country_docs!$A$1:$E$21,MATCH($B179,export_2017_5y_country_docs!$A$1:$A$21,0),2)</f>
        <v>179938</v>
      </c>
      <c r="L179">
        <f>INDEX(export_2017_5y_country_docs!$A$1:$E$21,MATCH($B179,export_2017_5y_country_docs!$A$1:$A$21,0),3)</f>
        <v>108129.511066987</v>
      </c>
      <c r="M179">
        <f>INDEX(export_2017_5y_country_docs!$A$1:$E$21,MATCH($B179,export_2017_5y_country_docs!$A$1:$A$21,0),4)</f>
        <v>1.1633898845118718E-2</v>
      </c>
      <c r="N179">
        <f>INDEX(export_2017_5y_country_docs!$A$1:$E$21,MATCH($B179,export_2017_5y_country_docs!$A$1:$A$21,0),5)</f>
        <v>8.8395267579797366E-3</v>
      </c>
      <c r="O179">
        <f t="shared" si="36"/>
        <v>8854.0834211672063</v>
      </c>
      <c r="P179">
        <f t="shared" si="37"/>
        <v>4163.001604398728</v>
      </c>
      <c r="Q179">
        <f t="shared" si="38"/>
        <v>2.6992065539912735</v>
      </c>
      <c r="R179">
        <f t="shared" si="39"/>
        <v>1.5427808765567557</v>
      </c>
      <c r="S179">
        <f t="shared" si="40"/>
        <v>6422.5992643414502</v>
      </c>
      <c r="T179">
        <f t="shared" si="41"/>
        <v>202311.93175718444</v>
      </c>
      <c r="U179">
        <f t="shared" si="42"/>
        <v>470938.93774361059</v>
      </c>
      <c r="V179">
        <f t="shared" si="43"/>
        <v>18237335.999999966</v>
      </c>
      <c r="W179">
        <f t="shared" si="44"/>
        <v>1.3637859921105213E-2</v>
      </c>
      <c r="X179">
        <f t="shared" si="45"/>
        <v>1.1093283128478021E-2</v>
      </c>
      <c r="Y179">
        <f t="shared" si="46"/>
        <v>1.2293799557044485</v>
      </c>
      <c r="Z179">
        <f t="shared" si="47"/>
        <v>1.2325514599395526</v>
      </c>
      <c r="AA179">
        <f t="shared" si="48"/>
        <v>3.1746023126554286E-2</v>
      </c>
      <c r="AB179">
        <f t="shared" si="49"/>
        <v>2.5756347023524025E-2</v>
      </c>
      <c r="AC179">
        <f t="shared" si="50"/>
        <v>1.2325514599395526</v>
      </c>
    </row>
    <row r="180" spans="1:29" x14ac:dyDescent="0.25">
      <c r="A180" t="s">
        <v>20</v>
      </c>
      <c r="B180" t="s">
        <v>10</v>
      </c>
      <c r="C180" t="str">
        <f>INDEX(country!$A$1:$J$242,MATCH(A180,country!$B$1:$B$242,0),1)</f>
        <v>France</v>
      </c>
      <c r="D180" t="str">
        <f>INDEX(country!$A$1:$J$242,MATCH(B180,country!$B$1:$B$242,0),1)</f>
        <v>Australia</v>
      </c>
      <c r="E180">
        <v>47387</v>
      </c>
      <c r="F180">
        <v>15135.211141187599</v>
      </c>
      <c r="G180">
        <f>INDEX(export_2017_country_references!$A$1:$C$21,MATCH($A180,export_2017_country_references!$A$1:$A$21,0),2)</f>
        <v>814706</v>
      </c>
      <c r="H180">
        <f>INDEX(export_2017_country_references!$A$1:$C$21,MATCH($A180,export_2017_country_references!$A$1:$A$21,0),3)</f>
        <v>537381.630780034</v>
      </c>
      <c r="I180">
        <f t="shared" si="34"/>
        <v>5.8164540337250492E-2</v>
      </c>
      <c r="J180">
        <f t="shared" si="35"/>
        <v>2.8164734844431039E-2</v>
      </c>
      <c r="K180">
        <f>INDEX(export_2017_5y_country_docs!$A$1:$E$21,MATCH($B180,export_2017_5y_country_docs!$A$1:$A$21,0),2)</f>
        <v>411739</v>
      </c>
      <c r="L180">
        <f>INDEX(export_2017_5y_country_docs!$A$1:$E$21,MATCH($B180,export_2017_5y_country_docs!$A$1:$A$21,0),3)</f>
        <v>283168.587115045</v>
      </c>
      <c r="M180">
        <f>INDEX(export_2017_5y_country_docs!$A$1:$E$21,MATCH($B180,export_2017_5y_country_docs!$A$1:$A$21,0),4)</f>
        <v>2.6621002104004358E-2</v>
      </c>
      <c r="N180">
        <f>INDEX(export_2017_5y_country_docs!$A$1:$E$21,MATCH($B180,export_2017_5y_country_docs!$A$1:$A$21,0),5)</f>
        <v>2.3148872848154121E-2</v>
      </c>
      <c r="O180">
        <f t="shared" si="36"/>
        <v>21688.290140144974</v>
      </c>
      <c r="P180">
        <f t="shared" si="37"/>
        <v>12439.779041860711</v>
      </c>
      <c r="Q180">
        <f t="shared" si="38"/>
        <v>2.1849117516316685</v>
      </c>
      <c r="R180">
        <f t="shared" si="39"/>
        <v>1.2166784546780594</v>
      </c>
      <c r="S180">
        <f t="shared" si="40"/>
        <v>15135.211141187599</v>
      </c>
      <c r="T180">
        <f t="shared" si="41"/>
        <v>532790.59508464299</v>
      </c>
      <c r="U180">
        <f t="shared" si="42"/>
        <v>537340.39643089229</v>
      </c>
      <c r="V180">
        <f t="shared" si="43"/>
        <v>18237335.999999966</v>
      </c>
      <c r="W180">
        <f t="shared" si="44"/>
        <v>2.8166896145754693E-2</v>
      </c>
      <c r="X180">
        <f t="shared" si="45"/>
        <v>2.9214277517541156E-2</v>
      </c>
      <c r="Y180">
        <f t="shared" si="46"/>
        <v>0.96414830484315139</v>
      </c>
      <c r="Z180">
        <f t="shared" si="47"/>
        <v>0.96310920567053915</v>
      </c>
      <c r="AA180">
        <f t="shared" si="48"/>
        <v>2.8407429261740457E-2</v>
      </c>
      <c r="AB180">
        <f t="shared" si="49"/>
        <v>2.9495543282615125E-2</v>
      </c>
      <c r="AC180">
        <f t="shared" si="50"/>
        <v>0.96310920567053904</v>
      </c>
    </row>
    <row r="181" spans="1:29" x14ac:dyDescent="0.25">
      <c r="A181" t="s">
        <v>9</v>
      </c>
      <c r="B181" t="s">
        <v>22</v>
      </c>
      <c r="C181" t="str">
        <f>INDEX(country!$A$1:$J$242,MATCH(A181,country!$B$1:$B$242,0),1)</f>
        <v>Sweden</v>
      </c>
      <c r="D181" t="str">
        <f>INDEX(country!$A$1:$J$242,MATCH(B181,country!$B$1:$B$242,0),1)</f>
        <v>Japan</v>
      </c>
      <c r="E181">
        <v>14128</v>
      </c>
      <c r="F181">
        <v>4083.3217983415698</v>
      </c>
      <c r="G181">
        <f>INDEX(export_2017_country_references!$A$1:$C$21,MATCH($A181,export_2017_country_references!$A$1:$A$21,0),2)</f>
        <v>314859</v>
      </c>
      <c r="H181">
        <f>INDEX(export_2017_country_references!$A$1:$C$21,MATCH($A181,export_2017_country_references!$A$1:$A$21,0),3)</f>
        <v>160351.01493838499</v>
      </c>
      <c r="I181">
        <f t="shared" si="34"/>
        <v>4.4870878710788001E-2</v>
      </c>
      <c r="J181">
        <f t="shared" si="35"/>
        <v>2.5464895248156611E-2</v>
      </c>
      <c r="K181">
        <f>INDEX(export_2017_5y_country_docs!$A$1:$E$21,MATCH($B181,export_2017_5y_country_docs!$A$1:$A$21,0),2)</f>
        <v>611176</v>
      </c>
      <c r="L181">
        <f>INDEX(export_2017_5y_country_docs!$A$1:$E$21,MATCH($B181,export_2017_5y_country_docs!$A$1:$A$21,0),3)</f>
        <v>515726.10549464897</v>
      </c>
      <c r="M181">
        <f>INDEX(export_2017_5y_country_docs!$A$1:$E$21,MATCH($B181,export_2017_5y_country_docs!$A$1:$A$21,0),4)</f>
        <v>3.9515609601997792E-2</v>
      </c>
      <c r="N181">
        <f>INDEX(export_2017_5y_country_docs!$A$1:$E$21,MATCH($B181,export_2017_5y_country_docs!$A$1:$A$21,0),5)</f>
        <v>4.2160319271992604E-2</v>
      </c>
      <c r="O181">
        <f t="shared" si="36"/>
        <v>12441.845323675423</v>
      </c>
      <c r="P181">
        <f t="shared" si="37"/>
        <v>6760.4499853903671</v>
      </c>
      <c r="Q181">
        <f t="shared" si="38"/>
        <v>1.1355228772307606</v>
      </c>
      <c r="R181">
        <f t="shared" si="39"/>
        <v>0.60400148025143441</v>
      </c>
      <c r="S181">
        <f t="shared" si="40"/>
        <v>4083.3217983415698</v>
      </c>
      <c r="T181">
        <f t="shared" si="41"/>
        <v>582041.68262295134</v>
      </c>
      <c r="U181">
        <f t="shared" si="42"/>
        <v>160344.49182914122</v>
      </c>
      <c r="V181">
        <f t="shared" si="43"/>
        <v>18237335.999999966</v>
      </c>
      <c r="W181">
        <f t="shared" si="44"/>
        <v>2.5465931206995546E-2</v>
      </c>
      <c r="X181">
        <f t="shared" si="45"/>
        <v>3.1914841214909478E-2</v>
      </c>
      <c r="Y181">
        <f t="shared" si="46"/>
        <v>0.79793382130626955</v>
      </c>
      <c r="Z181">
        <f t="shared" si="47"/>
        <v>0.79265355089740819</v>
      </c>
      <c r="AA181">
        <f t="shared" si="48"/>
        <v>7.0155143871143679E-3</v>
      </c>
      <c r="AB181">
        <f t="shared" si="49"/>
        <v>8.8506692226026171E-3</v>
      </c>
      <c r="AC181">
        <f t="shared" si="50"/>
        <v>0.79265355089740819</v>
      </c>
    </row>
    <row r="182" spans="1:29" x14ac:dyDescent="0.25">
      <c r="A182" t="s">
        <v>11</v>
      </c>
      <c r="B182" t="s">
        <v>17</v>
      </c>
      <c r="C182" t="str">
        <f>INDEX(country!$A$1:$J$242,MATCH(A182,country!$B$1:$B$242,0),1)</f>
        <v>Poland</v>
      </c>
      <c r="D182" t="str">
        <f>INDEX(country!$A$1:$J$242,MATCH(B182,country!$B$1:$B$242,0),1)</f>
        <v>Brazil</v>
      </c>
      <c r="E182">
        <v>7298</v>
      </c>
      <c r="F182">
        <v>3698.7163834705102</v>
      </c>
      <c r="G182">
        <f>INDEX(export_2017_country_references!$A$1:$C$21,MATCH($A182,export_2017_country_references!$A$1:$A$21,0),2)</f>
        <v>278613</v>
      </c>
      <c r="H182">
        <f>INDEX(export_2017_country_references!$A$1:$C$21,MATCH($A182,export_2017_country_references!$A$1:$A$21,0),3)</f>
        <v>205613.18892001599</v>
      </c>
      <c r="I182">
        <f t="shared" si="34"/>
        <v>2.6194039761245885E-2</v>
      </c>
      <c r="J182">
        <f t="shared" si="35"/>
        <v>1.7988711730497597E-2</v>
      </c>
      <c r="K182">
        <f>INDEX(export_2017_5y_country_docs!$A$1:$E$21,MATCH($B182,export_2017_5y_country_docs!$A$1:$A$21,0),2)</f>
        <v>331243</v>
      </c>
      <c r="L182">
        <f>INDEX(export_2017_5y_country_docs!$A$1:$E$21,MATCH($B182,export_2017_5y_country_docs!$A$1:$A$21,0),3)</f>
        <v>277939.358609332</v>
      </c>
      <c r="M182">
        <f>INDEX(export_2017_5y_country_docs!$A$1:$E$21,MATCH($B182,export_2017_5y_country_docs!$A$1:$A$21,0),4)</f>
        <v>2.1416529888926519E-2</v>
      </c>
      <c r="N182">
        <f>INDEX(export_2017_5y_country_docs!$A$1:$E$21,MATCH($B182,export_2017_5y_country_docs!$A$1:$A$21,0),5)</f>
        <v>2.2721386356781711E-2</v>
      </c>
      <c r="O182">
        <f t="shared" si="36"/>
        <v>5966.9236419434847</v>
      </c>
      <c r="P182">
        <f t="shared" si="37"/>
        <v>4671.816705501632</v>
      </c>
      <c r="Q182">
        <f t="shared" si="38"/>
        <v>1.2230758156011816</v>
      </c>
      <c r="R182">
        <f t="shared" si="39"/>
        <v>0.79170836884820894</v>
      </c>
      <c r="S182">
        <f t="shared" si="40"/>
        <v>3698.7163834705102</v>
      </c>
      <c r="T182">
        <f t="shared" si="41"/>
        <v>250192.85372959627</v>
      </c>
      <c r="U182">
        <f t="shared" si="42"/>
        <v>205605.0031214678</v>
      </c>
      <c r="V182">
        <f t="shared" si="43"/>
        <v>18237335.999999966</v>
      </c>
      <c r="W182">
        <f t="shared" si="44"/>
        <v>1.7989427919151237E-2</v>
      </c>
      <c r="X182">
        <f t="shared" si="45"/>
        <v>1.3718717126755615E-2</v>
      </c>
      <c r="Y182">
        <f t="shared" si="46"/>
        <v>1.3113054050853235</v>
      </c>
      <c r="Z182">
        <f t="shared" si="47"/>
        <v>1.3170082012718836</v>
      </c>
      <c r="AA182">
        <f t="shared" si="48"/>
        <v>1.4783461351250317E-2</v>
      </c>
      <c r="AB182">
        <f t="shared" si="49"/>
        <v>1.1225033630749889E-2</v>
      </c>
      <c r="AC182">
        <f t="shared" si="50"/>
        <v>1.317008201271884</v>
      </c>
    </row>
    <row r="183" spans="1:29" x14ac:dyDescent="0.25">
      <c r="A183" t="s">
        <v>5</v>
      </c>
      <c r="B183" t="s">
        <v>23</v>
      </c>
      <c r="C183" t="str">
        <f>INDEX(country!$A$1:$J$242,MATCH(A183,country!$B$1:$B$242,0),1)</f>
        <v>Switzerland</v>
      </c>
      <c r="D183" t="str">
        <f>INDEX(country!$A$1:$J$242,MATCH(B183,country!$B$1:$B$242,0),1)</f>
        <v>United Kingdom</v>
      </c>
      <c r="E183">
        <v>64438</v>
      </c>
      <c r="F183">
        <v>15936.226934582</v>
      </c>
      <c r="G183">
        <f>INDEX(export_2017_country_references!$A$1:$C$21,MATCH($A183,export_2017_country_references!$A$1:$A$21,0),2)</f>
        <v>389403</v>
      </c>
      <c r="H183">
        <f>INDEX(export_2017_country_references!$A$1:$C$21,MATCH($A183,export_2017_country_references!$A$1:$A$21,0),3)</f>
        <v>194158.51615281499</v>
      </c>
      <c r="I183">
        <f t="shared" si="34"/>
        <v>0.16547895111234376</v>
      </c>
      <c r="J183">
        <f t="shared" si="35"/>
        <v>8.2078433902117304E-2</v>
      </c>
      <c r="K183">
        <f>INDEX(export_2017_5y_country_docs!$A$1:$E$21,MATCH($B183,export_2017_5y_country_docs!$A$1:$A$21,0),2)</f>
        <v>822815</v>
      </c>
      <c r="L183">
        <f>INDEX(export_2017_5y_country_docs!$A$1:$E$21,MATCH($B183,export_2017_5y_country_docs!$A$1:$A$21,0),3)</f>
        <v>541059.55428477901</v>
      </c>
      <c r="M183">
        <f>INDEX(export_2017_5y_country_docs!$A$1:$E$21,MATCH($B183,export_2017_5y_country_docs!$A$1:$A$21,0),4)</f>
        <v>5.3199137915539568E-2</v>
      </c>
      <c r="N183">
        <f>INDEX(export_2017_5y_country_docs!$A$1:$E$21,MATCH($B183,export_2017_5y_country_docs!$A$1:$A$21,0),5)</f>
        <v>4.4231314472493732E-2</v>
      </c>
      <c r="O183">
        <f t="shared" si="36"/>
        <v>20715.903901724854</v>
      </c>
      <c r="P183">
        <f t="shared" si="37"/>
        <v>8587.886385467913</v>
      </c>
      <c r="Q183">
        <f t="shared" si="38"/>
        <v>3.110557005172955</v>
      </c>
      <c r="R183">
        <f t="shared" si="39"/>
        <v>1.8556634565576768</v>
      </c>
      <c r="S183">
        <f t="shared" si="40"/>
        <v>15936.226934582</v>
      </c>
      <c r="T183">
        <f t="shared" si="41"/>
        <v>1073638.8229175881</v>
      </c>
      <c r="U183">
        <f t="shared" si="42"/>
        <v>194145.84156533482</v>
      </c>
      <c r="V183">
        <f t="shared" si="43"/>
        <v>18237335.999999966</v>
      </c>
      <c r="W183">
        <f t="shared" si="44"/>
        <v>8.2083792298065117E-2</v>
      </c>
      <c r="X183">
        <f t="shared" si="45"/>
        <v>5.8870375745535976E-2</v>
      </c>
      <c r="Y183">
        <f t="shared" si="46"/>
        <v>1.3943140545402306</v>
      </c>
      <c r="Z183">
        <f t="shared" si="47"/>
        <v>1.4295752174672047</v>
      </c>
      <c r="AA183">
        <f t="shared" si="48"/>
        <v>1.484319176469018E-2</v>
      </c>
      <c r="AB183">
        <f t="shared" si="49"/>
        <v>1.0382938640324246E-2</v>
      </c>
      <c r="AC183">
        <f t="shared" si="50"/>
        <v>1.429575217467205</v>
      </c>
    </row>
    <row r="184" spans="1:29" x14ac:dyDescent="0.25">
      <c r="A184" t="s">
        <v>11</v>
      </c>
      <c r="B184" t="s">
        <v>15</v>
      </c>
      <c r="C184" t="str">
        <f>INDEX(country!$A$1:$J$242,MATCH(A184,country!$B$1:$B$242,0),1)</f>
        <v>Poland</v>
      </c>
      <c r="D184" t="str">
        <f>INDEX(country!$A$1:$J$242,MATCH(B184,country!$B$1:$B$242,0),1)</f>
        <v>Turkey</v>
      </c>
      <c r="E184">
        <v>4566</v>
      </c>
      <c r="F184">
        <v>2637.7896165216798</v>
      </c>
      <c r="G184">
        <f>INDEX(export_2017_country_references!$A$1:$C$21,MATCH($A184,export_2017_country_references!$A$1:$A$21,0),2)</f>
        <v>278613</v>
      </c>
      <c r="H184">
        <f>INDEX(export_2017_country_references!$A$1:$C$21,MATCH($A184,export_2017_country_references!$A$1:$A$21,0),3)</f>
        <v>205613.18892001599</v>
      </c>
      <c r="I184">
        <f t="shared" si="34"/>
        <v>1.6388323588633697E-2</v>
      </c>
      <c r="J184">
        <f t="shared" si="35"/>
        <v>1.2828893080140819E-2</v>
      </c>
      <c r="K184">
        <f>INDEX(export_2017_5y_country_docs!$A$1:$E$21,MATCH($B184,export_2017_5y_country_docs!$A$1:$A$21,0),2)</f>
        <v>196268</v>
      </c>
      <c r="L184">
        <f>INDEX(export_2017_5y_country_docs!$A$1:$E$21,MATCH($B184,export_2017_5y_country_docs!$A$1:$A$21,0),3)</f>
        <v>171052.689770383</v>
      </c>
      <c r="M184">
        <f>INDEX(export_2017_5y_country_docs!$A$1:$E$21,MATCH($B184,export_2017_5y_country_docs!$A$1:$A$21,0),4)</f>
        <v>1.2689715671696699E-2</v>
      </c>
      <c r="N184">
        <f>INDEX(export_2017_5y_country_docs!$A$1:$E$21,MATCH($B184,export_2017_5y_country_docs!$A$1:$A$21,0),5)</f>
        <v>1.3983461252432714E-2</v>
      </c>
      <c r="O184">
        <f t="shared" si="36"/>
        <v>3535.5197524384325</v>
      </c>
      <c r="P184">
        <f t="shared" si="37"/>
        <v>2875.1840602521711</v>
      </c>
      <c r="Q184">
        <f t="shared" si="38"/>
        <v>1.2914649951682069</v>
      </c>
      <c r="R184">
        <f t="shared" si="39"/>
        <v>0.91743330557081959</v>
      </c>
      <c r="S184">
        <f t="shared" si="40"/>
        <v>2637.7896165216798</v>
      </c>
      <c r="T184">
        <f t="shared" si="41"/>
        <v>154259.77782273083</v>
      </c>
      <c r="U184">
        <f t="shared" si="42"/>
        <v>205605.0031214678</v>
      </c>
      <c r="V184">
        <f t="shared" si="43"/>
        <v>18237335.999999966</v>
      </c>
      <c r="W184">
        <f t="shared" si="44"/>
        <v>1.2829403839766098E-2</v>
      </c>
      <c r="X184">
        <f t="shared" si="45"/>
        <v>8.4584600416821362E-3</v>
      </c>
      <c r="Y184">
        <f t="shared" si="46"/>
        <v>1.5167540872149952</v>
      </c>
      <c r="Z184">
        <f t="shared" si="47"/>
        <v>1.5234698938815612</v>
      </c>
      <c r="AA184">
        <f t="shared" si="48"/>
        <v>1.7099659118872335E-2</v>
      </c>
      <c r="AB184">
        <f t="shared" si="49"/>
        <v>1.122415295999391E-2</v>
      </c>
      <c r="AC184">
        <f t="shared" si="50"/>
        <v>1.5234698938815614</v>
      </c>
    </row>
    <row r="185" spans="1:29" x14ac:dyDescent="0.25">
      <c r="A185" t="s">
        <v>5</v>
      </c>
      <c r="B185" t="s">
        <v>6</v>
      </c>
      <c r="C185" t="str">
        <f>INDEX(country!$A$1:$J$242,MATCH(A185,country!$B$1:$B$242,0),1)</f>
        <v>Switzerland</v>
      </c>
      <c r="D185" t="str">
        <f>INDEX(country!$A$1:$J$242,MATCH(B185,country!$B$1:$B$242,0),1)</f>
        <v>Germany</v>
      </c>
      <c r="E185">
        <v>59186</v>
      </c>
      <c r="F185">
        <v>16375.611067658599</v>
      </c>
      <c r="G185">
        <f>INDEX(export_2017_country_references!$A$1:$C$21,MATCH($A185,export_2017_country_references!$A$1:$A$21,0),2)</f>
        <v>389403</v>
      </c>
      <c r="H185">
        <f>INDEX(export_2017_country_references!$A$1:$C$21,MATCH($A185,export_2017_country_references!$A$1:$A$21,0),3)</f>
        <v>194158.51615281499</v>
      </c>
      <c r="I185">
        <f t="shared" si="34"/>
        <v>0.15199163848249755</v>
      </c>
      <c r="J185">
        <f t="shared" si="35"/>
        <v>8.4341451470354059E-2</v>
      </c>
      <c r="K185">
        <f>INDEX(export_2017_5y_country_docs!$A$1:$E$21,MATCH($B185,export_2017_5y_country_docs!$A$1:$A$21,0),2)</f>
        <v>774665</v>
      </c>
      <c r="L185">
        <f>INDEX(export_2017_5y_country_docs!$A$1:$E$21,MATCH($B185,export_2017_5y_country_docs!$A$1:$A$21,0),3)</f>
        <v>542439.85830873298</v>
      </c>
      <c r="M185">
        <f>INDEX(export_2017_5y_country_docs!$A$1:$E$21,MATCH($B185,export_2017_5y_country_docs!$A$1:$A$21,0),4)</f>
        <v>5.0085997670608166E-2</v>
      </c>
      <c r="N185">
        <f>INDEX(export_2017_5y_country_docs!$A$1:$E$21,MATCH($B185,export_2017_5y_country_docs!$A$1:$A$21,0),5)</f>
        <v>4.4344153550683309E-2</v>
      </c>
      <c r="O185">
        <f t="shared" si="36"/>
        <v>19503.637750927832</v>
      </c>
      <c r="P185">
        <f t="shared" si="37"/>
        <v>8609.7950534532538</v>
      </c>
      <c r="Q185">
        <f t="shared" si="38"/>
        <v>3.0346133760192706</v>
      </c>
      <c r="R185">
        <f t="shared" si="39"/>
        <v>1.9019745494511624</v>
      </c>
      <c r="S185">
        <f t="shared" si="40"/>
        <v>16375.611067658599</v>
      </c>
      <c r="T185">
        <f t="shared" si="41"/>
        <v>903209.11534090736</v>
      </c>
      <c r="U185">
        <f t="shared" si="42"/>
        <v>194145.84156533482</v>
      </c>
      <c r="V185">
        <f t="shared" si="43"/>
        <v>18237335.999999966</v>
      </c>
      <c r="W185">
        <f t="shared" si="44"/>
        <v>8.4346957604795297E-2</v>
      </c>
      <c r="X185">
        <f t="shared" si="45"/>
        <v>4.9525276901237605E-2</v>
      </c>
      <c r="Y185">
        <f t="shared" si="46"/>
        <v>1.7031092581874594</v>
      </c>
      <c r="Z185">
        <f t="shared" si="47"/>
        <v>1.7678773789122526</v>
      </c>
      <c r="AA185">
        <f t="shared" si="48"/>
        <v>1.8130475866021113E-2</v>
      </c>
      <c r="AB185">
        <f t="shared" si="49"/>
        <v>1.0255505320836512E-2</v>
      </c>
      <c r="AC185">
        <f t="shared" si="50"/>
        <v>1.7678773789122526</v>
      </c>
    </row>
    <row r="186" spans="1:29" x14ac:dyDescent="0.25">
      <c r="A186" t="s">
        <v>10</v>
      </c>
      <c r="B186" t="s">
        <v>20</v>
      </c>
      <c r="C186" t="str">
        <f>INDEX(country!$A$1:$J$242,MATCH(A186,country!$B$1:$B$242,0),1)</f>
        <v>Australia</v>
      </c>
      <c r="D186" t="str">
        <f>INDEX(country!$A$1:$J$242,MATCH(B186,country!$B$1:$B$242,0),1)</f>
        <v>France</v>
      </c>
      <c r="E186">
        <v>45646</v>
      </c>
      <c r="F186">
        <v>14423.921906977101</v>
      </c>
      <c r="G186">
        <f>INDEX(export_2017_country_references!$A$1:$C$21,MATCH($A186,export_2017_country_references!$A$1:$A$21,0),2)</f>
        <v>766223</v>
      </c>
      <c r="H186">
        <f>INDEX(export_2017_country_references!$A$1:$C$21,MATCH($A186,export_2017_country_references!$A$1:$A$21,0),3)</f>
        <v>467586.44461568602</v>
      </c>
      <c r="I186">
        <f t="shared" si="34"/>
        <v>5.9572735352501814E-2</v>
      </c>
      <c r="J186">
        <f t="shared" si="35"/>
        <v>3.0847604914706769E-2</v>
      </c>
      <c r="K186">
        <f>INDEX(export_2017_5y_country_docs!$A$1:$E$21,MATCH($B186,export_2017_5y_country_docs!$A$1:$A$21,0),2)</f>
        <v>542183</v>
      </c>
      <c r="L186">
        <f>INDEX(export_2017_5y_country_docs!$A$1:$E$21,MATCH($B186,export_2017_5y_country_docs!$A$1:$A$21,0),3)</f>
        <v>390578.15715175902</v>
      </c>
      <c r="M186">
        <f>INDEX(export_2017_5y_country_docs!$A$1:$E$21,MATCH($B186,export_2017_5y_country_docs!$A$1:$A$21,0),4)</f>
        <v>3.5054864328507608E-2</v>
      </c>
      <c r="N186">
        <f>INDEX(export_2017_5y_country_docs!$A$1:$E$21,MATCH($B186,export_2017_5y_country_docs!$A$1:$A$21,0),5)</f>
        <v>3.1929544831535615E-2</v>
      </c>
      <c r="O186">
        <f t="shared" si="36"/>
        <v>26859.843310382086</v>
      </c>
      <c r="P186">
        <f t="shared" si="37"/>
        <v>14929.822345974892</v>
      </c>
      <c r="Q186">
        <f t="shared" si="38"/>
        <v>1.6994142323368109</v>
      </c>
      <c r="R186">
        <f t="shared" si="39"/>
        <v>0.96611477167816517</v>
      </c>
      <c r="S186">
        <f t="shared" si="40"/>
        <v>14423.921906977101</v>
      </c>
      <c r="T186">
        <f t="shared" si="41"/>
        <v>623492.97929485783</v>
      </c>
      <c r="U186">
        <f t="shared" si="42"/>
        <v>467570.656331987</v>
      </c>
      <c r="V186">
        <f t="shared" si="43"/>
        <v>18237335.999999966</v>
      </c>
      <c r="W186">
        <f t="shared" si="44"/>
        <v>3.0848646534259307E-2</v>
      </c>
      <c r="X186">
        <f t="shared" si="45"/>
        <v>3.4187722334822312E-2</v>
      </c>
      <c r="Y186">
        <f t="shared" si="46"/>
        <v>0.90233114192687969</v>
      </c>
      <c r="Z186">
        <f t="shared" si="47"/>
        <v>0.89922228584436181</v>
      </c>
      <c r="AA186">
        <f t="shared" si="48"/>
        <v>2.3134056654960093E-2</v>
      </c>
      <c r="AB186">
        <f t="shared" si="49"/>
        <v>2.5726738559684846E-2</v>
      </c>
      <c r="AC186">
        <f t="shared" si="50"/>
        <v>0.89922228584436181</v>
      </c>
    </row>
    <row r="187" spans="1:29" x14ac:dyDescent="0.25">
      <c r="A187" t="s">
        <v>17</v>
      </c>
      <c r="B187" t="s">
        <v>9</v>
      </c>
      <c r="C187" t="str">
        <f>INDEX(country!$A$1:$J$242,MATCH(A187,country!$B$1:$B$242,0),1)</f>
        <v>Brazil</v>
      </c>
      <c r="D187" t="str">
        <f>INDEX(country!$A$1:$J$242,MATCH(B187,country!$B$1:$B$242,0),1)</f>
        <v>Sweden</v>
      </c>
      <c r="E187">
        <v>11487</v>
      </c>
      <c r="F187">
        <v>3607.8691320953499</v>
      </c>
      <c r="G187">
        <f>INDEX(export_2017_country_references!$A$1:$C$21,MATCH($A187,export_2017_country_references!$A$1:$A$21,0),2)</f>
        <v>473379</v>
      </c>
      <c r="H187">
        <f>INDEX(export_2017_country_references!$A$1:$C$21,MATCH($A187,export_2017_country_references!$A$1:$A$21,0),3)</f>
        <v>364724.64994822402</v>
      </c>
      <c r="I187">
        <f t="shared" si="34"/>
        <v>2.4265968705836128E-2</v>
      </c>
      <c r="J187">
        <f t="shared" si="35"/>
        <v>9.8920353549109431E-3</v>
      </c>
      <c r="K187">
        <f>INDEX(export_2017_5y_country_docs!$A$1:$E$21,MATCH($B187,export_2017_5y_country_docs!$A$1:$A$21,0),2)</f>
        <v>179938</v>
      </c>
      <c r="L187">
        <f>INDEX(export_2017_5y_country_docs!$A$1:$E$21,MATCH($B187,export_2017_5y_country_docs!$A$1:$A$21,0),3)</f>
        <v>108129.511066987</v>
      </c>
      <c r="M187">
        <f>INDEX(export_2017_5y_country_docs!$A$1:$E$21,MATCH($B187,export_2017_5y_country_docs!$A$1:$A$21,0),4)</f>
        <v>1.1633898845118718E-2</v>
      </c>
      <c r="N187">
        <f>INDEX(export_2017_5y_country_docs!$A$1:$E$21,MATCH($B187,export_2017_5y_country_docs!$A$1:$A$21,0),5)</f>
        <v>8.8395267579797366E-3</v>
      </c>
      <c r="O187">
        <f t="shared" si="36"/>
        <v>5507.2434014034534</v>
      </c>
      <c r="P187">
        <f t="shared" si="37"/>
        <v>3223.993302512119</v>
      </c>
      <c r="Q187">
        <f t="shared" si="38"/>
        <v>2.0857984953184889</v>
      </c>
      <c r="R187">
        <f t="shared" si="39"/>
        <v>1.119068432705526</v>
      </c>
      <c r="S187">
        <f t="shared" si="40"/>
        <v>3607.8691320953499</v>
      </c>
      <c r="T187">
        <f t="shared" si="41"/>
        <v>202311.93175718444</v>
      </c>
      <c r="U187">
        <f t="shared" si="42"/>
        <v>364708.38328155724</v>
      </c>
      <c r="V187">
        <f t="shared" si="43"/>
        <v>18237335.999999966</v>
      </c>
      <c r="W187">
        <f t="shared" si="44"/>
        <v>9.8924765579354711E-3</v>
      </c>
      <c r="X187">
        <f t="shared" si="45"/>
        <v>1.1093283128478021E-2</v>
      </c>
      <c r="Y187">
        <f t="shared" si="46"/>
        <v>0.89175372550801402</v>
      </c>
      <c r="Z187">
        <f t="shared" si="47"/>
        <v>0.89067220283745274</v>
      </c>
      <c r="AA187">
        <f t="shared" si="48"/>
        <v>1.7833199953947988E-2</v>
      </c>
      <c r="AB187">
        <f t="shared" si="49"/>
        <v>2.0022180884433121E-2</v>
      </c>
      <c r="AC187">
        <f t="shared" si="50"/>
        <v>0.89067220283745285</v>
      </c>
    </row>
    <row r="188" spans="1:29" x14ac:dyDescent="0.25">
      <c r="A188" t="s">
        <v>9</v>
      </c>
      <c r="B188" t="s">
        <v>4</v>
      </c>
      <c r="C188" t="str">
        <f>INDEX(country!$A$1:$J$242,MATCH(A188,country!$B$1:$B$242,0),1)</f>
        <v>Sweden</v>
      </c>
      <c r="D188" t="str">
        <f>INDEX(country!$A$1:$J$242,MATCH(B188,country!$B$1:$B$242,0),1)</f>
        <v>Canada</v>
      </c>
      <c r="E188">
        <v>23566</v>
      </c>
      <c r="F188">
        <v>6203.4150664897797</v>
      </c>
      <c r="G188">
        <f>INDEX(export_2017_country_references!$A$1:$C$21,MATCH($A188,export_2017_country_references!$A$1:$A$21,0),2)</f>
        <v>314859</v>
      </c>
      <c r="H188">
        <f>INDEX(export_2017_country_references!$A$1:$C$21,MATCH($A188,export_2017_country_references!$A$1:$A$21,0),3)</f>
        <v>160351.01493838499</v>
      </c>
      <c r="I188">
        <f t="shared" si="34"/>
        <v>7.4846200997906995E-2</v>
      </c>
      <c r="J188">
        <f t="shared" si="35"/>
        <v>3.8686472105421019E-2</v>
      </c>
      <c r="K188">
        <f>INDEX(export_2017_5y_country_docs!$A$1:$E$21,MATCH($B188,export_2017_5y_country_docs!$A$1:$A$21,0),2)</f>
        <v>456541</v>
      </c>
      <c r="L188">
        <f>INDEX(export_2017_5y_country_docs!$A$1:$E$21,MATCH($B188,export_2017_5y_country_docs!$A$1:$A$21,0),3)</f>
        <v>313358.46928815503</v>
      </c>
      <c r="M188">
        <f>INDEX(export_2017_5y_country_docs!$A$1:$E$21,MATCH($B188,export_2017_5y_country_docs!$A$1:$A$21,0),4)</f>
        <v>2.951767727022277E-2</v>
      </c>
      <c r="N188">
        <f>INDEX(export_2017_5y_country_docs!$A$1:$E$21,MATCH($B188,export_2017_5y_country_docs!$A$1:$A$21,0),5)</f>
        <v>2.5616878748265307E-2</v>
      </c>
      <c r="O188">
        <f t="shared" si="36"/>
        <v>9293.9063476250722</v>
      </c>
      <c r="P188">
        <f t="shared" si="37"/>
        <v>4107.6925068378869</v>
      </c>
      <c r="Q188">
        <f t="shared" si="38"/>
        <v>2.5356399256187858</v>
      </c>
      <c r="R188">
        <f t="shared" si="39"/>
        <v>1.5101946058920526</v>
      </c>
      <c r="S188">
        <f t="shared" si="40"/>
        <v>6203.4150664897797</v>
      </c>
      <c r="T188">
        <f t="shared" si="41"/>
        <v>568424.34993219655</v>
      </c>
      <c r="U188">
        <f t="shared" si="42"/>
        <v>160344.49182914122</v>
      </c>
      <c r="V188">
        <f t="shared" si="43"/>
        <v>18237335.999999966</v>
      </c>
      <c r="W188">
        <f t="shared" si="44"/>
        <v>3.8688045942357488E-2</v>
      </c>
      <c r="X188">
        <f t="shared" si="45"/>
        <v>3.1168167869046092E-2</v>
      </c>
      <c r="Y188">
        <f t="shared" si="46"/>
        <v>1.2412678892422029</v>
      </c>
      <c r="Z188">
        <f t="shared" si="47"/>
        <v>1.2509777270779012</v>
      </c>
      <c r="AA188">
        <f t="shared" si="48"/>
        <v>1.0913352088505256E-2</v>
      </c>
      <c r="AB188">
        <f t="shared" si="49"/>
        <v>8.7238580290292089E-3</v>
      </c>
      <c r="AC188">
        <f t="shared" si="50"/>
        <v>1.250977727077901</v>
      </c>
    </row>
    <row r="189" spans="1:29" x14ac:dyDescent="0.25">
      <c r="A189" t="s">
        <v>23</v>
      </c>
      <c r="B189" t="s">
        <v>18</v>
      </c>
      <c r="C189" t="str">
        <f>INDEX(country!$A$1:$J$242,MATCH(A189,country!$B$1:$B$242,0),1)</f>
        <v>United Kingdom</v>
      </c>
      <c r="D189" t="str">
        <f>INDEX(country!$A$1:$J$242,MATCH(B189,country!$B$1:$B$242,0),1)</f>
        <v>Spain</v>
      </c>
      <c r="E189">
        <v>67308</v>
      </c>
      <c r="F189">
        <v>17597.313779415199</v>
      </c>
      <c r="G189">
        <f>INDEX(export_2017_country_references!$A$1:$C$21,MATCH($A189,export_2017_country_references!$A$1:$A$21,0),2)</f>
        <v>1396369</v>
      </c>
      <c r="H189">
        <f>INDEX(export_2017_country_references!$A$1:$C$21,MATCH($A189,export_2017_country_references!$A$1:$A$21,0),3)</f>
        <v>798451.10116148798</v>
      </c>
      <c r="I189">
        <f t="shared" si="34"/>
        <v>4.8202158598479344E-2</v>
      </c>
      <c r="J189">
        <f t="shared" si="35"/>
        <v>2.2039313057263997E-2</v>
      </c>
      <c r="K189">
        <f>INDEX(export_2017_5y_country_docs!$A$1:$E$21,MATCH($B189,export_2017_5y_country_docs!$A$1:$A$21,0),2)</f>
        <v>405846</v>
      </c>
      <c r="L189">
        <f>INDEX(export_2017_5y_country_docs!$A$1:$E$21,MATCH($B189,export_2017_5y_country_docs!$A$1:$A$21,0),3)</f>
        <v>295491.23018071702</v>
      </c>
      <c r="M189">
        <f>INDEX(export_2017_5y_country_docs!$A$1:$E$21,MATCH($B189,export_2017_5y_country_docs!$A$1:$A$21,0),4)</f>
        <v>2.6239989944847955E-2</v>
      </c>
      <c r="N189">
        <f>INDEX(export_2017_5y_country_docs!$A$1:$E$21,MATCH($B189,export_2017_5y_country_docs!$A$1:$A$21,0),5)</f>
        <v>2.415624199310994E-2</v>
      </c>
      <c r="O189">
        <f t="shared" si="36"/>
        <v>36640.708519297397</v>
      </c>
      <c r="P189">
        <f t="shared" si="37"/>
        <v>19287.578019322009</v>
      </c>
      <c r="Q189">
        <f t="shared" si="38"/>
        <v>1.8369732114910169</v>
      </c>
      <c r="R189">
        <f t="shared" si="39"/>
        <v>0.91236513790308305</v>
      </c>
      <c r="S189">
        <f t="shared" si="40"/>
        <v>17597.313779415199</v>
      </c>
      <c r="T189">
        <f t="shared" si="41"/>
        <v>436281.78476138465</v>
      </c>
      <c r="U189">
        <f t="shared" si="42"/>
        <v>798411.94772268995</v>
      </c>
      <c r="V189">
        <f t="shared" si="43"/>
        <v>18237335.999999966</v>
      </c>
      <c r="W189">
        <f t="shared" si="44"/>
        <v>2.2040393846319572E-2</v>
      </c>
      <c r="X189">
        <f t="shared" si="45"/>
        <v>2.3922451434868857E-2</v>
      </c>
      <c r="Y189">
        <f t="shared" si="46"/>
        <v>0.92132672549578098</v>
      </c>
      <c r="Z189">
        <f t="shared" si="47"/>
        <v>0.91955365639932585</v>
      </c>
      <c r="AA189">
        <f t="shared" si="48"/>
        <v>4.0334743264699185E-2</v>
      </c>
      <c r="AB189">
        <f t="shared" si="49"/>
        <v>4.3863392836299482E-2</v>
      </c>
      <c r="AC189">
        <f t="shared" si="50"/>
        <v>0.91955365639932585</v>
      </c>
    </row>
    <row r="190" spans="1:29" x14ac:dyDescent="0.25">
      <c r="A190" t="s">
        <v>22</v>
      </c>
      <c r="B190" t="s">
        <v>14</v>
      </c>
      <c r="C190" t="str">
        <f>INDEX(country!$A$1:$J$242,MATCH(A190,country!$B$1:$B$242,0),1)</f>
        <v>Japan</v>
      </c>
      <c r="D190" t="str">
        <f>INDEX(country!$A$1:$J$242,MATCH(B190,country!$B$1:$B$242,0),1)</f>
        <v>South Korea</v>
      </c>
      <c r="E190">
        <v>30719</v>
      </c>
      <c r="F190">
        <v>15874.7780565215</v>
      </c>
      <c r="G190">
        <f>INDEX(export_2017_country_references!$A$1:$C$21,MATCH($A190,export_2017_country_references!$A$1:$A$21,0),2)</f>
        <v>707111</v>
      </c>
      <c r="H190">
        <f>INDEX(export_2017_country_references!$A$1:$C$21,MATCH($A190,export_2017_country_references!$A$1:$A$21,0),3)</f>
        <v>526988.61771348596</v>
      </c>
      <c r="I190">
        <f t="shared" si="34"/>
        <v>4.3442967228624646E-2</v>
      </c>
      <c r="J190">
        <f t="shared" si="35"/>
        <v>3.0123569130201453E-2</v>
      </c>
      <c r="K190">
        <f>INDEX(export_2017_5y_country_docs!$A$1:$E$21,MATCH($B190,export_2017_5y_country_docs!$A$1:$A$21,0),2)</f>
        <v>385294</v>
      </c>
      <c r="L190">
        <f>INDEX(export_2017_5y_country_docs!$A$1:$E$21,MATCH($B190,export_2017_5y_country_docs!$A$1:$A$21,0),3)</f>
        <v>328237.62917358801</v>
      </c>
      <c r="M190">
        <f>INDEX(export_2017_5y_country_docs!$A$1:$E$21,MATCH($B190,export_2017_5y_country_docs!$A$1:$A$21,0),4)</f>
        <v>2.4911199533345772E-2</v>
      </c>
      <c r="N190">
        <f>INDEX(export_2017_5y_country_docs!$A$1:$E$21,MATCH($B190,export_2017_5y_country_docs!$A$1:$A$21,0),5)</f>
        <v>2.6833241706404116E-2</v>
      </c>
      <c r="O190">
        <f t="shared" si="36"/>
        <v>17614.983213223662</v>
      </c>
      <c r="P190">
        <f t="shared" si="37"/>
        <v>14140.812955629766</v>
      </c>
      <c r="Q190">
        <f t="shared" si="38"/>
        <v>1.7439131010320283</v>
      </c>
      <c r="R190">
        <f t="shared" si="39"/>
        <v>1.1226213164923735</v>
      </c>
      <c r="S190">
        <f t="shared" si="40"/>
        <v>15874.7780565215</v>
      </c>
      <c r="T190">
        <f t="shared" si="41"/>
        <v>467559.40479145834</v>
      </c>
      <c r="U190">
        <f t="shared" si="42"/>
        <v>526944.24156406114</v>
      </c>
      <c r="V190">
        <f t="shared" si="43"/>
        <v>18237335.999999966</v>
      </c>
      <c r="W190">
        <f t="shared" si="44"/>
        <v>3.0126105960286097E-2</v>
      </c>
      <c r="X190">
        <f t="shared" si="45"/>
        <v>2.5637483719741699E-2</v>
      </c>
      <c r="Y190">
        <f t="shared" si="46"/>
        <v>1.1750804521072407</v>
      </c>
      <c r="Z190">
        <f t="shared" si="47"/>
        <v>1.1805187800013839</v>
      </c>
      <c r="AA190">
        <f t="shared" si="48"/>
        <v>3.3952430202108745E-2</v>
      </c>
      <c r="AB190">
        <f t="shared" si="49"/>
        <v>2.8760601506118307E-2</v>
      </c>
      <c r="AC190">
        <f t="shared" si="50"/>
        <v>1.1805187800013839</v>
      </c>
    </row>
    <row r="191" spans="1:29" x14ac:dyDescent="0.25">
      <c r="A191" t="s">
        <v>11</v>
      </c>
      <c r="B191" t="s">
        <v>8</v>
      </c>
      <c r="C191" t="str">
        <f>INDEX(country!$A$1:$J$242,MATCH(A191,country!$B$1:$B$242,0),1)</f>
        <v>Poland</v>
      </c>
      <c r="D191" t="str">
        <f>INDEX(country!$A$1:$J$242,MATCH(B191,country!$B$1:$B$242,0),1)</f>
        <v>China</v>
      </c>
      <c r="E191">
        <v>36251</v>
      </c>
      <c r="F191">
        <v>22005.974054623101</v>
      </c>
      <c r="G191">
        <f>INDEX(export_2017_country_references!$A$1:$C$21,MATCH($A191,export_2017_country_references!$A$1:$A$21,0),2)</f>
        <v>278613</v>
      </c>
      <c r="H191">
        <f>INDEX(export_2017_country_references!$A$1:$C$21,MATCH($A191,export_2017_country_references!$A$1:$A$21,0),3)</f>
        <v>205613.18892001599</v>
      </c>
      <c r="I191">
        <f t="shared" si="34"/>
        <v>0.13011237810152435</v>
      </c>
      <c r="J191">
        <f t="shared" si="35"/>
        <v>0.10702608217989107</v>
      </c>
      <c r="K191">
        <f>INDEX(export_2017_5y_country_docs!$A$1:$E$21,MATCH($B191,export_2017_5y_country_docs!$A$1:$A$21,0),2)</f>
        <v>2372875</v>
      </c>
      <c r="L191">
        <f>INDEX(export_2017_5y_country_docs!$A$1:$E$21,MATCH($B191,export_2017_5y_country_docs!$A$1:$A$21,0),3)</f>
        <v>2164170.6430614302</v>
      </c>
      <c r="M191">
        <f>INDEX(export_2017_5y_country_docs!$A$1:$E$21,MATCH($B191,export_2017_5y_country_docs!$A$1:$A$21,0),4)</f>
        <v>0.15341833143700095</v>
      </c>
      <c r="N191">
        <f>INDEX(export_2017_5y_country_docs!$A$1:$E$21,MATCH($B191,export_2017_5y_country_docs!$A$1:$A$21,0),5)</f>
        <v>0.1769197337471026</v>
      </c>
      <c r="O191">
        <f t="shared" si="36"/>
        <v>42744.341576657149</v>
      </c>
      <c r="P191">
        <f t="shared" si="37"/>
        <v>36377.030638621938</v>
      </c>
      <c r="Q191">
        <f t="shared" si="38"/>
        <v>0.84808886189036103</v>
      </c>
      <c r="R191">
        <f t="shared" si="39"/>
        <v>0.60494146081453637</v>
      </c>
      <c r="S191">
        <f t="shared" si="40"/>
        <v>22005.974054623101</v>
      </c>
      <c r="T191">
        <f t="shared" si="41"/>
        <v>2883561.6717675827</v>
      </c>
      <c r="U191">
        <f t="shared" si="42"/>
        <v>205605.0031214678</v>
      </c>
      <c r="V191">
        <f t="shared" si="43"/>
        <v>18237335.999999966</v>
      </c>
      <c r="W191">
        <f t="shared" si="44"/>
        <v>0.10703034323353679</v>
      </c>
      <c r="X191">
        <f t="shared" si="45"/>
        <v>0.15811309676849666</v>
      </c>
      <c r="Y191">
        <f t="shared" si="46"/>
        <v>0.67692269281302264</v>
      </c>
      <c r="Z191">
        <f t="shared" si="47"/>
        <v>0.63819900851180744</v>
      </c>
      <c r="AA191">
        <f t="shared" si="48"/>
        <v>7.6315253701973885E-3</v>
      </c>
      <c r="AB191">
        <f t="shared" si="49"/>
        <v>1.1957908533880457E-2</v>
      </c>
      <c r="AC191">
        <f t="shared" si="50"/>
        <v>0.63819900851180744</v>
      </c>
    </row>
    <row r="192" spans="1:29" x14ac:dyDescent="0.25">
      <c r="A192" t="s">
        <v>20</v>
      </c>
      <c r="B192" t="s">
        <v>6</v>
      </c>
      <c r="C192" t="str">
        <f>INDEX(country!$A$1:$J$242,MATCH(A192,country!$B$1:$B$242,0),1)</f>
        <v>France</v>
      </c>
      <c r="D192" t="str">
        <f>INDEX(country!$A$1:$J$242,MATCH(B192,country!$B$1:$B$242,0),1)</f>
        <v>Germany</v>
      </c>
      <c r="E192">
        <v>105551</v>
      </c>
      <c r="F192">
        <v>36415.163071044401</v>
      </c>
      <c r="G192">
        <f>INDEX(export_2017_country_references!$A$1:$C$21,MATCH($A192,export_2017_country_references!$A$1:$A$21,0),2)</f>
        <v>814706</v>
      </c>
      <c r="H192">
        <f>INDEX(export_2017_country_references!$A$1:$C$21,MATCH($A192,export_2017_country_references!$A$1:$A$21,0),3)</f>
        <v>537381.630780034</v>
      </c>
      <c r="I192">
        <f t="shared" si="34"/>
        <v>0.12955716540690751</v>
      </c>
      <c r="J192">
        <f t="shared" si="35"/>
        <v>6.7764063721690915E-2</v>
      </c>
      <c r="K192">
        <f>INDEX(export_2017_5y_country_docs!$A$1:$E$21,MATCH($B192,export_2017_5y_country_docs!$A$1:$A$21,0),2)</f>
        <v>774665</v>
      </c>
      <c r="L192">
        <f>INDEX(export_2017_5y_country_docs!$A$1:$E$21,MATCH($B192,export_2017_5y_country_docs!$A$1:$A$21,0),3)</f>
        <v>542439.85830873298</v>
      </c>
      <c r="M192">
        <f>INDEX(export_2017_5y_country_docs!$A$1:$E$21,MATCH($B192,export_2017_5y_country_docs!$A$1:$A$21,0),4)</f>
        <v>5.0085997670608166E-2</v>
      </c>
      <c r="N192">
        <f>INDEX(export_2017_5y_country_docs!$A$1:$E$21,MATCH($B192,export_2017_5y_country_docs!$A$1:$A$21,0),5)</f>
        <v>4.4344153550683309E-2</v>
      </c>
      <c r="O192">
        <f t="shared" si="36"/>
        <v>40805.362818230496</v>
      </c>
      <c r="P192">
        <f t="shared" si="37"/>
        <v>23829.733550626432</v>
      </c>
      <c r="Q192">
        <f t="shared" si="38"/>
        <v>2.5866943144258303</v>
      </c>
      <c r="R192">
        <f t="shared" si="39"/>
        <v>1.5281397500177725</v>
      </c>
      <c r="S192">
        <f t="shared" si="40"/>
        <v>36415.163071044401</v>
      </c>
      <c r="T192">
        <f t="shared" si="41"/>
        <v>903209.11534090736</v>
      </c>
      <c r="U192">
        <f t="shared" si="42"/>
        <v>537340.39643089229</v>
      </c>
      <c r="V192">
        <f t="shared" si="43"/>
        <v>18237335.999999966</v>
      </c>
      <c r="W192">
        <f t="shared" si="44"/>
        <v>6.7769263790551024E-2</v>
      </c>
      <c r="X192">
        <f t="shared" si="45"/>
        <v>4.9525276901237605E-2</v>
      </c>
      <c r="Y192">
        <f t="shared" si="46"/>
        <v>1.3683772818816387</v>
      </c>
      <c r="Z192">
        <f t="shared" si="47"/>
        <v>1.3951567649222771</v>
      </c>
      <c r="AA192">
        <f t="shared" si="48"/>
        <v>4.0317532731387301E-2</v>
      </c>
      <c r="AB192">
        <f t="shared" si="49"/>
        <v>2.8898209681571769E-2</v>
      </c>
      <c r="AC192">
        <f t="shared" si="50"/>
        <v>1.3951567649222774</v>
      </c>
    </row>
    <row r="193" spans="1:29" x14ac:dyDescent="0.25">
      <c r="A193" t="s">
        <v>14</v>
      </c>
      <c r="B193" t="s">
        <v>14</v>
      </c>
      <c r="C193" t="str">
        <f>INDEX(country!$A$1:$J$242,MATCH(A193,country!$B$1:$B$242,0),1)</f>
        <v>South Korea</v>
      </c>
      <c r="D193" t="str">
        <f>INDEX(country!$A$1:$J$242,MATCH(B193,country!$B$1:$B$242,0),1)</f>
        <v>South Korea</v>
      </c>
      <c r="E193">
        <v>68354</v>
      </c>
      <c r="F193">
        <v>51177.705745473999</v>
      </c>
      <c r="G193">
        <f>INDEX(export_2017_country_references!$A$1:$C$21,MATCH($A193,export_2017_country_references!$A$1:$A$21,0),2)</f>
        <v>575418</v>
      </c>
      <c r="H193">
        <f>INDEX(export_2017_country_references!$A$1:$C$21,MATCH($A193,export_2017_country_references!$A$1:$A$21,0),3)</f>
        <v>460438.54033682798</v>
      </c>
      <c r="I193">
        <f t="shared" si="34"/>
        <v>0.11879016645290902</v>
      </c>
      <c r="J193">
        <f t="shared" si="35"/>
        <v>0.11114991744182752</v>
      </c>
      <c r="K193">
        <f>INDEX(export_2017_5y_country_docs!$A$1:$E$21,MATCH($B193,export_2017_5y_country_docs!$A$1:$A$21,0),2)</f>
        <v>385294</v>
      </c>
      <c r="L193">
        <f>INDEX(export_2017_5y_country_docs!$A$1:$E$21,MATCH($B193,export_2017_5y_country_docs!$A$1:$A$21,0),3)</f>
        <v>328237.62917358801</v>
      </c>
      <c r="M193">
        <f>INDEX(export_2017_5y_country_docs!$A$1:$E$21,MATCH($B193,export_2017_5y_country_docs!$A$1:$A$21,0),4)</f>
        <v>2.4911199533345772E-2</v>
      </c>
      <c r="N193">
        <f>INDEX(export_2017_5y_country_docs!$A$1:$E$21,MATCH($B193,export_2017_5y_country_docs!$A$1:$A$21,0),5)</f>
        <v>2.6833241706404116E-2</v>
      </c>
      <c r="O193">
        <f t="shared" si="36"/>
        <v>14334.352613078758</v>
      </c>
      <c r="P193">
        <f t="shared" si="37"/>
        <v>12355.058643802007</v>
      </c>
      <c r="Q193">
        <f t="shared" si="38"/>
        <v>4.7685446176085664</v>
      </c>
      <c r="R193">
        <f t="shared" si="39"/>
        <v>4.1422470925419379</v>
      </c>
      <c r="S193">
        <f t="shared" si="40"/>
        <v>51177.705745473999</v>
      </c>
      <c r="T193">
        <f t="shared" si="41"/>
        <v>467559.40479145834</v>
      </c>
      <c r="U193">
        <f t="shared" si="42"/>
        <v>460409.58926539822</v>
      </c>
      <c r="V193">
        <f t="shared" si="43"/>
        <v>18237335.999999966</v>
      </c>
      <c r="W193">
        <f t="shared" si="44"/>
        <v>0.11115690667331682</v>
      </c>
      <c r="X193">
        <f t="shared" si="45"/>
        <v>2.5637483719741699E-2</v>
      </c>
      <c r="Y193">
        <f t="shared" si="46"/>
        <v>4.3357182744000093</v>
      </c>
      <c r="Z193">
        <f t="shared" si="47"/>
        <v>4.7528764069205724</v>
      </c>
      <c r="AA193">
        <f t="shared" si="48"/>
        <v>0.10945711971786851</v>
      </c>
      <c r="AB193">
        <f t="shared" si="49"/>
        <v>2.3029658326164364E-2</v>
      </c>
      <c r="AC193">
        <f t="shared" si="50"/>
        <v>4.7528764069205716</v>
      </c>
    </row>
    <row r="194" spans="1:29" x14ac:dyDescent="0.25">
      <c r="A194" t="s">
        <v>4</v>
      </c>
      <c r="B194" t="s">
        <v>18</v>
      </c>
      <c r="C194" t="str">
        <f>INDEX(country!$A$1:$J$242,MATCH(A194,country!$B$1:$B$242,0),1)</f>
        <v>Canada</v>
      </c>
      <c r="D194" t="str">
        <f>INDEX(country!$A$1:$J$242,MATCH(B194,country!$B$1:$B$242,0),1)</f>
        <v>Spain</v>
      </c>
      <c r="E194">
        <v>32557</v>
      </c>
      <c r="F194">
        <v>9745.5858314607394</v>
      </c>
      <c r="G194">
        <f>INDEX(export_2017_country_references!$A$1:$C$21,MATCH($A194,export_2017_country_references!$A$1:$A$21,0),2)</f>
        <v>761059</v>
      </c>
      <c r="H194">
        <f>INDEX(export_2017_country_references!$A$1:$C$21,MATCH($A194,export_2017_country_references!$A$1:$A$21,0),3)</f>
        <v>470952.99537847401</v>
      </c>
      <c r="I194">
        <f t="shared" si="34"/>
        <v>4.2778549363452767E-2</v>
      </c>
      <c r="J194">
        <f t="shared" si="35"/>
        <v>2.0693330177524089E-2</v>
      </c>
      <c r="K194">
        <f>INDEX(export_2017_5y_country_docs!$A$1:$E$21,MATCH($B194,export_2017_5y_country_docs!$A$1:$A$21,0),2)</f>
        <v>405846</v>
      </c>
      <c r="L194">
        <f>INDEX(export_2017_5y_country_docs!$A$1:$E$21,MATCH($B194,export_2017_5y_country_docs!$A$1:$A$21,0),3)</f>
        <v>295491.23018071702</v>
      </c>
      <c r="M194">
        <f>INDEX(export_2017_5y_country_docs!$A$1:$E$21,MATCH($B194,export_2017_5y_country_docs!$A$1:$A$21,0),4)</f>
        <v>2.6239989944847955E-2</v>
      </c>
      <c r="N194">
        <f>INDEX(export_2017_5y_country_docs!$A$1:$E$21,MATCH($B194,export_2017_5y_country_docs!$A$1:$A$21,0),5)</f>
        <v>2.415624199310994E-2</v>
      </c>
      <c r="O194">
        <f t="shared" si="36"/>
        <v>19970.180507436038</v>
      </c>
      <c r="P194">
        <f t="shared" si="37"/>
        <v>11376.454523742404</v>
      </c>
      <c r="Q194">
        <f t="shared" si="38"/>
        <v>1.6302807071712331</v>
      </c>
      <c r="R194">
        <f t="shared" si="39"/>
        <v>0.85664525895321086</v>
      </c>
      <c r="S194">
        <f t="shared" si="40"/>
        <v>9745.5858314607394</v>
      </c>
      <c r="T194">
        <f t="shared" si="41"/>
        <v>436281.78476138465</v>
      </c>
      <c r="U194">
        <f t="shared" si="42"/>
        <v>470938.93774361059</v>
      </c>
      <c r="V194">
        <f t="shared" si="43"/>
        <v>18237335.999999966</v>
      </c>
      <c r="W194">
        <f t="shared" si="44"/>
        <v>2.0693947878156656E-2</v>
      </c>
      <c r="X194">
        <f t="shared" si="45"/>
        <v>2.3922451434868857E-2</v>
      </c>
      <c r="Y194">
        <f t="shared" si="46"/>
        <v>0.8650429465599665</v>
      </c>
      <c r="Z194">
        <f t="shared" si="47"/>
        <v>0.86219113713468365</v>
      </c>
      <c r="AA194">
        <f t="shared" si="48"/>
        <v>2.2337824249964704E-2</v>
      </c>
      <c r="AB194">
        <f t="shared" si="49"/>
        <v>2.5908204443158517E-2</v>
      </c>
      <c r="AC194">
        <f t="shared" si="50"/>
        <v>0.86219113713468365</v>
      </c>
    </row>
    <row r="195" spans="1:29" x14ac:dyDescent="0.25">
      <c r="A195" t="s">
        <v>15</v>
      </c>
      <c r="B195" t="s">
        <v>21</v>
      </c>
      <c r="C195" t="str">
        <f>INDEX(country!$A$1:$J$242,MATCH(A195,country!$B$1:$B$242,0),1)</f>
        <v>Turkey</v>
      </c>
      <c r="D195" t="str">
        <f>INDEX(country!$A$1:$J$242,MATCH(B195,country!$B$1:$B$242,0),1)</f>
        <v>Italy</v>
      </c>
      <c r="E195">
        <v>13962</v>
      </c>
      <c r="F195">
        <v>7330.2284454875098</v>
      </c>
      <c r="G195">
        <f>INDEX(export_2017_country_references!$A$1:$C$21,MATCH($A195,export_2017_country_references!$A$1:$A$21,0),2)</f>
        <v>233551</v>
      </c>
      <c r="H195">
        <f>INDEX(export_2017_country_references!$A$1:$C$21,MATCH($A195,export_2017_country_references!$A$1:$A$21,0),3)</f>
        <v>188043.705976909</v>
      </c>
      <c r="I195">
        <f t="shared" ref="I195:I258" si="51">E195/G195</f>
        <v>5.9781375374115292E-2</v>
      </c>
      <c r="J195">
        <f t="shared" ref="J195:J258" si="52">F195/H195</f>
        <v>3.8981514469767109E-2</v>
      </c>
      <c r="K195">
        <f>INDEX(export_2017_5y_country_docs!$A$1:$E$21,MATCH($B195,export_2017_5y_country_docs!$A$1:$A$21,0),2)</f>
        <v>487659</v>
      </c>
      <c r="L195">
        <f>INDEX(export_2017_5y_country_docs!$A$1:$E$21,MATCH($B195,export_2017_5y_country_docs!$A$1:$A$21,0),3)</f>
        <v>360812.79794453498</v>
      </c>
      <c r="M195">
        <f>INDEX(export_2017_5y_country_docs!$A$1:$E$21,MATCH($B195,export_2017_5y_country_docs!$A$1:$A$21,0),4)</f>
        <v>3.1529612849491212E-2</v>
      </c>
      <c r="N195">
        <f>INDEX(export_2017_5y_country_docs!$A$1:$E$21,MATCH($B195,export_2017_5y_country_docs!$A$1:$A$21,0),5)</f>
        <v>2.9496243445292079E-2</v>
      </c>
      <c r="O195">
        <f t="shared" ref="O195:O258" si="53">G195*M195</f>
        <v>7363.7726106115224</v>
      </c>
      <c r="P195">
        <f t="shared" ref="P195:P258" si="54">H195*N195</f>
        <v>5546.5829298498329</v>
      </c>
      <c r="Q195">
        <f t="shared" ref="Q195:Q258" si="55">E195/O195</f>
        <v>1.8960389922796013</v>
      </c>
      <c r="R195">
        <f t="shared" ref="R195:R258" si="56">F195/P195</f>
        <v>1.3215755607003909</v>
      </c>
      <c r="S195">
        <f t="shared" ref="S195:S258" si="57">F195</f>
        <v>7330.2284454875098</v>
      </c>
      <c r="T195">
        <f t="shared" ref="T195:T258" si="58">SUMIF(B:B,B195,F:F)</f>
        <v>552156.95266972948</v>
      </c>
      <c r="U195">
        <f t="shared" ref="U195:U258" si="59">SUMIF(A:A,A195,F:F)</f>
        <v>188030.98814065231</v>
      </c>
      <c r="V195">
        <f t="shared" ref="V195:V258" si="60">SUM(F:F)</f>
        <v>18237335.999999966</v>
      </c>
      <c r="W195">
        <f t="shared" ref="W195:W258" si="61">S195/U195</f>
        <v>3.8984151059208917E-2</v>
      </c>
      <c r="X195">
        <f t="shared" ref="X195:X258" si="62">T195/V195</f>
        <v>3.0276184672461508E-2</v>
      </c>
      <c r="Y195">
        <f t="shared" ref="Y195:Y258" si="63">W195/X195</f>
        <v>1.2876176929475518</v>
      </c>
      <c r="Z195">
        <f t="shared" ref="Z195:Z258" si="64">(W195/X195)*((1-X195)/(1-W195))</f>
        <v>1.2992850672177334</v>
      </c>
      <c r="AA195">
        <f t="shared" ref="AA195:AA258" si="65">S195/T195</f>
        <v>1.32756246390545E-2</v>
      </c>
      <c r="AB195">
        <f t="shared" ref="AB195:AB258" si="66">(U195-S195)/(V195-T195)</f>
        <v>1.021763812577535E-2</v>
      </c>
      <c r="AC195">
        <f t="shared" ref="AC195:AC258" si="67">AA195/AB195</f>
        <v>1.2992850672177334</v>
      </c>
    </row>
    <row r="196" spans="1:29" x14ac:dyDescent="0.25">
      <c r="A196" t="s">
        <v>4</v>
      </c>
      <c r="B196" t="s">
        <v>21</v>
      </c>
      <c r="C196" t="str">
        <f>INDEX(country!$A$1:$J$242,MATCH(A196,country!$B$1:$B$242,0),1)</f>
        <v>Canada</v>
      </c>
      <c r="D196" t="str">
        <f>INDEX(country!$A$1:$J$242,MATCH(B196,country!$B$1:$B$242,0),1)</f>
        <v>Italy</v>
      </c>
      <c r="E196">
        <v>40020</v>
      </c>
      <c r="F196">
        <v>12744.095889395499</v>
      </c>
      <c r="G196">
        <f>INDEX(export_2017_country_references!$A$1:$C$21,MATCH($A196,export_2017_country_references!$A$1:$A$21,0),2)</f>
        <v>761059</v>
      </c>
      <c r="H196">
        <f>INDEX(export_2017_country_references!$A$1:$C$21,MATCH($A196,export_2017_country_references!$A$1:$A$21,0),3)</f>
        <v>470952.99537847401</v>
      </c>
      <c r="I196">
        <f t="shared" si="51"/>
        <v>5.2584622217199978E-2</v>
      </c>
      <c r="J196">
        <f t="shared" si="52"/>
        <v>2.7060228970736042E-2</v>
      </c>
      <c r="K196">
        <f>INDEX(export_2017_5y_country_docs!$A$1:$E$21,MATCH($B196,export_2017_5y_country_docs!$A$1:$A$21,0),2)</f>
        <v>487659</v>
      </c>
      <c r="L196">
        <f>INDEX(export_2017_5y_country_docs!$A$1:$E$21,MATCH($B196,export_2017_5y_country_docs!$A$1:$A$21,0),3)</f>
        <v>360812.79794453498</v>
      </c>
      <c r="M196">
        <f>INDEX(export_2017_5y_country_docs!$A$1:$E$21,MATCH($B196,export_2017_5y_country_docs!$A$1:$A$21,0),4)</f>
        <v>3.1529612849491212E-2</v>
      </c>
      <c r="N196">
        <f>INDEX(export_2017_5y_country_docs!$A$1:$E$21,MATCH($B196,export_2017_5y_country_docs!$A$1:$A$21,0),5)</f>
        <v>2.9496243445292079E-2</v>
      </c>
      <c r="O196">
        <f t="shared" si="53"/>
        <v>23995.895625620931</v>
      </c>
      <c r="P196">
        <f t="shared" si="54"/>
        <v>13891.344202972985</v>
      </c>
      <c r="Q196">
        <f t="shared" si="55"/>
        <v>1.6677852172881511</v>
      </c>
      <c r="R196">
        <f t="shared" si="56"/>
        <v>0.91741272141741659</v>
      </c>
      <c r="S196">
        <f t="shared" si="57"/>
        <v>12744.095889395499</v>
      </c>
      <c r="T196">
        <f t="shared" si="58"/>
        <v>552156.95266972948</v>
      </c>
      <c r="U196">
        <f t="shared" si="59"/>
        <v>470938.93774361059</v>
      </c>
      <c r="V196">
        <f t="shared" si="60"/>
        <v>18237335.999999966</v>
      </c>
      <c r="W196">
        <f t="shared" si="61"/>
        <v>2.7061036724751911E-2</v>
      </c>
      <c r="X196">
        <f t="shared" si="62"/>
        <v>3.0276184672461508E-2</v>
      </c>
      <c r="Y196">
        <f t="shared" si="63"/>
        <v>0.89380603987945617</v>
      </c>
      <c r="Z196">
        <f t="shared" si="64"/>
        <v>0.8908523924634919</v>
      </c>
      <c r="AA196">
        <f t="shared" si="65"/>
        <v>2.3080567631679049E-2</v>
      </c>
      <c r="AB196">
        <f t="shared" si="66"/>
        <v>2.5908408426511483E-2</v>
      </c>
      <c r="AC196">
        <f t="shared" si="67"/>
        <v>0.8908523924634919</v>
      </c>
    </row>
    <row r="197" spans="1:29" x14ac:dyDescent="0.25">
      <c r="A197" t="s">
        <v>4</v>
      </c>
      <c r="B197" t="s">
        <v>23</v>
      </c>
      <c r="C197" t="str">
        <f>INDEX(country!$A$1:$J$242,MATCH(A197,country!$B$1:$B$242,0),1)</f>
        <v>Canada</v>
      </c>
      <c r="D197" t="str">
        <f>INDEX(country!$A$1:$J$242,MATCH(B197,country!$B$1:$B$242,0),1)</f>
        <v>United Kingdom</v>
      </c>
      <c r="E197">
        <v>104512</v>
      </c>
      <c r="F197">
        <v>35475.268240695397</v>
      </c>
      <c r="G197">
        <f>INDEX(export_2017_country_references!$A$1:$C$21,MATCH($A197,export_2017_country_references!$A$1:$A$21,0),2)</f>
        <v>761059</v>
      </c>
      <c r="H197">
        <f>INDEX(export_2017_country_references!$A$1:$C$21,MATCH($A197,export_2017_country_references!$A$1:$A$21,0),3)</f>
        <v>470952.99537847401</v>
      </c>
      <c r="I197">
        <f t="shared" si="51"/>
        <v>0.13732443870974523</v>
      </c>
      <c r="J197">
        <f t="shared" si="52"/>
        <v>7.5326558252774789E-2</v>
      </c>
      <c r="K197">
        <f>INDEX(export_2017_5y_country_docs!$A$1:$E$21,MATCH($B197,export_2017_5y_country_docs!$A$1:$A$21,0),2)</f>
        <v>822815</v>
      </c>
      <c r="L197">
        <f>INDEX(export_2017_5y_country_docs!$A$1:$E$21,MATCH($B197,export_2017_5y_country_docs!$A$1:$A$21,0),3)</f>
        <v>541059.55428477901</v>
      </c>
      <c r="M197">
        <f>INDEX(export_2017_5y_country_docs!$A$1:$E$21,MATCH($B197,export_2017_5y_country_docs!$A$1:$A$21,0),4)</f>
        <v>5.3199137915539568E-2</v>
      </c>
      <c r="N197">
        <f>INDEX(export_2017_5y_country_docs!$A$1:$E$21,MATCH($B197,export_2017_5y_country_docs!$A$1:$A$21,0),5)</f>
        <v>4.4231314472493732E-2</v>
      </c>
      <c r="O197">
        <f t="shared" si="53"/>
        <v>40487.682702862629</v>
      </c>
      <c r="P197">
        <f t="shared" si="54"/>
        <v>20830.870040348171</v>
      </c>
      <c r="Q197">
        <f t="shared" si="55"/>
        <v>2.5813282712920147</v>
      </c>
      <c r="R197">
        <f t="shared" si="56"/>
        <v>1.7030142366584731</v>
      </c>
      <c r="S197">
        <f t="shared" si="57"/>
        <v>35475.268240695397</v>
      </c>
      <c r="T197">
        <f t="shared" si="58"/>
        <v>1073638.8229175881</v>
      </c>
      <c r="U197">
        <f t="shared" si="59"/>
        <v>470938.93774361059</v>
      </c>
      <c r="V197">
        <f t="shared" si="60"/>
        <v>18237335.999999966</v>
      </c>
      <c r="W197">
        <f t="shared" si="61"/>
        <v>7.5328806767744713E-2</v>
      </c>
      <c r="X197">
        <f t="shared" si="62"/>
        <v>5.8870375745535976E-2</v>
      </c>
      <c r="Y197">
        <f t="shared" si="63"/>
        <v>1.2795706807333695</v>
      </c>
      <c r="Z197">
        <f t="shared" si="64"/>
        <v>1.3023460477406135</v>
      </c>
      <c r="AA197">
        <f t="shared" si="65"/>
        <v>3.3042087789161907E-2</v>
      </c>
      <c r="AB197">
        <f t="shared" si="66"/>
        <v>2.5371204409523306E-2</v>
      </c>
      <c r="AC197">
        <f t="shared" si="67"/>
        <v>1.3023460477406137</v>
      </c>
    </row>
    <row r="198" spans="1:29" x14ac:dyDescent="0.25">
      <c r="A198" t="s">
        <v>16</v>
      </c>
      <c r="B198" t="s">
        <v>10</v>
      </c>
      <c r="C198" t="str">
        <f>INDEX(country!$A$1:$J$242,MATCH(A198,country!$B$1:$B$242,0),1)</f>
        <v>Russian Federation</v>
      </c>
      <c r="D198" t="str">
        <f>INDEX(country!$A$1:$J$242,MATCH(B198,country!$B$1:$B$242,0),1)</f>
        <v>Australia</v>
      </c>
      <c r="E198">
        <v>13419</v>
      </c>
      <c r="F198">
        <v>4746.6166586970803</v>
      </c>
      <c r="G198">
        <f>INDEX(export_2017_country_references!$A$1:$C$21,MATCH($A198,export_2017_country_references!$A$1:$A$21,0),2)</f>
        <v>307923</v>
      </c>
      <c r="H198">
        <f>INDEX(export_2017_country_references!$A$1:$C$21,MATCH($A198,export_2017_country_references!$A$1:$A$21,0),3)</f>
        <v>230122.67918958</v>
      </c>
      <c r="I198">
        <f t="shared" si="51"/>
        <v>4.3579076587328652E-2</v>
      </c>
      <c r="J198">
        <f t="shared" si="52"/>
        <v>2.0626461830764258E-2</v>
      </c>
      <c r="K198">
        <f>INDEX(export_2017_5y_country_docs!$A$1:$E$21,MATCH($B198,export_2017_5y_country_docs!$A$1:$A$21,0),2)</f>
        <v>411739</v>
      </c>
      <c r="L198">
        <f>INDEX(export_2017_5y_country_docs!$A$1:$E$21,MATCH($B198,export_2017_5y_country_docs!$A$1:$A$21,0),3)</f>
        <v>283168.587115045</v>
      </c>
      <c r="M198">
        <f>INDEX(export_2017_5y_country_docs!$A$1:$E$21,MATCH($B198,export_2017_5y_country_docs!$A$1:$A$21,0),4)</f>
        <v>2.6621002104004358E-2</v>
      </c>
      <c r="N198">
        <f>INDEX(export_2017_5y_country_docs!$A$1:$E$21,MATCH($B198,export_2017_5y_country_docs!$A$1:$A$21,0),5)</f>
        <v>2.3148872848154121E-2</v>
      </c>
      <c r="O198">
        <f t="shared" si="53"/>
        <v>8197.2188308713339</v>
      </c>
      <c r="P198">
        <f t="shared" si="54"/>
        <v>5327.0806400361498</v>
      </c>
      <c r="Q198">
        <f t="shared" si="55"/>
        <v>1.6370186372801285</v>
      </c>
      <c r="R198">
        <f t="shared" si="56"/>
        <v>0.89103525541240347</v>
      </c>
      <c r="S198">
        <f t="shared" si="57"/>
        <v>4746.6166586970803</v>
      </c>
      <c r="T198">
        <f t="shared" si="58"/>
        <v>532790.59508464299</v>
      </c>
      <c r="U198">
        <f t="shared" si="59"/>
        <v>230105.28373503475</v>
      </c>
      <c r="V198">
        <f t="shared" si="60"/>
        <v>18237335.999999966</v>
      </c>
      <c r="W198">
        <f t="shared" si="61"/>
        <v>2.0628021146019353E-2</v>
      </c>
      <c r="X198">
        <f t="shared" si="62"/>
        <v>2.9214277517541156E-2</v>
      </c>
      <c r="Y198">
        <f t="shared" si="63"/>
        <v>0.70609383147105553</v>
      </c>
      <c r="Z198">
        <f t="shared" si="64"/>
        <v>0.6999034331441043</v>
      </c>
      <c r="AA198">
        <f t="shared" si="65"/>
        <v>8.9089723101118141E-3</v>
      </c>
      <c r="AB198">
        <f t="shared" si="66"/>
        <v>1.272885928004518E-2</v>
      </c>
      <c r="AC198">
        <f t="shared" si="67"/>
        <v>0.69990343314410441</v>
      </c>
    </row>
    <row r="199" spans="1:29" x14ac:dyDescent="0.25">
      <c r="A199" t="s">
        <v>10</v>
      </c>
      <c r="B199" t="s">
        <v>15</v>
      </c>
      <c r="C199" t="str">
        <f>INDEX(country!$A$1:$J$242,MATCH(A199,country!$B$1:$B$242,0),1)</f>
        <v>Australia</v>
      </c>
      <c r="D199" t="str">
        <f>INDEX(country!$A$1:$J$242,MATCH(B199,country!$B$1:$B$242,0),1)</f>
        <v>Turkey</v>
      </c>
      <c r="E199">
        <v>6930</v>
      </c>
      <c r="F199">
        <v>2393.3867445999699</v>
      </c>
      <c r="G199">
        <f>INDEX(export_2017_country_references!$A$1:$C$21,MATCH($A199,export_2017_country_references!$A$1:$A$21,0),2)</f>
        <v>766223</v>
      </c>
      <c r="H199">
        <f>INDEX(export_2017_country_references!$A$1:$C$21,MATCH($A199,export_2017_country_references!$A$1:$A$21,0),3)</f>
        <v>467586.44461568602</v>
      </c>
      <c r="I199">
        <f t="shared" si="51"/>
        <v>9.0443643691196941E-3</v>
      </c>
      <c r="J199">
        <f t="shared" si="52"/>
        <v>5.1185973677383197E-3</v>
      </c>
      <c r="K199">
        <f>INDEX(export_2017_5y_country_docs!$A$1:$E$21,MATCH($B199,export_2017_5y_country_docs!$A$1:$A$21,0),2)</f>
        <v>196268</v>
      </c>
      <c r="L199">
        <f>INDEX(export_2017_5y_country_docs!$A$1:$E$21,MATCH($B199,export_2017_5y_country_docs!$A$1:$A$21,0),3)</f>
        <v>171052.689770383</v>
      </c>
      <c r="M199">
        <f>INDEX(export_2017_5y_country_docs!$A$1:$E$21,MATCH($B199,export_2017_5y_country_docs!$A$1:$A$21,0),4)</f>
        <v>1.2689715671696699E-2</v>
      </c>
      <c r="N199">
        <f>INDEX(export_2017_5y_country_docs!$A$1:$E$21,MATCH($B199,export_2017_5y_country_docs!$A$1:$A$21,0),5)</f>
        <v>1.3983461252432714E-2</v>
      </c>
      <c r="O199">
        <f t="shared" si="53"/>
        <v>9723.15201111446</v>
      </c>
      <c r="P199">
        <f t="shared" si="54"/>
        <v>6538.4769304462206</v>
      </c>
      <c r="Q199">
        <f t="shared" si="55"/>
        <v>0.71273183758501057</v>
      </c>
      <c r="R199">
        <f t="shared" si="56"/>
        <v>0.36604652276973504</v>
      </c>
      <c r="S199">
        <f t="shared" si="57"/>
        <v>2393.3867445999699</v>
      </c>
      <c r="T199">
        <f t="shared" si="58"/>
        <v>154259.77782273083</v>
      </c>
      <c r="U199">
        <f t="shared" si="59"/>
        <v>467570.656331987</v>
      </c>
      <c r="V199">
        <f t="shared" si="60"/>
        <v>18237335.999999966</v>
      </c>
      <c r="W199">
        <f t="shared" si="61"/>
        <v>5.1187702055036678E-3</v>
      </c>
      <c r="X199">
        <f t="shared" si="62"/>
        <v>8.4584600416821362E-3</v>
      </c>
      <c r="Y199">
        <f t="shared" si="63"/>
        <v>0.60516573705840859</v>
      </c>
      <c r="Z199">
        <f t="shared" si="64"/>
        <v>0.60313427259739461</v>
      </c>
      <c r="AA199">
        <f t="shared" si="65"/>
        <v>1.551530008911561E-2</v>
      </c>
      <c r="AB199">
        <f t="shared" si="66"/>
        <v>2.5724454394373989E-2</v>
      </c>
      <c r="AC199">
        <f t="shared" si="67"/>
        <v>0.60313427259739472</v>
      </c>
    </row>
    <row r="200" spans="1:29" x14ac:dyDescent="0.25">
      <c r="A200" t="s">
        <v>14</v>
      </c>
      <c r="B200" t="s">
        <v>15</v>
      </c>
      <c r="C200" t="str">
        <f>INDEX(country!$A$1:$J$242,MATCH(A200,country!$B$1:$B$242,0),1)</f>
        <v>South Korea</v>
      </c>
      <c r="D200" t="str">
        <f>INDEX(country!$A$1:$J$242,MATCH(B200,country!$B$1:$B$242,0),1)</f>
        <v>Turkey</v>
      </c>
      <c r="E200">
        <v>6680</v>
      </c>
      <c r="F200">
        <v>3708.1002191981102</v>
      </c>
      <c r="G200">
        <f>INDEX(export_2017_country_references!$A$1:$C$21,MATCH($A200,export_2017_country_references!$A$1:$A$21,0),2)</f>
        <v>575418</v>
      </c>
      <c r="H200">
        <f>INDEX(export_2017_country_references!$A$1:$C$21,MATCH($A200,export_2017_country_references!$A$1:$A$21,0),3)</f>
        <v>460438.54033682798</v>
      </c>
      <c r="I200">
        <f t="shared" si="51"/>
        <v>1.1608952100907514E-2</v>
      </c>
      <c r="J200">
        <f t="shared" si="52"/>
        <v>8.0534097264870503E-3</v>
      </c>
      <c r="K200">
        <f>INDEX(export_2017_5y_country_docs!$A$1:$E$21,MATCH($B200,export_2017_5y_country_docs!$A$1:$A$21,0),2)</f>
        <v>196268</v>
      </c>
      <c r="L200">
        <f>INDEX(export_2017_5y_country_docs!$A$1:$E$21,MATCH($B200,export_2017_5y_country_docs!$A$1:$A$21,0),3)</f>
        <v>171052.689770383</v>
      </c>
      <c r="M200">
        <f>INDEX(export_2017_5y_country_docs!$A$1:$E$21,MATCH($B200,export_2017_5y_country_docs!$A$1:$A$21,0),4)</f>
        <v>1.2689715671696699E-2</v>
      </c>
      <c r="N200">
        <f>INDEX(export_2017_5y_country_docs!$A$1:$E$21,MATCH($B200,export_2017_5y_country_docs!$A$1:$A$21,0),5)</f>
        <v>1.3983461252432714E-2</v>
      </c>
      <c r="O200">
        <f t="shared" si="53"/>
        <v>7301.8908123763713</v>
      </c>
      <c r="P200">
        <f t="shared" si="54"/>
        <v>6438.5244879267111</v>
      </c>
      <c r="Q200">
        <f t="shared" si="55"/>
        <v>0.91483153769948256</v>
      </c>
      <c r="R200">
        <f t="shared" si="56"/>
        <v>0.57592391333626303</v>
      </c>
      <c r="S200">
        <f t="shared" si="57"/>
        <v>3708.1002191981102</v>
      </c>
      <c r="T200">
        <f t="shared" si="58"/>
        <v>154259.77782273083</v>
      </c>
      <c r="U200">
        <f t="shared" si="59"/>
        <v>460409.58926539822</v>
      </c>
      <c r="V200">
        <f t="shared" si="60"/>
        <v>18237335.999999966</v>
      </c>
      <c r="W200">
        <f t="shared" si="61"/>
        <v>8.0539161339244283E-3</v>
      </c>
      <c r="X200">
        <f t="shared" si="62"/>
        <v>8.4584600416821362E-3</v>
      </c>
      <c r="Y200">
        <f t="shared" si="63"/>
        <v>0.95217286530122847</v>
      </c>
      <c r="Z200">
        <f t="shared" si="64"/>
        <v>0.95178454204651231</v>
      </c>
      <c r="AA200">
        <f t="shared" si="65"/>
        <v>2.4038023855183499E-2</v>
      </c>
      <c r="AB200">
        <f t="shared" si="66"/>
        <v>2.5255740972108361E-2</v>
      </c>
      <c r="AC200">
        <f t="shared" si="67"/>
        <v>0.95178454204651253</v>
      </c>
    </row>
    <row r="201" spans="1:29" x14ac:dyDescent="0.25">
      <c r="A201" t="s">
        <v>11</v>
      </c>
      <c r="B201" t="s">
        <v>18</v>
      </c>
      <c r="C201" t="str">
        <f>INDEX(country!$A$1:$J$242,MATCH(A201,country!$B$1:$B$242,0),1)</f>
        <v>Poland</v>
      </c>
      <c r="D201" t="str">
        <f>INDEX(country!$A$1:$J$242,MATCH(B201,country!$B$1:$B$242,0),1)</f>
        <v>Spain</v>
      </c>
      <c r="E201">
        <v>16171</v>
      </c>
      <c r="F201">
        <v>6744.0676117463199</v>
      </c>
      <c r="G201">
        <f>INDEX(export_2017_country_references!$A$1:$C$21,MATCH($A201,export_2017_country_references!$A$1:$A$21,0),2)</f>
        <v>278613</v>
      </c>
      <c r="H201">
        <f>INDEX(export_2017_country_references!$A$1:$C$21,MATCH($A201,export_2017_country_references!$A$1:$A$21,0),3)</f>
        <v>205613.18892001599</v>
      </c>
      <c r="I201">
        <f t="shared" si="51"/>
        <v>5.8041082074418639E-2</v>
      </c>
      <c r="J201">
        <f t="shared" si="52"/>
        <v>3.279978121622236E-2</v>
      </c>
      <c r="K201">
        <f>INDEX(export_2017_5y_country_docs!$A$1:$E$21,MATCH($B201,export_2017_5y_country_docs!$A$1:$A$21,0),2)</f>
        <v>405846</v>
      </c>
      <c r="L201">
        <f>INDEX(export_2017_5y_country_docs!$A$1:$E$21,MATCH($B201,export_2017_5y_country_docs!$A$1:$A$21,0),3)</f>
        <v>295491.23018071702</v>
      </c>
      <c r="M201">
        <f>INDEX(export_2017_5y_country_docs!$A$1:$E$21,MATCH($B201,export_2017_5y_country_docs!$A$1:$A$21,0),4)</f>
        <v>2.6239989944847955E-2</v>
      </c>
      <c r="N201">
        <f>INDEX(export_2017_5y_country_docs!$A$1:$E$21,MATCH($B201,export_2017_5y_country_docs!$A$1:$A$21,0),5)</f>
        <v>2.415624199310994E-2</v>
      </c>
      <c r="O201">
        <f t="shared" si="53"/>
        <v>7310.8023185039237</v>
      </c>
      <c r="P201">
        <f t="shared" si="54"/>
        <v>4966.8419485269378</v>
      </c>
      <c r="Q201">
        <f t="shared" si="55"/>
        <v>2.211932329105736</v>
      </c>
      <c r="R201">
        <f t="shared" si="56"/>
        <v>1.3578180424578379</v>
      </c>
      <c r="S201">
        <f t="shared" si="57"/>
        <v>6744.0676117463199</v>
      </c>
      <c r="T201">
        <f t="shared" si="58"/>
        <v>436281.78476138465</v>
      </c>
      <c r="U201">
        <f t="shared" si="59"/>
        <v>205605.0031214678</v>
      </c>
      <c r="V201">
        <f t="shared" si="60"/>
        <v>18237335.999999966</v>
      </c>
      <c r="W201">
        <f t="shared" si="61"/>
        <v>3.2801087081339379E-2</v>
      </c>
      <c r="X201">
        <f t="shared" si="62"/>
        <v>2.3922451434868857E-2</v>
      </c>
      <c r="Y201">
        <f t="shared" si="63"/>
        <v>1.3711423835740015</v>
      </c>
      <c r="Z201">
        <f t="shared" si="64"/>
        <v>1.383729115714188</v>
      </c>
      <c r="AA201">
        <f t="shared" si="65"/>
        <v>1.5458054512715558E-2</v>
      </c>
      <c r="AB201">
        <f t="shared" si="66"/>
        <v>1.1171301042355497E-2</v>
      </c>
      <c r="AC201">
        <f t="shared" si="67"/>
        <v>1.383729115714188</v>
      </c>
    </row>
    <row r="202" spans="1:29" x14ac:dyDescent="0.25">
      <c r="A202" t="s">
        <v>17</v>
      </c>
      <c r="B202" t="s">
        <v>13</v>
      </c>
      <c r="C202" t="str">
        <f>INDEX(country!$A$1:$J$242,MATCH(A202,country!$B$1:$B$242,0),1)</f>
        <v>Brazil</v>
      </c>
      <c r="D202" t="str">
        <f>INDEX(country!$A$1:$J$242,MATCH(B202,country!$B$1:$B$242,0),1)</f>
        <v>India</v>
      </c>
      <c r="E202">
        <v>20130</v>
      </c>
      <c r="F202">
        <v>13397.3868573618</v>
      </c>
      <c r="G202">
        <f>INDEX(export_2017_country_references!$A$1:$C$21,MATCH($A202,export_2017_country_references!$A$1:$A$21,0),2)</f>
        <v>473379</v>
      </c>
      <c r="H202">
        <f>INDEX(export_2017_country_references!$A$1:$C$21,MATCH($A202,export_2017_country_references!$A$1:$A$21,0),3)</f>
        <v>364724.64994822402</v>
      </c>
      <c r="I202">
        <f t="shared" si="51"/>
        <v>4.2524066340078458E-2</v>
      </c>
      <c r="J202">
        <f t="shared" si="52"/>
        <v>3.6732880158398068E-2</v>
      </c>
      <c r="K202">
        <f>INDEX(export_2017_5y_country_docs!$A$1:$E$21,MATCH($B202,export_2017_5y_country_docs!$A$1:$A$21,0),2)</f>
        <v>628927</v>
      </c>
      <c r="L202">
        <f>INDEX(export_2017_5y_country_docs!$A$1:$E$21,MATCH($B202,export_2017_5y_country_docs!$A$1:$A$21,0),3)</f>
        <v>572993.14923858095</v>
      </c>
      <c r="M202">
        <f>INDEX(export_2017_5y_country_docs!$A$1:$E$21,MATCH($B202,export_2017_5y_country_docs!$A$1:$A$21,0),4)</f>
        <v>4.0663301242450066E-2</v>
      </c>
      <c r="N202">
        <f>INDEX(export_2017_5y_country_docs!$A$1:$E$21,MATCH($B202,export_2017_5y_country_docs!$A$1:$A$21,0),5)</f>
        <v>4.6841867912412148E-2</v>
      </c>
      <c r="O202">
        <f t="shared" si="53"/>
        <v>19249.152878849771</v>
      </c>
      <c r="P202">
        <f t="shared" si="54"/>
        <v>17084.383877275468</v>
      </c>
      <c r="Q202">
        <f t="shared" si="55"/>
        <v>1.0457603057492504</v>
      </c>
      <c r="R202">
        <f t="shared" si="56"/>
        <v>0.78418905554926854</v>
      </c>
      <c r="S202">
        <f t="shared" si="57"/>
        <v>13397.3868573618</v>
      </c>
      <c r="T202">
        <f t="shared" si="58"/>
        <v>535725.91001931019</v>
      </c>
      <c r="U202">
        <f t="shared" si="59"/>
        <v>364708.38328155724</v>
      </c>
      <c r="V202">
        <f t="shared" si="60"/>
        <v>18237335.999999966</v>
      </c>
      <c r="W202">
        <f t="shared" si="61"/>
        <v>3.6734518512613765E-2</v>
      </c>
      <c r="X202">
        <f t="shared" si="62"/>
        <v>2.9375228378712284E-2</v>
      </c>
      <c r="Y202">
        <f t="shared" si="63"/>
        <v>1.2505270780885105</v>
      </c>
      <c r="Z202">
        <f t="shared" si="64"/>
        <v>1.2600810294807507</v>
      </c>
      <c r="AA202">
        <f t="shared" si="65"/>
        <v>2.5007912827809453E-2</v>
      </c>
      <c r="AB202">
        <f t="shared" si="66"/>
        <v>1.9846273567117045E-2</v>
      </c>
      <c r="AC202">
        <f t="shared" si="67"/>
        <v>1.2600810294807505</v>
      </c>
    </row>
    <row r="203" spans="1:29" x14ac:dyDescent="0.25">
      <c r="A203" t="s">
        <v>20</v>
      </c>
      <c r="B203" t="s">
        <v>23</v>
      </c>
      <c r="C203" t="str">
        <f>INDEX(country!$A$1:$J$242,MATCH(A203,country!$B$1:$B$242,0),1)</f>
        <v>France</v>
      </c>
      <c r="D203" t="str">
        <f>INDEX(country!$A$1:$J$242,MATCH(B203,country!$B$1:$B$242,0),1)</f>
        <v>United Kingdom</v>
      </c>
      <c r="E203">
        <v>115819</v>
      </c>
      <c r="F203">
        <v>38540.421190686196</v>
      </c>
      <c r="G203">
        <f>INDEX(export_2017_country_references!$A$1:$C$21,MATCH($A203,export_2017_country_references!$A$1:$A$21,0),2)</f>
        <v>814706</v>
      </c>
      <c r="H203">
        <f>INDEX(export_2017_country_references!$A$1:$C$21,MATCH($A203,export_2017_country_references!$A$1:$A$21,0),3)</f>
        <v>537381.630780034</v>
      </c>
      <c r="I203">
        <f t="shared" si="51"/>
        <v>0.14216048488657257</v>
      </c>
      <c r="J203">
        <f t="shared" si="52"/>
        <v>7.1718903258272917E-2</v>
      </c>
      <c r="K203">
        <f>INDEX(export_2017_5y_country_docs!$A$1:$E$21,MATCH($B203,export_2017_5y_country_docs!$A$1:$A$21,0),2)</f>
        <v>822815</v>
      </c>
      <c r="L203">
        <f>INDEX(export_2017_5y_country_docs!$A$1:$E$21,MATCH($B203,export_2017_5y_country_docs!$A$1:$A$21,0),3)</f>
        <v>541059.55428477901</v>
      </c>
      <c r="M203">
        <f>INDEX(export_2017_5y_country_docs!$A$1:$E$21,MATCH($B203,export_2017_5y_country_docs!$A$1:$A$21,0),4)</f>
        <v>5.3199137915539568E-2</v>
      </c>
      <c r="N203">
        <f>INDEX(export_2017_5y_country_docs!$A$1:$E$21,MATCH($B203,export_2017_5y_country_docs!$A$1:$A$21,0),5)</f>
        <v>4.4231314472493732E-2</v>
      </c>
      <c r="O203">
        <f t="shared" si="53"/>
        <v>43341.656854617577</v>
      </c>
      <c r="P203">
        <f t="shared" si="54"/>
        <v>23769.095902773202</v>
      </c>
      <c r="Q203">
        <f t="shared" si="55"/>
        <v>2.6722328679887735</v>
      </c>
      <c r="R203">
        <f t="shared" si="56"/>
        <v>1.6214508683180324</v>
      </c>
      <c r="S203">
        <f t="shared" si="57"/>
        <v>38540.421190686196</v>
      </c>
      <c r="T203">
        <f t="shared" si="58"/>
        <v>1073638.8229175881</v>
      </c>
      <c r="U203">
        <f t="shared" si="59"/>
        <v>537340.39643089229</v>
      </c>
      <c r="V203">
        <f t="shared" si="60"/>
        <v>18237335.999999966</v>
      </c>
      <c r="W203">
        <f t="shared" si="61"/>
        <v>7.1724406813033839E-2</v>
      </c>
      <c r="X203">
        <f t="shared" si="62"/>
        <v>5.8870375745535976E-2</v>
      </c>
      <c r="Y203">
        <f t="shared" si="63"/>
        <v>1.2183446411665304</v>
      </c>
      <c r="Z203">
        <f t="shared" si="64"/>
        <v>1.2352153205029415</v>
      </c>
      <c r="AA203">
        <f t="shared" si="65"/>
        <v>3.5897007790714495E-2</v>
      </c>
      <c r="AB203">
        <f t="shared" si="66"/>
        <v>2.9061336266537188E-2</v>
      </c>
      <c r="AC203">
        <f t="shared" si="67"/>
        <v>1.2352153205029417</v>
      </c>
    </row>
    <row r="204" spans="1:29" x14ac:dyDescent="0.25">
      <c r="A204" t="s">
        <v>8</v>
      </c>
      <c r="B204" t="s">
        <v>5</v>
      </c>
      <c r="C204" t="str">
        <f>INDEX(country!$A$1:$J$242,MATCH(A204,country!$B$1:$B$242,0),1)</f>
        <v>China</v>
      </c>
      <c r="D204" t="str">
        <f>INDEX(country!$A$1:$J$242,MATCH(B204,country!$B$1:$B$242,0),1)</f>
        <v>Switzerland</v>
      </c>
      <c r="E204">
        <v>97684</v>
      </c>
      <c r="F204">
        <v>38103.024999562302</v>
      </c>
      <c r="G204">
        <f>INDEX(export_2017_country_references!$A$1:$C$21,MATCH($A204,export_2017_country_references!$A$1:$A$21,0),2)</f>
        <v>4753344</v>
      </c>
      <c r="H204">
        <f>INDEX(export_2017_country_references!$A$1:$C$21,MATCH($A204,export_2017_country_references!$A$1:$A$21,0),3)</f>
        <v>4234628.8688230803</v>
      </c>
      <c r="I204">
        <f t="shared" si="51"/>
        <v>2.0550585019725062E-2</v>
      </c>
      <c r="J204">
        <f t="shared" si="52"/>
        <v>8.997960902805675E-3</v>
      </c>
      <c r="K204">
        <f>INDEX(export_2017_5y_country_docs!$A$1:$E$21,MATCH($B204,export_2017_5y_country_docs!$A$1:$A$21,0),2)</f>
        <v>205623</v>
      </c>
      <c r="L204">
        <f>INDEX(export_2017_5y_country_docs!$A$1:$E$21,MATCH($B204,export_2017_5y_country_docs!$A$1:$A$21,0),3)</f>
        <v>113491.275762676</v>
      </c>
      <c r="M204">
        <f>INDEX(export_2017_5y_country_docs!$A$1:$E$21,MATCH($B204,export_2017_5y_country_docs!$A$1:$A$21,0),4)</f>
        <v>1.3294563584289291E-2</v>
      </c>
      <c r="N204">
        <f>INDEX(export_2017_5y_country_docs!$A$1:$E$21,MATCH($B204,export_2017_5y_country_docs!$A$1:$A$21,0),5)</f>
        <v>9.2778480083937145E-3</v>
      </c>
      <c r="O204">
        <f t="shared" si="53"/>
        <v>63193.634045999999</v>
      </c>
      <c r="P204">
        <f t="shared" si="54"/>
        <v>39288.243016896748</v>
      </c>
      <c r="Q204">
        <f t="shared" si="55"/>
        <v>1.5457886142280364</v>
      </c>
      <c r="R204">
        <f t="shared" si="56"/>
        <v>0.9698327559004174</v>
      </c>
      <c r="S204">
        <f t="shared" si="57"/>
        <v>38103.024999562302</v>
      </c>
      <c r="T204">
        <f t="shared" si="58"/>
        <v>255446.00110883819</v>
      </c>
      <c r="U204">
        <f t="shared" si="59"/>
        <v>4234545.0838893354</v>
      </c>
      <c r="V204">
        <f t="shared" si="60"/>
        <v>18237335.999999966</v>
      </c>
      <c r="W204">
        <f t="shared" si="61"/>
        <v>8.9981389369375945E-3</v>
      </c>
      <c r="X204">
        <f t="shared" si="62"/>
        <v>1.4006760697332036E-2</v>
      </c>
      <c r="Y204">
        <f t="shared" si="63"/>
        <v>0.64241398360232793</v>
      </c>
      <c r="Z204">
        <f t="shared" si="64"/>
        <v>0.63916715957113923</v>
      </c>
      <c r="AA204">
        <f t="shared" si="65"/>
        <v>0.14916273824669388</v>
      </c>
      <c r="AB204">
        <f t="shared" si="66"/>
        <v>0.23337046657212063</v>
      </c>
      <c r="AC204">
        <f t="shared" si="67"/>
        <v>0.63916715957113934</v>
      </c>
    </row>
    <row r="205" spans="1:29" x14ac:dyDescent="0.25">
      <c r="A205" t="s">
        <v>12</v>
      </c>
      <c r="B205" t="s">
        <v>17</v>
      </c>
      <c r="C205" t="str">
        <f>INDEX(country!$A$1:$J$242,MATCH(A205,country!$B$1:$B$242,0),1)</f>
        <v>zOther</v>
      </c>
      <c r="D205" t="str">
        <f>INDEX(country!$A$1:$J$242,MATCH(B205,country!$B$1:$B$242,0),1)</f>
        <v>Brazil</v>
      </c>
      <c r="E205">
        <v>111503</v>
      </c>
      <c r="F205">
        <v>53769.073098061403</v>
      </c>
      <c r="G205">
        <f>INDEX(export_2017_country_references!$A$1:$C$21,MATCH($A205,export_2017_country_references!$A$1:$A$21,0),2)</f>
        <v>4471681</v>
      </c>
      <c r="H205">
        <f>INDEX(export_2017_country_references!$A$1:$C$21,MATCH($A205,export_2017_country_references!$A$1:$A$21,0),3)</f>
        <v>3205353.8477964802</v>
      </c>
      <c r="I205">
        <f t="shared" si="51"/>
        <v>2.4935365469942957E-2</v>
      </c>
      <c r="J205">
        <f t="shared" si="52"/>
        <v>1.6774769854200323E-2</v>
      </c>
      <c r="K205">
        <f>INDEX(export_2017_5y_country_docs!$A$1:$E$21,MATCH($B205,export_2017_5y_country_docs!$A$1:$A$21,0),2)</f>
        <v>331243</v>
      </c>
      <c r="L205">
        <f>INDEX(export_2017_5y_country_docs!$A$1:$E$21,MATCH($B205,export_2017_5y_country_docs!$A$1:$A$21,0),3)</f>
        <v>277939.358609332</v>
      </c>
      <c r="M205">
        <f>INDEX(export_2017_5y_country_docs!$A$1:$E$21,MATCH($B205,export_2017_5y_country_docs!$A$1:$A$21,0),4)</f>
        <v>2.1416529888926519E-2</v>
      </c>
      <c r="N205">
        <f>INDEX(export_2017_5y_country_docs!$A$1:$E$21,MATCH($B205,export_2017_5y_country_docs!$A$1:$A$21,0),5)</f>
        <v>2.2721386356781711E-2</v>
      </c>
      <c r="O205">
        <f t="shared" si="53"/>
        <v>95767.889790244823</v>
      </c>
      <c r="P205">
        <f t="shared" si="54"/>
        <v>72830.083185980708</v>
      </c>
      <c r="Q205">
        <f t="shared" si="55"/>
        <v>1.164304656228919</v>
      </c>
      <c r="R205">
        <f t="shared" si="56"/>
        <v>0.73828108860943309</v>
      </c>
      <c r="S205">
        <f t="shared" si="57"/>
        <v>53769.073098061403</v>
      </c>
      <c r="T205">
        <f t="shared" si="58"/>
        <v>250192.85372959627</v>
      </c>
      <c r="U205">
        <f t="shared" si="59"/>
        <v>3205186.9408204146</v>
      </c>
      <c r="V205">
        <f t="shared" si="60"/>
        <v>18237335.999999966</v>
      </c>
      <c r="W205">
        <f t="shared" si="61"/>
        <v>1.6775643383938915E-2</v>
      </c>
      <c r="X205">
        <f t="shared" si="62"/>
        <v>1.3718717126755615E-2</v>
      </c>
      <c r="Y205">
        <f t="shared" si="63"/>
        <v>1.2228288716020959</v>
      </c>
      <c r="Z205">
        <f t="shared" si="64"/>
        <v>1.2266307482139687</v>
      </c>
      <c r="AA205">
        <f t="shared" si="65"/>
        <v>0.21491050722085772</v>
      </c>
      <c r="AB205">
        <f t="shared" si="66"/>
        <v>0.17520391326711593</v>
      </c>
      <c r="AC205">
        <f t="shared" si="67"/>
        <v>1.2266307482139689</v>
      </c>
    </row>
    <row r="206" spans="1:29" x14ac:dyDescent="0.25">
      <c r="A206" t="s">
        <v>18</v>
      </c>
      <c r="B206" t="s">
        <v>18</v>
      </c>
      <c r="C206" t="str">
        <f>INDEX(country!$A$1:$J$242,MATCH(A206,country!$B$1:$B$242,0),1)</f>
        <v>Spain</v>
      </c>
      <c r="D206" t="str">
        <f>INDEX(country!$A$1:$J$242,MATCH(B206,country!$B$1:$B$242,0),1)</f>
        <v>Spain</v>
      </c>
      <c r="E206">
        <v>79174</v>
      </c>
      <c r="F206">
        <v>41912.329882012498</v>
      </c>
      <c r="G206">
        <f>INDEX(export_2017_country_references!$A$1:$C$21,MATCH($A206,export_2017_country_references!$A$1:$A$21,0),2)</f>
        <v>684655</v>
      </c>
      <c r="H206">
        <f>INDEX(export_2017_country_references!$A$1:$C$21,MATCH($A206,export_2017_country_references!$A$1:$A$21,0),3)</f>
        <v>454481.91714997898</v>
      </c>
      <c r="I206">
        <f t="shared" si="51"/>
        <v>0.11564072416034353</v>
      </c>
      <c r="J206">
        <f t="shared" si="52"/>
        <v>9.2220016463672491E-2</v>
      </c>
      <c r="K206">
        <f>INDEX(export_2017_5y_country_docs!$A$1:$E$21,MATCH($B206,export_2017_5y_country_docs!$A$1:$A$21,0),2)</f>
        <v>405846</v>
      </c>
      <c r="L206">
        <f>INDEX(export_2017_5y_country_docs!$A$1:$E$21,MATCH($B206,export_2017_5y_country_docs!$A$1:$A$21,0),3)</f>
        <v>295491.23018071702</v>
      </c>
      <c r="M206">
        <f>INDEX(export_2017_5y_country_docs!$A$1:$E$21,MATCH($B206,export_2017_5y_country_docs!$A$1:$A$21,0),4)</f>
        <v>2.6239989944847955E-2</v>
      </c>
      <c r="N206">
        <f>INDEX(export_2017_5y_country_docs!$A$1:$E$21,MATCH($B206,export_2017_5y_country_docs!$A$1:$A$21,0),5)</f>
        <v>2.415624199310994E-2</v>
      </c>
      <c r="O206">
        <f t="shared" si="53"/>
        <v>17965.340315689878</v>
      </c>
      <c r="P206">
        <f t="shared" si="54"/>
        <v>10978.575172167435</v>
      </c>
      <c r="Q206">
        <f t="shared" si="55"/>
        <v>4.4070414814716345</v>
      </c>
      <c r="R206">
        <f t="shared" si="56"/>
        <v>3.8176474838253527</v>
      </c>
      <c r="S206">
        <f t="shared" si="57"/>
        <v>41912.329882012498</v>
      </c>
      <c r="T206">
        <f t="shared" si="58"/>
        <v>436281.78476138465</v>
      </c>
      <c r="U206">
        <f t="shared" si="59"/>
        <v>454448.32633992715</v>
      </c>
      <c r="V206">
        <f t="shared" si="60"/>
        <v>18237335.999999966</v>
      </c>
      <c r="W206">
        <f t="shared" si="61"/>
        <v>9.222683295935849E-2</v>
      </c>
      <c r="X206">
        <f t="shared" si="62"/>
        <v>2.3922451434868857E-2</v>
      </c>
      <c r="Y206">
        <f t="shared" si="63"/>
        <v>3.8552417259767373</v>
      </c>
      <c r="Z206">
        <f t="shared" si="64"/>
        <v>4.1453250984327754</v>
      </c>
      <c r="AA206">
        <f t="shared" si="65"/>
        <v>9.6067109253565527E-2</v>
      </c>
      <c r="AB206">
        <f t="shared" si="66"/>
        <v>2.3174807035010514E-2</v>
      </c>
      <c r="AC206">
        <f t="shared" si="67"/>
        <v>4.1453250984327754</v>
      </c>
    </row>
    <row r="207" spans="1:29" x14ac:dyDescent="0.25">
      <c r="A207" t="s">
        <v>20</v>
      </c>
      <c r="B207" t="s">
        <v>9</v>
      </c>
      <c r="C207" t="str">
        <f>INDEX(country!$A$1:$J$242,MATCH(A207,country!$B$1:$B$242,0),1)</f>
        <v>France</v>
      </c>
      <c r="D207" t="str">
        <f>INDEX(country!$A$1:$J$242,MATCH(B207,country!$B$1:$B$242,0),1)</f>
        <v>Sweden</v>
      </c>
      <c r="E207">
        <v>26478</v>
      </c>
      <c r="F207">
        <v>6943.1243386353499</v>
      </c>
      <c r="G207">
        <f>INDEX(export_2017_country_references!$A$1:$C$21,MATCH($A207,export_2017_country_references!$A$1:$A$21,0),2)</f>
        <v>814706</v>
      </c>
      <c r="H207">
        <f>INDEX(export_2017_country_references!$A$1:$C$21,MATCH($A207,export_2017_country_references!$A$1:$A$21,0),3)</f>
        <v>537381.630780034</v>
      </c>
      <c r="I207">
        <f t="shared" si="51"/>
        <v>3.2500067509015525E-2</v>
      </c>
      <c r="J207">
        <f t="shared" si="52"/>
        <v>1.2920285958708875E-2</v>
      </c>
      <c r="K207">
        <f>INDEX(export_2017_5y_country_docs!$A$1:$E$21,MATCH($B207,export_2017_5y_country_docs!$A$1:$A$21,0),2)</f>
        <v>179938</v>
      </c>
      <c r="L207">
        <f>INDEX(export_2017_5y_country_docs!$A$1:$E$21,MATCH($B207,export_2017_5y_country_docs!$A$1:$A$21,0),3)</f>
        <v>108129.511066987</v>
      </c>
      <c r="M207">
        <f>INDEX(export_2017_5y_country_docs!$A$1:$E$21,MATCH($B207,export_2017_5y_country_docs!$A$1:$A$21,0),4)</f>
        <v>1.1633898845118718E-2</v>
      </c>
      <c r="N207">
        <f>INDEX(export_2017_5y_country_docs!$A$1:$E$21,MATCH($B207,export_2017_5y_country_docs!$A$1:$A$21,0),5)</f>
        <v>8.8395267579797366E-3</v>
      </c>
      <c r="O207">
        <f t="shared" si="53"/>
        <v>9478.2071925112905</v>
      </c>
      <c r="P207">
        <f t="shared" si="54"/>
        <v>4750.1993045268973</v>
      </c>
      <c r="Q207">
        <f t="shared" si="55"/>
        <v>2.7935662791714666</v>
      </c>
      <c r="R207">
        <f t="shared" si="56"/>
        <v>1.4616490579708128</v>
      </c>
      <c r="S207">
        <f t="shared" si="57"/>
        <v>6943.1243386353499</v>
      </c>
      <c r="T207">
        <f t="shared" si="58"/>
        <v>202311.93175718444</v>
      </c>
      <c r="U207">
        <f t="shared" si="59"/>
        <v>537340.39643089229</v>
      </c>
      <c r="V207">
        <f t="shared" si="60"/>
        <v>18237335.999999966</v>
      </c>
      <c r="W207">
        <f t="shared" si="61"/>
        <v>1.2921277433732474E-2</v>
      </c>
      <c r="X207">
        <f t="shared" si="62"/>
        <v>1.1093283128478021E-2</v>
      </c>
      <c r="Y207">
        <f t="shared" si="63"/>
        <v>1.1647838862565163</v>
      </c>
      <c r="Z207">
        <f t="shared" si="64"/>
        <v>1.166940976934546</v>
      </c>
      <c r="AA207">
        <f t="shared" si="65"/>
        <v>3.4318906840198206E-2</v>
      </c>
      <c r="AB207">
        <f t="shared" si="66"/>
        <v>2.9409291059733833E-2</v>
      </c>
      <c r="AC207">
        <f t="shared" si="67"/>
        <v>1.1669409769345458</v>
      </c>
    </row>
    <row r="208" spans="1:29" x14ac:dyDescent="0.25">
      <c r="A208" t="s">
        <v>21</v>
      </c>
      <c r="B208" t="s">
        <v>8</v>
      </c>
      <c r="C208" t="str">
        <f>INDEX(country!$A$1:$J$242,MATCH(A208,country!$B$1:$B$242,0),1)</f>
        <v>Italy</v>
      </c>
      <c r="D208" t="str">
        <f>INDEX(country!$A$1:$J$242,MATCH(B208,country!$B$1:$B$242,0),1)</f>
        <v>China</v>
      </c>
      <c r="E208">
        <v>86391</v>
      </c>
      <c r="F208">
        <v>45238.033890254803</v>
      </c>
      <c r="G208">
        <f>INDEX(export_2017_country_references!$A$1:$C$21,MATCH($A208,export_2017_country_references!$A$1:$A$21,0),2)</f>
        <v>853404</v>
      </c>
      <c r="H208">
        <f>INDEX(export_2017_country_references!$A$1:$C$21,MATCH($A208,export_2017_country_references!$A$1:$A$21,0),3)</f>
        <v>590210.80568988505</v>
      </c>
      <c r="I208">
        <f t="shared" si="51"/>
        <v>0.10123106992702167</v>
      </c>
      <c r="J208">
        <f t="shared" si="52"/>
        <v>7.6647247820847697E-2</v>
      </c>
      <c r="K208">
        <f>INDEX(export_2017_5y_country_docs!$A$1:$E$21,MATCH($B208,export_2017_5y_country_docs!$A$1:$A$21,0),2)</f>
        <v>2372875</v>
      </c>
      <c r="L208">
        <f>INDEX(export_2017_5y_country_docs!$A$1:$E$21,MATCH($B208,export_2017_5y_country_docs!$A$1:$A$21,0),3)</f>
        <v>2164170.6430614302</v>
      </c>
      <c r="M208">
        <f>INDEX(export_2017_5y_country_docs!$A$1:$E$21,MATCH($B208,export_2017_5y_country_docs!$A$1:$A$21,0),4)</f>
        <v>0.15341833143700095</v>
      </c>
      <c r="N208">
        <f>INDEX(export_2017_5y_country_docs!$A$1:$E$21,MATCH($B208,export_2017_5y_country_docs!$A$1:$A$21,0),5)</f>
        <v>0.1769197337471026</v>
      </c>
      <c r="O208">
        <f t="shared" si="53"/>
        <v>130927.81772166236</v>
      </c>
      <c r="P208">
        <f t="shared" si="54"/>
        <v>104419.93859731736</v>
      </c>
      <c r="Q208">
        <f t="shared" si="55"/>
        <v>0.6598368589909398</v>
      </c>
      <c r="R208">
        <f t="shared" si="56"/>
        <v>0.43323176107878891</v>
      </c>
      <c r="S208">
        <f t="shared" si="57"/>
        <v>45238.033890254803</v>
      </c>
      <c r="T208">
        <f t="shared" si="58"/>
        <v>2883561.6717675827</v>
      </c>
      <c r="U208">
        <f t="shared" si="59"/>
        <v>590154.03594261827</v>
      </c>
      <c r="V208">
        <f t="shared" si="60"/>
        <v>18237335.999999966</v>
      </c>
      <c r="W208">
        <f t="shared" si="61"/>
        <v>7.6654620887237956E-2</v>
      </c>
      <c r="X208">
        <f t="shared" si="62"/>
        <v>0.15811309676849666</v>
      </c>
      <c r="Y208">
        <f t="shared" si="63"/>
        <v>0.48480880112969271</v>
      </c>
      <c r="Z208">
        <f t="shared" si="64"/>
        <v>0.44203847170887239</v>
      </c>
      <c r="AA208">
        <f t="shared" si="65"/>
        <v>1.568824913064007E-2</v>
      </c>
      <c r="AB208">
        <f t="shared" si="66"/>
        <v>3.5490687201932936E-2</v>
      </c>
      <c r="AC208">
        <f t="shared" si="67"/>
        <v>0.44203847170887234</v>
      </c>
    </row>
    <row r="209" spans="1:29" x14ac:dyDescent="0.25">
      <c r="A209" t="s">
        <v>4</v>
      </c>
      <c r="B209" t="s">
        <v>19</v>
      </c>
      <c r="C209" t="str">
        <f>INDEX(country!$A$1:$J$242,MATCH(A209,country!$B$1:$B$242,0),1)</f>
        <v>Canada</v>
      </c>
      <c r="D209" t="str">
        <f>INDEX(country!$A$1:$J$242,MATCH(B209,country!$B$1:$B$242,0),1)</f>
        <v>United States</v>
      </c>
      <c r="E209">
        <v>330884</v>
      </c>
      <c r="F209">
        <v>157544.70462783001</v>
      </c>
      <c r="G209">
        <f>INDEX(export_2017_country_references!$A$1:$C$21,MATCH($A209,export_2017_country_references!$A$1:$A$21,0),2)</f>
        <v>761059</v>
      </c>
      <c r="H209">
        <f>INDEX(export_2017_country_references!$A$1:$C$21,MATCH($A209,export_2017_country_references!$A$1:$A$21,0),3)</f>
        <v>470952.99537847401</v>
      </c>
      <c r="I209">
        <f t="shared" si="51"/>
        <v>0.43476786950814589</v>
      </c>
      <c r="J209">
        <f t="shared" si="52"/>
        <v>0.3345232033214306</v>
      </c>
      <c r="K209">
        <f>INDEX(export_2017_5y_country_docs!$A$1:$E$21,MATCH($B209,export_2017_5y_country_docs!$A$1:$A$21,0),2)</f>
        <v>2823093</v>
      </c>
      <c r="L209">
        <f>INDEX(export_2017_5y_country_docs!$A$1:$E$21,MATCH($B209,export_2017_5y_country_docs!$A$1:$A$21,0),3)</f>
        <v>2249487.3035238399</v>
      </c>
      <c r="M209">
        <f>INDEX(export_2017_5y_country_docs!$A$1:$E$21,MATCH($B209,export_2017_5y_country_docs!$A$1:$A$21,0),4)</f>
        <v>0.18252719488025176</v>
      </c>
      <c r="N209">
        <f>INDEX(export_2017_5y_country_docs!$A$1:$E$21,MATCH($B209,export_2017_5y_country_docs!$A$1:$A$21,0),5)</f>
        <v>0.18389432278960494</v>
      </c>
      <c r="O209">
        <f t="shared" si="53"/>
        <v>138913.96440836953</v>
      </c>
      <c r="P209">
        <f t="shared" si="54"/>
        <v>86605.582150860428</v>
      </c>
      <c r="Q209">
        <f t="shared" si="55"/>
        <v>2.3819347565899887</v>
      </c>
      <c r="R209">
        <f t="shared" si="56"/>
        <v>1.8191056594181072</v>
      </c>
      <c r="S209">
        <f t="shared" si="57"/>
        <v>157544.70462783001</v>
      </c>
      <c r="T209">
        <f t="shared" si="58"/>
        <v>4873588.5164673962</v>
      </c>
      <c r="U209">
        <f t="shared" si="59"/>
        <v>470938.93774361059</v>
      </c>
      <c r="V209">
        <f t="shared" si="60"/>
        <v>18237335.999999966</v>
      </c>
      <c r="W209">
        <f t="shared" si="61"/>
        <v>0.33453318891546141</v>
      </c>
      <c r="X209">
        <f t="shared" si="62"/>
        <v>0.26723138272318969</v>
      </c>
      <c r="Y209">
        <f t="shared" si="63"/>
        <v>1.25184843750925</v>
      </c>
      <c r="Z209">
        <f t="shared" si="64"/>
        <v>1.3784537911046266</v>
      </c>
      <c r="AA209">
        <f t="shared" si="65"/>
        <v>3.2326222063167889E-2</v>
      </c>
      <c r="AB209">
        <f t="shared" si="66"/>
        <v>2.3451074146825918E-2</v>
      </c>
      <c r="AC209">
        <f t="shared" si="67"/>
        <v>1.3784537911046268</v>
      </c>
    </row>
    <row r="210" spans="1:29" x14ac:dyDescent="0.25">
      <c r="A210" t="s">
        <v>5</v>
      </c>
      <c r="B210" t="s">
        <v>10</v>
      </c>
      <c r="C210" t="str">
        <f>INDEX(country!$A$1:$J$242,MATCH(A210,country!$B$1:$B$242,0),1)</f>
        <v>Switzerland</v>
      </c>
      <c r="D210" t="str">
        <f>INDEX(country!$A$1:$J$242,MATCH(B210,country!$B$1:$B$242,0),1)</f>
        <v>Australia</v>
      </c>
      <c r="E210">
        <v>24064</v>
      </c>
      <c r="F210">
        <v>5655.9354145921998</v>
      </c>
      <c r="G210">
        <f>INDEX(export_2017_country_references!$A$1:$C$21,MATCH($A210,export_2017_country_references!$A$1:$A$21,0),2)</f>
        <v>389403</v>
      </c>
      <c r="H210">
        <f>INDEX(export_2017_country_references!$A$1:$C$21,MATCH($A210,export_2017_country_references!$A$1:$A$21,0),3)</f>
        <v>194158.51615281499</v>
      </c>
      <c r="I210">
        <f t="shared" si="51"/>
        <v>6.1797161295624327E-2</v>
      </c>
      <c r="J210">
        <f t="shared" si="52"/>
        <v>2.9130503913310825E-2</v>
      </c>
      <c r="K210">
        <f>INDEX(export_2017_5y_country_docs!$A$1:$E$21,MATCH($B210,export_2017_5y_country_docs!$A$1:$A$21,0),2)</f>
        <v>411739</v>
      </c>
      <c r="L210">
        <f>INDEX(export_2017_5y_country_docs!$A$1:$E$21,MATCH($B210,export_2017_5y_country_docs!$A$1:$A$21,0),3)</f>
        <v>283168.587115045</v>
      </c>
      <c r="M210">
        <f>INDEX(export_2017_5y_country_docs!$A$1:$E$21,MATCH($B210,export_2017_5y_country_docs!$A$1:$A$21,0),4)</f>
        <v>2.6621002104004358E-2</v>
      </c>
      <c r="N210">
        <f>INDEX(export_2017_5y_country_docs!$A$1:$E$21,MATCH($B210,export_2017_5y_country_docs!$A$1:$A$21,0),5)</f>
        <v>2.3148872848154121E-2</v>
      </c>
      <c r="O210">
        <f t="shared" si="53"/>
        <v>10366.29808230561</v>
      </c>
      <c r="P210">
        <f t="shared" si="54"/>
        <v>4494.550802807792</v>
      </c>
      <c r="Q210">
        <f t="shared" si="55"/>
        <v>2.3213687093442936</v>
      </c>
      <c r="R210">
        <f t="shared" si="56"/>
        <v>1.2583983723265246</v>
      </c>
      <c r="S210">
        <f t="shared" si="57"/>
        <v>5655.9354145921998</v>
      </c>
      <c r="T210">
        <f t="shared" si="58"/>
        <v>532790.59508464299</v>
      </c>
      <c r="U210">
        <f t="shared" si="59"/>
        <v>194145.84156533482</v>
      </c>
      <c r="V210">
        <f t="shared" si="60"/>
        <v>18237335.999999966</v>
      </c>
      <c r="W210">
        <f t="shared" si="61"/>
        <v>2.9132405664680897E-2</v>
      </c>
      <c r="X210">
        <f t="shared" si="62"/>
        <v>2.9214277517541156E-2</v>
      </c>
      <c r="Y210">
        <f t="shared" si="63"/>
        <v>0.99719753970259573</v>
      </c>
      <c r="Z210">
        <f t="shared" si="64"/>
        <v>0.997113447483719</v>
      </c>
      <c r="AA210">
        <f t="shared" si="65"/>
        <v>1.0615681783372428E-2</v>
      </c>
      <c r="AB210">
        <f t="shared" si="66"/>
        <v>1.0646413214225315E-2</v>
      </c>
      <c r="AC210">
        <f t="shared" si="67"/>
        <v>0.99711344748371922</v>
      </c>
    </row>
    <row r="211" spans="1:29" x14ac:dyDescent="0.25">
      <c r="A211" t="s">
        <v>21</v>
      </c>
      <c r="B211" t="s">
        <v>20</v>
      </c>
      <c r="C211" t="str">
        <f>INDEX(country!$A$1:$J$242,MATCH(A211,country!$B$1:$B$242,0),1)</f>
        <v>Italy</v>
      </c>
      <c r="D211" t="str">
        <f>INDEX(country!$A$1:$J$242,MATCH(B211,country!$B$1:$B$242,0),1)</f>
        <v>France</v>
      </c>
      <c r="E211">
        <v>72863</v>
      </c>
      <c r="F211">
        <v>27080.625930960901</v>
      </c>
      <c r="G211">
        <f>INDEX(export_2017_country_references!$A$1:$C$21,MATCH($A211,export_2017_country_references!$A$1:$A$21,0),2)</f>
        <v>853404</v>
      </c>
      <c r="H211">
        <f>INDEX(export_2017_country_references!$A$1:$C$21,MATCH($A211,export_2017_country_references!$A$1:$A$21,0),3)</f>
        <v>590210.80568988505</v>
      </c>
      <c r="I211">
        <f t="shared" si="51"/>
        <v>8.537925765522543E-2</v>
      </c>
      <c r="J211">
        <f t="shared" si="52"/>
        <v>4.5882972100632628E-2</v>
      </c>
      <c r="K211">
        <f>INDEX(export_2017_5y_country_docs!$A$1:$E$21,MATCH($B211,export_2017_5y_country_docs!$A$1:$A$21,0),2)</f>
        <v>542183</v>
      </c>
      <c r="L211">
        <f>INDEX(export_2017_5y_country_docs!$A$1:$E$21,MATCH($B211,export_2017_5y_country_docs!$A$1:$A$21,0),3)</f>
        <v>390578.15715175902</v>
      </c>
      <c r="M211">
        <f>INDEX(export_2017_5y_country_docs!$A$1:$E$21,MATCH($B211,export_2017_5y_country_docs!$A$1:$A$21,0),4)</f>
        <v>3.5054864328507608E-2</v>
      </c>
      <c r="N211">
        <f>INDEX(export_2017_5y_country_docs!$A$1:$E$21,MATCH($B211,export_2017_5y_country_docs!$A$1:$A$21,0),5)</f>
        <v>3.1929544831535615E-2</v>
      </c>
      <c r="O211">
        <f t="shared" si="53"/>
        <v>29915.961437405706</v>
      </c>
      <c r="P211">
        <f t="shared" si="54"/>
        <v>18845.162380331942</v>
      </c>
      <c r="Q211">
        <f t="shared" si="55"/>
        <v>2.4355894478756435</v>
      </c>
      <c r="R211">
        <f t="shared" si="56"/>
        <v>1.4370067704603084</v>
      </c>
      <c r="S211">
        <f t="shared" si="57"/>
        <v>27080.625930960901</v>
      </c>
      <c r="T211">
        <f t="shared" si="58"/>
        <v>623492.97929485783</v>
      </c>
      <c r="U211">
        <f t="shared" si="59"/>
        <v>590154.03594261827</v>
      </c>
      <c r="V211">
        <f t="shared" si="60"/>
        <v>18237335.999999966</v>
      </c>
      <c r="W211">
        <f t="shared" si="61"/>
        <v>4.5887385803786991E-2</v>
      </c>
      <c r="X211">
        <f t="shared" si="62"/>
        <v>3.4187722334822312E-2</v>
      </c>
      <c r="Y211">
        <f t="shared" si="63"/>
        <v>1.3422182780818905</v>
      </c>
      <c r="Z211">
        <f t="shared" si="64"/>
        <v>1.3586770293045443</v>
      </c>
      <c r="AA211">
        <f t="shared" si="65"/>
        <v>4.343373033901337E-2</v>
      </c>
      <c r="AB211">
        <f t="shared" si="66"/>
        <v>3.1967663692117815E-2</v>
      </c>
      <c r="AC211">
        <f t="shared" si="67"/>
        <v>1.3586770293045443</v>
      </c>
    </row>
    <row r="212" spans="1:29" x14ac:dyDescent="0.25">
      <c r="A212" t="s">
        <v>5</v>
      </c>
      <c r="B212" t="s">
        <v>14</v>
      </c>
      <c r="C212" t="str">
        <f>INDEX(country!$A$1:$J$242,MATCH(A212,country!$B$1:$B$242,0),1)</f>
        <v>Switzerland</v>
      </c>
      <c r="D212" t="str">
        <f>INDEX(country!$A$1:$J$242,MATCH(B212,country!$B$1:$B$242,0),1)</f>
        <v>South Korea</v>
      </c>
      <c r="E212">
        <v>9936</v>
      </c>
      <c r="F212">
        <v>2891.9646052390299</v>
      </c>
      <c r="G212">
        <f>INDEX(export_2017_country_references!$A$1:$C$21,MATCH($A212,export_2017_country_references!$A$1:$A$21,0),2)</f>
        <v>389403</v>
      </c>
      <c r="H212">
        <f>INDEX(export_2017_country_references!$A$1:$C$21,MATCH($A212,export_2017_country_references!$A$1:$A$21,0),3)</f>
        <v>194158.51615281499</v>
      </c>
      <c r="I212">
        <f t="shared" si="51"/>
        <v>2.551598215730233E-2</v>
      </c>
      <c r="J212">
        <f t="shared" si="52"/>
        <v>1.4894863550372787E-2</v>
      </c>
      <c r="K212">
        <f>INDEX(export_2017_5y_country_docs!$A$1:$E$21,MATCH($B212,export_2017_5y_country_docs!$A$1:$A$21,0),2)</f>
        <v>385294</v>
      </c>
      <c r="L212">
        <f>INDEX(export_2017_5y_country_docs!$A$1:$E$21,MATCH($B212,export_2017_5y_country_docs!$A$1:$A$21,0),3)</f>
        <v>328237.62917358801</v>
      </c>
      <c r="M212">
        <f>INDEX(export_2017_5y_country_docs!$A$1:$E$21,MATCH($B212,export_2017_5y_country_docs!$A$1:$A$21,0),4)</f>
        <v>2.4911199533345772E-2</v>
      </c>
      <c r="N212">
        <f>INDEX(export_2017_5y_country_docs!$A$1:$E$21,MATCH($B212,export_2017_5y_country_docs!$A$1:$A$21,0),5)</f>
        <v>2.6833241706404116E-2</v>
      </c>
      <c r="O212">
        <f t="shared" si="53"/>
        <v>9700.4958318834433</v>
      </c>
      <c r="P212">
        <f t="shared" si="54"/>
        <v>5209.9023932852524</v>
      </c>
      <c r="Q212">
        <f t="shared" si="55"/>
        <v>1.0242775392307788</v>
      </c>
      <c r="R212">
        <f t="shared" si="56"/>
        <v>0.55508997807066773</v>
      </c>
      <c r="S212">
        <f t="shared" si="57"/>
        <v>2891.9646052390299</v>
      </c>
      <c r="T212">
        <f t="shared" si="58"/>
        <v>467559.40479145834</v>
      </c>
      <c r="U212">
        <f t="shared" si="59"/>
        <v>194145.84156533482</v>
      </c>
      <c r="V212">
        <f t="shared" si="60"/>
        <v>18237335.999999966</v>
      </c>
      <c r="W212">
        <f t="shared" si="61"/>
        <v>1.4895835944370784E-2</v>
      </c>
      <c r="X212">
        <f t="shared" si="62"/>
        <v>2.5637483719741699E-2</v>
      </c>
      <c r="Y212">
        <f t="shared" si="63"/>
        <v>0.58101786069201888</v>
      </c>
      <c r="Z212">
        <f t="shared" si="64"/>
        <v>0.57468239949057709</v>
      </c>
      <c r="AA212">
        <f t="shared" si="65"/>
        <v>6.1852345939419377E-3</v>
      </c>
      <c r="AB212">
        <f t="shared" si="66"/>
        <v>1.0762874588511486E-2</v>
      </c>
      <c r="AC212">
        <f t="shared" si="67"/>
        <v>0.57468239949057698</v>
      </c>
    </row>
    <row r="213" spans="1:29" x14ac:dyDescent="0.25">
      <c r="A213" t="s">
        <v>15</v>
      </c>
      <c r="B213" t="s">
        <v>12</v>
      </c>
      <c r="C213" t="str">
        <f>INDEX(country!$A$1:$J$242,MATCH(A213,country!$B$1:$B$242,0),1)</f>
        <v>Turkey</v>
      </c>
      <c r="D213" t="str">
        <f>INDEX(country!$A$1:$J$242,MATCH(B213,country!$B$1:$B$242,0),1)</f>
        <v>zOther</v>
      </c>
      <c r="E213">
        <v>68089</v>
      </c>
      <c r="F213">
        <v>41188.984763979097</v>
      </c>
      <c r="G213">
        <f>INDEX(export_2017_country_references!$A$1:$C$21,MATCH($A213,export_2017_country_references!$A$1:$A$21,0),2)</f>
        <v>233551</v>
      </c>
      <c r="H213">
        <f>INDEX(export_2017_country_references!$A$1:$C$21,MATCH($A213,export_2017_country_references!$A$1:$A$21,0),3)</f>
        <v>188043.705976909</v>
      </c>
      <c r="I213">
        <f t="shared" si="51"/>
        <v>0.2915380366600871</v>
      </c>
      <c r="J213">
        <f t="shared" si="52"/>
        <v>0.21903942251083339</v>
      </c>
      <c r="K213">
        <f>INDEX(export_2017_5y_country_docs!$A$1:$E$21,MATCH($B213,export_2017_5y_country_docs!$A$1:$A$21,0),2)</f>
        <v>3030074</v>
      </c>
      <c r="L213">
        <f>INDEX(export_2017_5y_country_docs!$A$1:$E$21,MATCH($B213,export_2017_5y_country_docs!$A$1:$A$21,0),3)</f>
        <v>2388459.2817652901</v>
      </c>
      <c r="M213">
        <f>INDEX(export_2017_5y_country_docs!$A$1:$E$21,MATCH($B213,export_2017_5y_country_docs!$A$1:$A$21,0),4)</f>
        <v>0.19590956001080514</v>
      </c>
      <c r="N213">
        <f>INDEX(export_2017_5y_country_docs!$A$1:$E$21,MATCH($B213,export_2017_5y_country_docs!$A$1:$A$21,0),5)</f>
        <v>0.19525520390478582</v>
      </c>
      <c r="O213">
        <f t="shared" si="53"/>
        <v>45754.873650083551</v>
      </c>
      <c r="P213">
        <f t="shared" si="54"/>
        <v>36716.51215353296</v>
      </c>
      <c r="Q213">
        <f t="shared" si="55"/>
        <v>1.4881256261512081</v>
      </c>
      <c r="R213">
        <f t="shared" si="56"/>
        <v>1.1218109332320059</v>
      </c>
      <c r="S213">
        <f t="shared" si="57"/>
        <v>41188.984763979097</v>
      </c>
      <c r="T213">
        <f t="shared" si="58"/>
        <v>2753034.477569554</v>
      </c>
      <c r="U213">
        <f t="shared" si="59"/>
        <v>188030.98814065231</v>
      </c>
      <c r="V213">
        <f t="shared" si="60"/>
        <v>18237335.999999966</v>
      </c>
      <c r="W213">
        <f t="shared" si="61"/>
        <v>0.21905423766197843</v>
      </c>
      <c r="X213">
        <f t="shared" si="62"/>
        <v>0.15095595527600955</v>
      </c>
      <c r="Y213">
        <f t="shared" si="63"/>
        <v>1.4511135864859204</v>
      </c>
      <c r="Z213">
        <f t="shared" si="64"/>
        <v>1.5776503417284209</v>
      </c>
      <c r="AA213">
        <f t="shared" si="65"/>
        <v>1.4961303644966241E-2</v>
      </c>
      <c r="AB213">
        <f t="shared" si="66"/>
        <v>9.4832823530308606E-3</v>
      </c>
      <c r="AC213">
        <f t="shared" si="67"/>
        <v>1.5776503417284209</v>
      </c>
    </row>
    <row r="214" spans="1:29" x14ac:dyDescent="0.25">
      <c r="A214" t="s">
        <v>14</v>
      </c>
      <c r="B214" t="s">
        <v>18</v>
      </c>
      <c r="C214" t="str">
        <f>INDEX(country!$A$1:$J$242,MATCH(A214,country!$B$1:$B$242,0),1)</f>
        <v>South Korea</v>
      </c>
      <c r="D214" t="str">
        <f>INDEX(country!$A$1:$J$242,MATCH(B214,country!$B$1:$B$242,0),1)</f>
        <v>Spain</v>
      </c>
      <c r="E214">
        <v>21292</v>
      </c>
      <c r="F214">
        <v>9323.3798051054091</v>
      </c>
      <c r="G214">
        <f>INDEX(export_2017_country_references!$A$1:$C$21,MATCH($A214,export_2017_country_references!$A$1:$A$21,0),2)</f>
        <v>575418</v>
      </c>
      <c r="H214">
        <f>INDEX(export_2017_country_references!$A$1:$C$21,MATCH($A214,export_2017_country_references!$A$1:$A$21,0),3)</f>
        <v>460438.54033682798</v>
      </c>
      <c r="I214">
        <f t="shared" si="51"/>
        <v>3.7002665888102214E-2</v>
      </c>
      <c r="J214">
        <f t="shared" si="52"/>
        <v>2.0248912695894242E-2</v>
      </c>
      <c r="K214">
        <f>INDEX(export_2017_5y_country_docs!$A$1:$E$21,MATCH($B214,export_2017_5y_country_docs!$A$1:$A$21,0),2)</f>
        <v>405846</v>
      </c>
      <c r="L214">
        <f>INDEX(export_2017_5y_country_docs!$A$1:$E$21,MATCH($B214,export_2017_5y_country_docs!$A$1:$A$21,0),3)</f>
        <v>295491.23018071702</v>
      </c>
      <c r="M214">
        <f>INDEX(export_2017_5y_country_docs!$A$1:$E$21,MATCH($B214,export_2017_5y_country_docs!$A$1:$A$21,0),4)</f>
        <v>2.6239989944847955E-2</v>
      </c>
      <c r="N214">
        <f>INDEX(export_2017_5y_country_docs!$A$1:$E$21,MATCH($B214,export_2017_5y_country_docs!$A$1:$A$21,0),5)</f>
        <v>2.415624199310994E-2</v>
      </c>
      <c r="O214">
        <f t="shared" si="53"/>
        <v>15098.962534084521</v>
      </c>
      <c r="P214">
        <f t="shared" si="54"/>
        <v>11122.464803330729</v>
      </c>
      <c r="Q214">
        <f t="shared" si="55"/>
        <v>1.4101631123287619</v>
      </c>
      <c r="R214">
        <f t="shared" si="56"/>
        <v>0.8382476339519126</v>
      </c>
      <c r="S214">
        <f t="shared" si="57"/>
        <v>9323.3798051054091</v>
      </c>
      <c r="T214">
        <f t="shared" si="58"/>
        <v>436281.78476138465</v>
      </c>
      <c r="U214">
        <f t="shared" si="59"/>
        <v>460409.58926539822</v>
      </c>
      <c r="V214">
        <f t="shared" si="60"/>
        <v>18237335.999999966</v>
      </c>
      <c r="W214">
        <f t="shared" si="61"/>
        <v>2.0250185970238439E-2</v>
      </c>
      <c r="X214">
        <f t="shared" si="62"/>
        <v>2.3922451434868857E-2</v>
      </c>
      <c r="Y214">
        <f t="shared" si="63"/>
        <v>0.84649292842631496</v>
      </c>
      <c r="Z214">
        <f t="shared" si="64"/>
        <v>0.8433201319607273</v>
      </c>
      <c r="AA214">
        <f t="shared" si="65"/>
        <v>2.1370087248095037E-2</v>
      </c>
      <c r="AB214">
        <f t="shared" si="66"/>
        <v>2.53404210787775E-2</v>
      </c>
      <c r="AC214">
        <f t="shared" si="67"/>
        <v>0.8433201319607273</v>
      </c>
    </row>
    <row r="215" spans="1:29" x14ac:dyDescent="0.25">
      <c r="A215" t="s">
        <v>23</v>
      </c>
      <c r="B215" t="s">
        <v>16</v>
      </c>
      <c r="C215" t="str">
        <f>INDEX(country!$A$1:$J$242,MATCH(A215,country!$B$1:$B$242,0),1)</f>
        <v>United Kingdom</v>
      </c>
      <c r="D215" t="str">
        <f>INDEX(country!$A$1:$J$242,MATCH(B215,country!$B$1:$B$242,0),1)</f>
        <v>Russian Federation</v>
      </c>
      <c r="E215">
        <v>15227</v>
      </c>
      <c r="F215">
        <v>2653.45853166282</v>
      </c>
      <c r="G215">
        <f>INDEX(export_2017_country_references!$A$1:$C$21,MATCH($A215,export_2017_country_references!$A$1:$A$21,0),2)</f>
        <v>1396369</v>
      </c>
      <c r="H215">
        <f>INDEX(export_2017_country_references!$A$1:$C$21,MATCH($A215,export_2017_country_references!$A$1:$A$21,0),3)</f>
        <v>798451.10116148798</v>
      </c>
      <c r="I215">
        <f t="shared" si="51"/>
        <v>1.090471071758253E-2</v>
      </c>
      <c r="J215">
        <f t="shared" si="52"/>
        <v>3.3232574014900804E-3</v>
      </c>
      <c r="K215">
        <f>INDEX(export_2017_5y_country_docs!$A$1:$E$21,MATCH($B215,export_2017_5y_country_docs!$A$1:$A$21,0),2)</f>
        <v>331407</v>
      </c>
      <c r="L215">
        <f>INDEX(export_2017_5y_country_docs!$A$1:$E$21,MATCH($B215,export_2017_5y_country_docs!$A$1:$A$21,0),3)</f>
        <v>284134.86566834903</v>
      </c>
      <c r="M215">
        <f>INDEX(export_2017_5y_country_docs!$A$1:$E$21,MATCH($B215,export_2017_5y_country_docs!$A$1:$A$21,0),4)</f>
        <v>2.1427133315721301E-2</v>
      </c>
      <c r="N215">
        <f>INDEX(export_2017_5y_country_docs!$A$1:$E$21,MATCH($B215,export_2017_5y_country_docs!$A$1:$A$21,0),5)</f>
        <v>2.3227865576811717E-2</v>
      </c>
      <c r="O215">
        <f t="shared" si="53"/>
        <v>29920.184720940437</v>
      </c>
      <c r="P215">
        <f t="shared" si="54"/>
        <v>18546.314847436337</v>
      </c>
      <c r="Q215">
        <f t="shared" si="55"/>
        <v>0.50892065480274185</v>
      </c>
      <c r="R215">
        <f t="shared" si="56"/>
        <v>0.14307200937169512</v>
      </c>
      <c r="S215">
        <f t="shared" si="57"/>
        <v>2653.45853166282</v>
      </c>
      <c r="T215">
        <f t="shared" si="58"/>
        <v>104676.98736522046</v>
      </c>
      <c r="U215">
        <f t="shared" si="59"/>
        <v>798411.94772268995</v>
      </c>
      <c r="V215">
        <f t="shared" si="60"/>
        <v>18237335.999999966</v>
      </c>
      <c r="W215">
        <f t="shared" si="61"/>
        <v>3.3234203711896828E-3</v>
      </c>
      <c r="X215">
        <f t="shared" si="62"/>
        <v>5.7397082208289988E-3</v>
      </c>
      <c r="Y215">
        <f t="shared" si="63"/>
        <v>0.57902252925143882</v>
      </c>
      <c r="Z215">
        <f t="shared" si="64"/>
        <v>0.57761877889681656</v>
      </c>
      <c r="AA215">
        <f t="shared" si="65"/>
        <v>2.5349015083944298E-2</v>
      </c>
      <c r="AB215">
        <f t="shared" si="66"/>
        <v>4.3885372169440044E-2</v>
      </c>
      <c r="AC215">
        <f t="shared" si="67"/>
        <v>0.57761877889681668</v>
      </c>
    </row>
    <row r="216" spans="1:29" x14ac:dyDescent="0.25">
      <c r="A216" t="s">
        <v>15</v>
      </c>
      <c r="B216" t="s">
        <v>16</v>
      </c>
      <c r="C216" t="str">
        <f>INDEX(country!$A$1:$J$242,MATCH(A216,country!$B$1:$B$242,0),1)</f>
        <v>Turkey</v>
      </c>
      <c r="D216" t="str">
        <f>INDEX(country!$A$1:$J$242,MATCH(B216,country!$B$1:$B$242,0),1)</f>
        <v>Russian Federation</v>
      </c>
      <c r="E216">
        <v>2159</v>
      </c>
      <c r="F216">
        <v>779.56300969180097</v>
      </c>
      <c r="G216">
        <f>INDEX(export_2017_country_references!$A$1:$C$21,MATCH($A216,export_2017_country_references!$A$1:$A$21,0),2)</f>
        <v>233551</v>
      </c>
      <c r="H216">
        <f>INDEX(export_2017_country_references!$A$1:$C$21,MATCH($A216,export_2017_country_references!$A$1:$A$21,0),3)</f>
        <v>188043.705976909</v>
      </c>
      <c r="I216">
        <f t="shared" si="51"/>
        <v>9.2442335935191879E-3</v>
      </c>
      <c r="J216">
        <f t="shared" si="52"/>
        <v>4.1456479792390828E-3</v>
      </c>
      <c r="K216">
        <f>INDEX(export_2017_5y_country_docs!$A$1:$E$21,MATCH($B216,export_2017_5y_country_docs!$A$1:$A$21,0),2)</f>
        <v>331407</v>
      </c>
      <c r="L216">
        <f>INDEX(export_2017_5y_country_docs!$A$1:$E$21,MATCH($B216,export_2017_5y_country_docs!$A$1:$A$21,0),3)</f>
        <v>284134.86566834903</v>
      </c>
      <c r="M216">
        <f>INDEX(export_2017_5y_country_docs!$A$1:$E$21,MATCH($B216,export_2017_5y_country_docs!$A$1:$A$21,0),4)</f>
        <v>2.1427133315721301E-2</v>
      </c>
      <c r="N216">
        <f>INDEX(export_2017_5y_country_docs!$A$1:$E$21,MATCH($B216,export_2017_5y_country_docs!$A$1:$A$21,0),5)</f>
        <v>2.3227865576811717E-2</v>
      </c>
      <c r="O216">
        <f t="shared" si="53"/>
        <v>5004.3284130200254</v>
      </c>
      <c r="P216">
        <f t="shared" si="54"/>
        <v>4367.8539249971482</v>
      </c>
      <c r="Q216">
        <f t="shared" si="55"/>
        <v>0.43142652156537442</v>
      </c>
      <c r="R216">
        <f t="shared" si="56"/>
        <v>0.17847735365653511</v>
      </c>
      <c r="S216">
        <f t="shared" si="57"/>
        <v>779.56300969180097</v>
      </c>
      <c r="T216">
        <f t="shared" si="58"/>
        <v>104676.98736522046</v>
      </c>
      <c r="U216">
        <f t="shared" si="59"/>
        <v>188030.98814065231</v>
      </c>
      <c r="V216">
        <f t="shared" si="60"/>
        <v>18237335.999999966</v>
      </c>
      <c r="W216">
        <f t="shared" si="61"/>
        <v>4.1459283780855664E-3</v>
      </c>
      <c r="X216">
        <f t="shared" si="62"/>
        <v>5.7397082208289988E-3</v>
      </c>
      <c r="Y216">
        <f t="shared" si="63"/>
        <v>0.72232389148986409</v>
      </c>
      <c r="Z216">
        <f t="shared" si="64"/>
        <v>0.72116787346373545</v>
      </c>
      <c r="AA216">
        <f t="shared" si="65"/>
        <v>7.4473198867663947E-3</v>
      </c>
      <c r="AB216">
        <f t="shared" si="66"/>
        <v>1.0326749375283826E-2</v>
      </c>
      <c r="AC216">
        <f t="shared" si="67"/>
        <v>0.72116787346373534</v>
      </c>
    </row>
    <row r="217" spans="1:29" x14ac:dyDescent="0.25">
      <c r="A217" t="s">
        <v>12</v>
      </c>
      <c r="B217" t="s">
        <v>21</v>
      </c>
      <c r="C217" t="str">
        <f>INDEX(country!$A$1:$J$242,MATCH(A217,country!$B$1:$B$242,0),1)</f>
        <v>zOther</v>
      </c>
      <c r="D217" t="str">
        <f>INDEX(country!$A$1:$J$242,MATCH(B217,country!$B$1:$B$242,0),1)</f>
        <v>Italy</v>
      </c>
      <c r="E217">
        <v>245727</v>
      </c>
      <c r="F217">
        <v>104568.999336017</v>
      </c>
      <c r="G217">
        <f>INDEX(export_2017_country_references!$A$1:$C$21,MATCH($A217,export_2017_country_references!$A$1:$A$21,0),2)</f>
        <v>4471681</v>
      </c>
      <c r="H217">
        <f>INDEX(export_2017_country_references!$A$1:$C$21,MATCH($A217,export_2017_country_references!$A$1:$A$21,0),3)</f>
        <v>3205353.8477964802</v>
      </c>
      <c r="I217">
        <f t="shared" si="51"/>
        <v>5.4951817895775662E-2</v>
      </c>
      <c r="J217">
        <f t="shared" si="52"/>
        <v>3.2623231100648353E-2</v>
      </c>
      <c r="K217">
        <f>INDEX(export_2017_5y_country_docs!$A$1:$E$21,MATCH($B217,export_2017_5y_country_docs!$A$1:$A$21,0),2)</f>
        <v>487659</v>
      </c>
      <c r="L217">
        <f>INDEX(export_2017_5y_country_docs!$A$1:$E$21,MATCH($B217,export_2017_5y_country_docs!$A$1:$A$21,0),3)</f>
        <v>360812.79794453498</v>
      </c>
      <c r="M217">
        <f>INDEX(export_2017_5y_country_docs!$A$1:$E$21,MATCH($B217,export_2017_5y_country_docs!$A$1:$A$21,0),4)</f>
        <v>3.1529612849491212E-2</v>
      </c>
      <c r="N217">
        <f>INDEX(export_2017_5y_country_docs!$A$1:$E$21,MATCH($B217,export_2017_5y_country_docs!$A$1:$A$21,0),5)</f>
        <v>2.9496243445292079E-2</v>
      </c>
      <c r="O217">
        <f t="shared" si="53"/>
        <v>140990.37071642571</v>
      </c>
      <c r="P217">
        <f t="shared" si="54"/>
        <v>94545.897422908674</v>
      </c>
      <c r="Q217">
        <f t="shared" si="55"/>
        <v>1.742863705878406</v>
      </c>
      <c r="R217">
        <f t="shared" si="56"/>
        <v>1.1060130813320697</v>
      </c>
      <c r="S217">
        <f t="shared" si="57"/>
        <v>104568.999336017</v>
      </c>
      <c r="T217">
        <f t="shared" si="58"/>
        <v>552156.95266972948</v>
      </c>
      <c r="U217">
        <f t="shared" si="59"/>
        <v>3205186.9408204146</v>
      </c>
      <c r="V217">
        <f t="shared" si="60"/>
        <v>18237335.999999966</v>
      </c>
      <c r="W217">
        <f t="shared" si="61"/>
        <v>3.2624929923510494E-2</v>
      </c>
      <c r="X217">
        <f t="shared" si="62"/>
        <v>3.0276184672461508E-2</v>
      </c>
      <c r="Y217">
        <f t="shared" si="63"/>
        <v>1.0775773194825751</v>
      </c>
      <c r="Z217">
        <f t="shared" si="64"/>
        <v>1.0801936310767666</v>
      </c>
      <c r="AA217">
        <f t="shared" si="65"/>
        <v>0.18938274494311139</v>
      </c>
      <c r="AB217">
        <f t="shared" si="66"/>
        <v>0.17532296015699475</v>
      </c>
      <c r="AC217">
        <f t="shared" si="67"/>
        <v>1.0801936310767664</v>
      </c>
    </row>
    <row r="218" spans="1:29" x14ac:dyDescent="0.25">
      <c r="A218" t="s">
        <v>13</v>
      </c>
      <c r="B218" t="s">
        <v>19</v>
      </c>
      <c r="C218" t="str">
        <f>INDEX(country!$A$1:$J$242,MATCH(A218,country!$B$1:$B$242,0),1)</f>
        <v>India</v>
      </c>
      <c r="D218" t="str">
        <f>INDEX(country!$A$1:$J$242,MATCH(B218,country!$B$1:$B$242,0),1)</f>
        <v>United States</v>
      </c>
      <c r="E218">
        <v>183713</v>
      </c>
      <c r="F218">
        <v>103113.83363752101</v>
      </c>
      <c r="G218">
        <f>INDEX(export_2017_country_references!$A$1:$C$21,MATCH($A218,export_2017_country_references!$A$1:$A$21,0),2)</f>
        <v>814097</v>
      </c>
      <c r="H218">
        <f>INDEX(export_2017_country_references!$A$1:$C$21,MATCH($A218,export_2017_country_references!$A$1:$A$21,0),3)</f>
        <v>695738.46490440296</v>
      </c>
      <c r="I218">
        <f t="shared" si="51"/>
        <v>0.22566475493706523</v>
      </c>
      <c r="J218">
        <f t="shared" si="52"/>
        <v>0.1482077516753213</v>
      </c>
      <c r="K218">
        <f>INDEX(export_2017_5y_country_docs!$A$1:$E$21,MATCH($B218,export_2017_5y_country_docs!$A$1:$A$21,0),2)</f>
        <v>2823093</v>
      </c>
      <c r="L218">
        <f>INDEX(export_2017_5y_country_docs!$A$1:$E$21,MATCH($B218,export_2017_5y_country_docs!$A$1:$A$21,0),3)</f>
        <v>2249487.3035238399</v>
      </c>
      <c r="M218">
        <f>INDEX(export_2017_5y_country_docs!$A$1:$E$21,MATCH($B218,export_2017_5y_country_docs!$A$1:$A$21,0),4)</f>
        <v>0.18252719488025176</v>
      </c>
      <c r="N218">
        <f>INDEX(export_2017_5y_country_docs!$A$1:$E$21,MATCH($B218,export_2017_5y_country_docs!$A$1:$A$21,0),5)</f>
        <v>0.18389432278960494</v>
      </c>
      <c r="O218">
        <f t="shared" si="53"/>
        <v>148594.84177042832</v>
      </c>
      <c r="P218">
        <f t="shared" si="54"/>
        <v>127942.3538422745</v>
      </c>
      <c r="Q218">
        <f t="shared" si="55"/>
        <v>1.2363349750984458</v>
      </c>
      <c r="R218">
        <f t="shared" si="56"/>
        <v>0.80593978882581963</v>
      </c>
      <c r="S218">
        <f t="shared" si="57"/>
        <v>103113.83363752101</v>
      </c>
      <c r="T218">
        <f t="shared" si="58"/>
        <v>4873588.5164673962</v>
      </c>
      <c r="U218">
        <f t="shared" si="59"/>
        <v>695726.54785840726</v>
      </c>
      <c r="V218">
        <f t="shared" si="60"/>
        <v>18237335.999999966</v>
      </c>
      <c r="W218">
        <f t="shared" si="61"/>
        <v>0.14821029031438729</v>
      </c>
      <c r="X218">
        <f t="shared" si="62"/>
        <v>0.26723138272318969</v>
      </c>
      <c r="Y218">
        <f t="shared" si="63"/>
        <v>0.55461409062089906</v>
      </c>
      <c r="Z218">
        <f t="shared" si="64"/>
        <v>0.47711752758378762</v>
      </c>
      <c r="AA218">
        <f t="shared" si="65"/>
        <v>2.1157681509037761E-2</v>
      </c>
      <c r="AB218">
        <f t="shared" si="66"/>
        <v>4.4344800360163278E-2</v>
      </c>
      <c r="AC218">
        <f t="shared" si="67"/>
        <v>0.47711752758378767</v>
      </c>
    </row>
    <row r="219" spans="1:29" x14ac:dyDescent="0.25">
      <c r="A219" t="s">
        <v>21</v>
      </c>
      <c r="B219" t="s">
        <v>12</v>
      </c>
      <c r="C219" t="str">
        <f>INDEX(country!$A$1:$J$242,MATCH(A219,country!$B$1:$B$242,0),1)</f>
        <v>Italy</v>
      </c>
      <c r="D219" t="str">
        <f>INDEX(country!$A$1:$J$242,MATCH(B219,country!$B$1:$B$242,0),1)</f>
        <v>zOther</v>
      </c>
      <c r="E219">
        <v>212286</v>
      </c>
      <c r="F219">
        <v>86675.009384165896</v>
      </c>
      <c r="G219">
        <f>INDEX(export_2017_country_references!$A$1:$C$21,MATCH($A219,export_2017_country_references!$A$1:$A$21,0),2)</f>
        <v>853404</v>
      </c>
      <c r="H219">
        <f>INDEX(export_2017_country_references!$A$1:$C$21,MATCH($A219,export_2017_country_references!$A$1:$A$21,0),3)</f>
        <v>590210.80568988505</v>
      </c>
      <c r="I219">
        <f t="shared" si="51"/>
        <v>0.24875205647032356</v>
      </c>
      <c r="J219">
        <f t="shared" si="52"/>
        <v>0.14685432484221175</v>
      </c>
      <c r="K219">
        <f>INDEX(export_2017_5y_country_docs!$A$1:$E$21,MATCH($B219,export_2017_5y_country_docs!$A$1:$A$21,0),2)</f>
        <v>3030074</v>
      </c>
      <c r="L219">
        <f>INDEX(export_2017_5y_country_docs!$A$1:$E$21,MATCH($B219,export_2017_5y_country_docs!$A$1:$A$21,0),3)</f>
        <v>2388459.2817652901</v>
      </c>
      <c r="M219">
        <f>INDEX(export_2017_5y_country_docs!$A$1:$E$21,MATCH($B219,export_2017_5y_country_docs!$A$1:$A$21,0),4)</f>
        <v>0.19590956001080514</v>
      </c>
      <c r="N219">
        <f>INDEX(export_2017_5y_country_docs!$A$1:$E$21,MATCH($B219,export_2017_5y_country_docs!$A$1:$A$21,0),5)</f>
        <v>0.19525520390478582</v>
      </c>
      <c r="O219">
        <f t="shared" si="53"/>
        <v>167190.00215146114</v>
      </c>
      <c r="P219">
        <f t="shared" si="54"/>
        <v>115241.73121178642</v>
      </c>
      <c r="Q219">
        <f t="shared" si="55"/>
        <v>1.2697290344412184</v>
      </c>
      <c r="R219">
        <f t="shared" si="56"/>
        <v>0.75211478058133474</v>
      </c>
      <c r="S219">
        <f t="shared" si="57"/>
        <v>86675.009384165896</v>
      </c>
      <c r="T219">
        <f t="shared" si="58"/>
        <v>2753034.477569554</v>
      </c>
      <c r="U219">
        <f t="shared" si="59"/>
        <v>590154.03594261827</v>
      </c>
      <c r="V219">
        <f t="shared" si="60"/>
        <v>18237335.999999966</v>
      </c>
      <c r="W219">
        <f t="shared" si="61"/>
        <v>0.14686845146407415</v>
      </c>
      <c r="X219">
        <f t="shared" si="62"/>
        <v>0.15095595527600955</v>
      </c>
      <c r="Y219">
        <f t="shared" si="63"/>
        <v>0.97292254019086721</v>
      </c>
      <c r="Z219">
        <f t="shared" si="64"/>
        <v>0.96826109659688364</v>
      </c>
      <c r="AA219">
        <f t="shared" si="65"/>
        <v>3.1483444936979035E-2</v>
      </c>
      <c r="AB219">
        <f t="shared" si="66"/>
        <v>3.2515449652612195E-2</v>
      </c>
      <c r="AC219">
        <f t="shared" si="67"/>
        <v>0.96826109659688342</v>
      </c>
    </row>
    <row r="220" spans="1:29" x14ac:dyDescent="0.25">
      <c r="A220" t="s">
        <v>18</v>
      </c>
      <c r="B220" t="s">
        <v>11</v>
      </c>
      <c r="C220" t="str">
        <f>INDEX(country!$A$1:$J$242,MATCH(A220,country!$B$1:$B$242,0),1)</f>
        <v>Spain</v>
      </c>
      <c r="D220" t="str">
        <f>INDEX(country!$A$1:$J$242,MATCH(B220,country!$B$1:$B$242,0),1)</f>
        <v>Poland</v>
      </c>
      <c r="E220">
        <v>11678</v>
      </c>
      <c r="F220">
        <v>3890.65422194753</v>
      </c>
      <c r="G220">
        <f>INDEX(export_2017_country_references!$A$1:$C$21,MATCH($A220,export_2017_country_references!$A$1:$A$21,0),2)</f>
        <v>684655</v>
      </c>
      <c r="H220">
        <f>INDEX(export_2017_country_references!$A$1:$C$21,MATCH($A220,export_2017_country_references!$A$1:$A$21,0),3)</f>
        <v>454481.91714997898</v>
      </c>
      <c r="I220">
        <f t="shared" si="51"/>
        <v>1.7056765816360064E-2</v>
      </c>
      <c r="J220">
        <f t="shared" si="52"/>
        <v>8.5606359134055808E-3</v>
      </c>
      <c r="K220">
        <f>INDEX(export_2017_5y_country_docs!$A$1:$E$21,MATCH($B220,export_2017_5y_country_docs!$A$1:$A$21,0),2)</f>
        <v>205103</v>
      </c>
      <c r="L220">
        <f>INDEX(export_2017_5y_country_docs!$A$1:$E$21,MATCH($B220,export_2017_5y_country_docs!$A$1:$A$21,0),3)</f>
        <v>166981.54839192901</v>
      </c>
      <c r="M220">
        <f>INDEX(export_2017_5y_country_docs!$A$1:$E$21,MATCH($B220,export_2017_5y_country_docs!$A$1:$A$21,0),4)</f>
        <v>1.3260942962744861E-2</v>
      </c>
      <c r="N220">
        <f>INDEX(export_2017_5y_country_docs!$A$1:$E$21,MATCH($B220,export_2017_5y_country_docs!$A$1:$A$21,0),5)</f>
        <v>1.3650647732837048E-2</v>
      </c>
      <c r="O220">
        <f t="shared" si="53"/>
        <v>9079.1709041580834</v>
      </c>
      <c r="P220">
        <f t="shared" si="54"/>
        <v>6203.9725519587955</v>
      </c>
      <c r="Q220">
        <f t="shared" si="55"/>
        <v>1.2862407948121897</v>
      </c>
      <c r="R220">
        <f t="shared" si="56"/>
        <v>0.62712305532672352</v>
      </c>
      <c r="S220">
        <f t="shared" si="57"/>
        <v>3890.65422194753</v>
      </c>
      <c r="T220">
        <f t="shared" si="58"/>
        <v>135327.88678592816</v>
      </c>
      <c r="U220">
        <f t="shared" si="59"/>
        <v>454448.32633992715</v>
      </c>
      <c r="V220">
        <f t="shared" si="60"/>
        <v>18237335.999999966</v>
      </c>
      <c r="W220">
        <f t="shared" si="61"/>
        <v>8.5612686777447218E-3</v>
      </c>
      <c r="X220">
        <f t="shared" si="62"/>
        <v>7.4203758041157114E-3</v>
      </c>
      <c r="Y220">
        <f t="shared" si="63"/>
        <v>1.153751360274262</v>
      </c>
      <c r="Z220">
        <f t="shared" si="64"/>
        <v>1.1550790335467407</v>
      </c>
      <c r="AA220">
        <f t="shared" si="65"/>
        <v>2.874983356610053E-2</v>
      </c>
      <c r="AB220">
        <f t="shared" si="66"/>
        <v>2.4889927642286445E-2</v>
      </c>
      <c r="AC220">
        <f t="shared" si="67"/>
        <v>1.1550790335467405</v>
      </c>
    </row>
    <row r="221" spans="1:29" x14ac:dyDescent="0.25">
      <c r="A221" t="s">
        <v>17</v>
      </c>
      <c r="B221" t="s">
        <v>14</v>
      </c>
      <c r="C221" t="str">
        <f>INDEX(country!$A$1:$J$242,MATCH(A221,country!$B$1:$B$242,0),1)</f>
        <v>Brazil</v>
      </c>
      <c r="D221" t="str">
        <f>INDEX(country!$A$1:$J$242,MATCH(B221,country!$B$1:$B$242,0),1)</f>
        <v>South Korea</v>
      </c>
      <c r="E221">
        <v>12493</v>
      </c>
      <c r="F221">
        <v>7026.6636105359103</v>
      </c>
      <c r="G221">
        <f>INDEX(export_2017_country_references!$A$1:$C$21,MATCH($A221,export_2017_country_references!$A$1:$A$21,0),2)</f>
        <v>473379</v>
      </c>
      <c r="H221">
        <f>INDEX(export_2017_country_references!$A$1:$C$21,MATCH($A221,export_2017_country_references!$A$1:$A$21,0),3)</f>
        <v>364724.64994822402</v>
      </c>
      <c r="I221">
        <f t="shared" si="51"/>
        <v>2.6391115786716351E-2</v>
      </c>
      <c r="J221">
        <f t="shared" si="52"/>
        <v>1.9265666884685225E-2</v>
      </c>
      <c r="K221">
        <f>INDEX(export_2017_5y_country_docs!$A$1:$E$21,MATCH($B221,export_2017_5y_country_docs!$A$1:$A$21,0),2)</f>
        <v>385294</v>
      </c>
      <c r="L221">
        <f>INDEX(export_2017_5y_country_docs!$A$1:$E$21,MATCH($B221,export_2017_5y_country_docs!$A$1:$A$21,0),3)</f>
        <v>328237.62917358801</v>
      </c>
      <c r="M221">
        <f>INDEX(export_2017_5y_country_docs!$A$1:$E$21,MATCH($B221,export_2017_5y_country_docs!$A$1:$A$21,0),4)</f>
        <v>2.4911199533345772E-2</v>
      </c>
      <c r="N221">
        <f>INDEX(export_2017_5y_country_docs!$A$1:$E$21,MATCH($B221,export_2017_5y_country_docs!$A$1:$A$21,0),5)</f>
        <v>2.6833241706404116E-2</v>
      </c>
      <c r="O221">
        <f t="shared" si="53"/>
        <v>11792.438723895688</v>
      </c>
      <c r="P221">
        <f t="shared" si="54"/>
        <v>9786.7446883443263</v>
      </c>
      <c r="Q221">
        <f t="shared" si="55"/>
        <v>1.059407667277908</v>
      </c>
      <c r="R221">
        <f t="shared" si="56"/>
        <v>0.71797761505972701</v>
      </c>
      <c r="S221">
        <f t="shared" si="57"/>
        <v>7026.6636105359103</v>
      </c>
      <c r="T221">
        <f t="shared" si="58"/>
        <v>467559.40479145834</v>
      </c>
      <c r="U221">
        <f t="shared" si="59"/>
        <v>364708.38328155724</v>
      </c>
      <c r="V221">
        <f t="shared" si="60"/>
        <v>18237335.999999966</v>
      </c>
      <c r="W221">
        <f t="shared" si="61"/>
        <v>1.9266526168967388E-2</v>
      </c>
      <c r="X221">
        <f t="shared" si="62"/>
        <v>2.5637483719741699E-2</v>
      </c>
      <c r="Y221">
        <f t="shared" si="63"/>
        <v>0.75149832875882172</v>
      </c>
      <c r="Z221">
        <f t="shared" si="64"/>
        <v>0.7466165091006246</v>
      </c>
      <c r="AA221">
        <f t="shared" si="65"/>
        <v>1.5028386849944671E-2</v>
      </c>
      <c r="AB221">
        <f t="shared" si="66"/>
        <v>2.0128655965628045E-2</v>
      </c>
      <c r="AC221">
        <f t="shared" si="67"/>
        <v>0.74661650910062449</v>
      </c>
    </row>
    <row r="222" spans="1:29" x14ac:dyDescent="0.25">
      <c r="A222" t="s">
        <v>11</v>
      </c>
      <c r="B222" t="s">
        <v>16</v>
      </c>
      <c r="C222" t="str">
        <f>INDEX(country!$A$1:$J$242,MATCH(A222,country!$B$1:$B$242,0),1)</f>
        <v>Poland</v>
      </c>
      <c r="D222" t="str">
        <f>INDEX(country!$A$1:$J$242,MATCH(B222,country!$B$1:$B$242,0),1)</f>
        <v>Russian Federation</v>
      </c>
      <c r="E222">
        <v>5294</v>
      </c>
      <c r="F222">
        <v>1677.6305073653</v>
      </c>
      <c r="G222">
        <f>INDEX(export_2017_country_references!$A$1:$C$21,MATCH($A222,export_2017_country_references!$A$1:$A$21,0),2)</f>
        <v>278613</v>
      </c>
      <c r="H222">
        <f>INDEX(export_2017_country_references!$A$1:$C$21,MATCH($A222,export_2017_country_references!$A$1:$A$21,0),3)</f>
        <v>205613.18892001599</v>
      </c>
      <c r="I222">
        <f t="shared" si="51"/>
        <v>1.9001266990413226E-2</v>
      </c>
      <c r="J222">
        <f t="shared" si="52"/>
        <v>8.1591580587658807E-3</v>
      </c>
      <c r="K222">
        <f>INDEX(export_2017_5y_country_docs!$A$1:$E$21,MATCH($B222,export_2017_5y_country_docs!$A$1:$A$21,0),2)</f>
        <v>331407</v>
      </c>
      <c r="L222">
        <f>INDEX(export_2017_5y_country_docs!$A$1:$E$21,MATCH($B222,export_2017_5y_country_docs!$A$1:$A$21,0),3)</f>
        <v>284134.86566834903</v>
      </c>
      <c r="M222">
        <f>INDEX(export_2017_5y_country_docs!$A$1:$E$21,MATCH($B222,export_2017_5y_country_docs!$A$1:$A$21,0),4)</f>
        <v>2.1427133315721301E-2</v>
      </c>
      <c r="N222">
        <f>INDEX(export_2017_5y_country_docs!$A$1:$E$21,MATCH($B222,export_2017_5y_country_docs!$A$1:$A$21,0),5)</f>
        <v>2.3227865576811717E-2</v>
      </c>
      <c r="O222">
        <f t="shared" si="53"/>
        <v>5969.8778944930591</v>
      </c>
      <c r="P222">
        <f t="shared" si="54"/>
        <v>4775.9555130537237</v>
      </c>
      <c r="Q222">
        <f t="shared" si="55"/>
        <v>0.88678530676204859</v>
      </c>
      <c r="R222">
        <f t="shared" si="56"/>
        <v>0.35126594097871544</v>
      </c>
      <c r="S222">
        <f t="shared" si="57"/>
        <v>1677.6305073653</v>
      </c>
      <c r="T222">
        <f t="shared" si="58"/>
        <v>104676.98736522046</v>
      </c>
      <c r="U222">
        <f t="shared" si="59"/>
        <v>205605.0031214678</v>
      </c>
      <c r="V222">
        <f t="shared" si="60"/>
        <v>18237335.999999966</v>
      </c>
      <c r="W222">
        <f t="shared" si="61"/>
        <v>8.1594829011733018E-3</v>
      </c>
      <c r="X222">
        <f t="shared" si="62"/>
        <v>5.7397082208289988E-3</v>
      </c>
      <c r="Y222">
        <f t="shared" si="63"/>
        <v>1.4215849634242923</v>
      </c>
      <c r="Z222">
        <f t="shared" si="64"/>
        <v>1.4250531775586714</v>
      </c>
      <c r="AA222">
        <f t="shared" si="65"/>
        <v>1.6026736626571111E-2</v>
      </c>
      <c r="AB222">
        <f t="shared" si="66"/>
        <v>1.1246413031426164E-2</v>
      </c>
      <c r="AC222">
        <f t="shared" si="67"/>
        <v>1.4250531775586719</v>
      </c>
    </row>
    <row r="223" spans="1:29" x14ac:dyDescent="0.25">
      <c r="A223" t="s">
        <v>15</v>
      </c>
      <c r="B223" t="s">
        <v>17</v>
      </c>
      <c r="C223" t="str">
        <f>INDEX(country!$A$1:$J$242,MATCH(A223,country!$B$1:$B$242,0),1)</f>
        <v>Turkey</v>
      </c>
      <c r="D223" t="str">
        <f>INDEX(country!$A$1:$J$242,MATCH(B223,country!$B$1:$B$242,0),1)</f>
        <v>Brazil</v>
      </c>
      <c r="E223">
        <v>6084</v>
      </c>
      <c r="F223">
        <v>3817.66564724933</v>
      </c>
      <c r="G223">
        <f>INDEX(export_2017_country_references!$A$1:$C$21,MATCH($A223,export_2017_country_references!$A$1:$A$21,0),2)</f>
        <v>233551</v>
      </c>
      <c r="H223">
        <f>INDEX(export_2017_country_references!$A$1:$C$21,MATCH($A223,export_2017_country_references!$A$1:$A$21,0),3)</f>
        <v>188043.705976909</v>
      </c>
      <c r="I223">
        <f t="shared" si="51"/>
        <v>2.6049984799893813E-2</v>
      </c>
      <c r="J223">
        <f t="shared" si="52"/>
        <v>2.0302012382792136E-2</v>
      </c>
      <c r="K223">
        <f>INDEX(export_2017_5y_country_docs!$A$1:$E$21,MATCH($B223,export_2017_5y_country_docs!$A$1:$A$21,0),2)</f>
        <v>331243</v>
      </c>
      <c r="L223">
        <f>INDEX(export_2017_5y_country_docs!$A$1:$E$21,MATCH($B223,export_2017_5y_country_docs!$A$1:$A$21,0),3)</f>
        <v>277939.358609332</v>
      </c>
      <c r="M223">
        <f>INDEX(export_2017_5y_country_docs!$A$1:$E$21,MATCH($B223,export_2017_5y_country_docs!$A$1:$A$21,0),4)</f>
        <v>2.1416529888926519E-2</v>
      </c>
      <c r="N223">
        <f>INDEX(export_2017_5y_country_docs!$A$1:$E$21,MATCH($B223,export_2017_5y_country_docs!$A$1:$A$21,0),5)</f>
        <v>2.2721386356781711E-2</v>
      </c>
      <c r="O223">
        <f t="shared" si="53"/>
        <v>5001.8519720886779</v>
      </c>
      <c r="P223">
        <f t="shared" si="54"/>
        <v>4272.6136954624117</v>
      </c>
      <c r="Q223">
        <f t="shared" si="55"/>
        <v>1.2163494709459459</v>
      </c>
      <c r="R223">
        <f t="shared" si="56"/>
        <v>0.89351996678374079</v>
      </c>
      <c r="S223">
        <f t="shared" si="57"/>
        <v>3817.66564724933</v>
      </c>
      <c r="T223">
        <f t="shared" si="58"/>
        <v>250192.85372959627</v>
      </c>
      <c r="U223">
        <f t="shared" si="59"/>
        <v>188030.98814065231</v>
      </c>
      <c r="V223">
        <f t="shared" si="60"/>
        <v>18237335.999999966</v>
      </c>
      <c r="W223">
        <f t="shared" si="61"/>
        <v>2.0303385548309794E-2</v>
      </c>
      <c r="X223">
        <f t="shared" si="62"/>
        <v>1.3718717126755615E-2</v>
      </c>
      <c r="Y223">
        <f t="shared" si="63"/>
        <v>1.4799769804067247</v>
      </c>
      <c r="Z223">
        <f t="shared" si="64"/>
        <v>1.4899240982631698</v>
      </c>
      <c r="AA223">
        <f t="shared" si="65"/>
        <v>1.5258891652338685E-2</v>
      </c>
      <c r="AB223">
        <f t="shared" si="66"/>
        <v>1.0241388584912638E-2</v>
      </c>
      <c r="AC223">
        <f t="shared" si="67"/>
        <v>1.4899240982631701</v>
      </c>
    </row>
    <row r="224" spans="1:29" x14ac:dyDescent="0.25">
      <c r="A224" t="s">
        <v>9</v>
      </c>
      <c r="B224" t="s">
        <v>12</v>
      </c>
      <c r="C224" t="str">
        <f>INDEX(country!$A$1:$J$242,MATCH(A224,country!$B$1:$B$242,0),1)</f>
        <v>Sweden</v>
      </c>
      <c r="D224" t="str">
        <f>INDEX(country!$A$1:$J$242,MATCH(B224,country!$B$1:$B$242,0),1)</f>
        <v>zOther</v>
      </c>
      <c r="E224">
        <v>80118</v>
      </c>
      <c r="F224">
        <v>23794.665124527299</v>
      </c>
      <c r="G224">
        <f>INDEX(export_2017_country_references!$A$1:$C$21,MATCH($A224,export_2017_country_references!$A$1:$A$21,0),2)</f>
        <v>314859</v>
      </c>
      <c r="H224">
        <f>INDEX(export_2017_country_references!$A$1:$C$21,MATCH($A224,export_2017_country_references!$A$1:$A$21,0),3)</f>
        <v>160351.01493838499</v>
      </c>
      <c r="I224">
        <f t="shared" si="51"/>
        <v>0.25445675683401142</v>
      </c>
      <c r="J224">
        <f t="shared" si="52"/>
        <v>0.14839111017582532</v>
      </c>
      <c r="K224">
        <f>INDEX(export_2017_5y_country_docs!$A$1:$E$21,MATCH($B224,export_2017_5y_country_docs!$A$1:$A$21,0),2)</f>
        <v>3030074</v>
      </c>
      <c r="L224">
        <f>INDEX(export_2017_5y_country_docs!$A$1:$E$21,MATCH($B224,export_2017_5y_country_docs!$A$1:$A$21,0),3)</f>
        <v>2388459.2817652901</v>
      </c>
      <c r="M224">
        <f>INDEX(export_2017_5y_country_docs!$A$1:$E$21,MATCH($B224,export_2017_5y_country_docs!$A$1:$A$21,0),4)</f>
        <v>0.19590956001080514</v>
      </c>
      <c r="N224">
        <f>INDEX(export_2017_5y_country_docs!$A$1:$E$21,MATCH($B224,export_2017_5y_country_docs!$A$1:$A$21,0),5)</f>
        <v>0.19525520390478582</v>
      </c>
      <c r="O224">
        <f t="shared" si="53"/>
        <v>61683.888155442095</v>
      </c>
      <c r="P224">
        <f t="shared" si="54"/>
        <v>31309.37011813372</v>
      </c>
      <c r="Q224">
        <f t="shared" si="55"/>
        <v>1.2988480849019168</v>
      </c>
      <c r="R224">
        <f t="shared" si="56"/>
        <v>0.75998543039184097</v>
      </c>
      <c r="S224">
        <f t="shared" si="57"/>
        <v>23794.665124527299</v>
      </c>
      <c r="T224">
        <f t="shared" si="58"/>
        <v>2753034.477569554</v>
      </c>
      <c r="U224">
        <f t="shared" si="59"/>
        <v>160344.49182914122</v>
      </c>
      <c r="V224">
        <f t="shared" si="60"/>
        <v>18237335.999999966</v>
      </c>
      <c r="W224">
        <f t="shared" si="61"/>
        <v>0.14839714699948817</v>
      </c>
      <c r="X224">
        <f t="shared" si="62"/>
        <v>0.15095595527600955</v>
      </c>
      <c r="Y224">
        <f t="shared" si="63"/>
        <v>0.98304930552860381</v>
      </c>
      <c r="Z224">
        <f t="shared" si="64"/>
        <v>0.98009554053080883</v>
      </c>
      <c r="AA224">
        <f t="shared" si="65"/>
        <v>8.6430683372820706E-3</v>
      </c>
      <c r="AB224">
        <f t="shared" si="66"/>
        <v>8.8185977589501953E-3</v>
      </c>
      <c r="AC224">
        <f t="shared" si="67"/>
        <v>0.98009554053080883</v>
      </c>
    </row>
    <row r="225" spans="1:29" x14ac:dyDescent="0.25">
      <c r="A225" t="s">
        <v>13</v>
      </c>
      <c r="B225" t="s">
        <v>4</v>
      </c>
      <c r="C225" t="str">
        <f>INDEX(country!$A$1:$J$242,MATCH(A225,country!$B$1:$B$242,0),1)</f>
        <v>India</v>
      </c>
      <c r="D225" t="str">
        <f>INDEX(country!$A$1:$J$242,MATCH(B225,country!$B$1:$B$242,0),1)</f>
        <v>Canada</v>
      </c>
      <c r="E225">
        <v>30908</v>
      </c>
      <c r="F225">
        <v>14525.75918485</v>
      </c>
      <c r="G225">
        <f>INDEX(export_2017_country_references!$A$1:$C$21,MATCH($A225,export_2017_country_references!$A$1:$A$21,0),2)</f>
        <v>814097</v>
      </c>
      <c r="H225">
        <f>INDEX(export_2017_country_references!$A$1:$C$21,MATCH($A225,export_2017_country_references!$A$1:$A$21,0),3)</f>
        <v>695738.46490440296</v>
      </c>
      <c r="I225">
        <f t="shared" si="51"/>
        <v>3.7965991767565779E-2</v>
      </c>
      <c r="J225">
        <f t="shared" si="52"/>
        <v>2.087818902875507E-2</v>
      </c>
      <c r="K225">
        <f>INDEX(export_2017_5y_country_docs!$A$1:$E$21,MATCH($B225,export_2017_5y_country_docs!$A$1:$A$21,0),2)</f>
        <v>456541</v>
      </c>
      <c r="L225">
        <f>INDEX(export_2017_5y_country_docs!$A$1:$E$21,MATCH($B225,export_2017_5y_country_docs!$A$1:$A$21,0),3)</f>
        <v>313358.46928815503</v>
      </c>
      <c r="M225">
        <f>INDEX(export_2017_5y_country_docs!$A$1:$E$21,MATCH($B225,export_2017_5y_country_docs!$A$1:$A$21,0),4)</f>
        <v>2.951767727022277E-2</v>
      </c>
      <c r="N225">
        <f>INDEX(export_2017_5y_country_docs!$A$1:$E$21,MATCH($B225,export_2017_5y_country_docs!$A$1:$A$21,0),5)</f>
        <v>2.5616878748265307E-2</v>
      </c>
      <c r="O225">
        <f t="shared" si="53"/>
        <v>24030.252512656545</v>
      </c>
      <c r="P225">
        <f t="shared" si="54"/>
        <v>17822.647895960326</v>
      </c>
      <c r="Q225">
        <f t="shared" si="55"/>
        <v>1.2862120355880988</v>
      </c>
      <c r="R225">
        <f t="shared" si="56"/>
        <v>0.81501689702024593</v>
      </c>
      <c r="S225">
        <f t="shared" si="57"/>
        <v>14525.75918485</v>
      </c>
      <c r="T225">
        <f t="shared" si="58"/>
        <v>568424.34993219655</v>
      </c>
      <c r="U225">
        <f t="shared" si="59"/>
        <v>695726.54785840726</v>
      </c>
      <c r="V225">
        <f t="shared" si="60"/>
        <v>18237335.999999966</v>
      </c>
      <c r="W225">
        <f t="shared" si="61"/>
        <v>2.0878546649633168E-2</v>
      </c>
      <c r="X225">
        <f t="shared" si="62"/>
        <v>3.1168167869046092E-2</v>
      </c>
      <c r="Y225">
        <f t="shared" si="63"/>
        <v>0.66986762704034941</v>
      </c>
      <c r="Z225">
        <f t="shared" si="64"/>
        <v>0.66282796497819485</v>
      </c>
      <c r="AA225">
        <f t="shared" si="65"/>
        <v>2.5554428107421291E-2</v>
      </c>
      <c r="AB225">
        <f t="shared" si="66"/>
        <v>3.8553636022677404E-2</v>
      </c>
      <c r="AC225">
        <f t="shared" si="67"/>
        <v>0.66282796497819485</v>
      </c>
    </row>
    <row r="226" spans="1:29" x14ac:dyDescent="0.25">
      <c r="A226" t="s">
        <v>8</v>
      </c>
      <c r="B226" t="s">
        <v>4</v>
      </c>
      <c r="C226" t="str">
        <f>INDEX(country!$A$1:$J$242,MATCH(A226,country!$B$1:$B$242,0),1)</f>
        <v>China</v>
      </c>
      <c r="D226" t="str">
        <f>INDEX(country!$A$1:$J$242,MATCH(B226,country!$B$1:$B$242,0),1)</f>
        <v>Canada</v>
      </c>
      <c r="E226">
        <v>187275</v>
      </c>
      <c r="F226">
        <v>90852.677871589898</v>
      </c>
      <c r="G226">
        <f>INDEX(export_2017_country_references!$A$1:$C$21,MATCH($A226,export_2017_country_references!$A$1:$A$21,0),2)</f>
        <v>4753344</v>
      </c>
      <c r="H226">
        <f>INDEX(export_2017_country_references!$A$1:$C$21,MATCH($A226,export_2017_country_references!$A$1:$A$21,0),3)</f>
        <v>4234628.8688230803</v>
      </c>
      <c r="I226">
        <f t="shared" si="51"/>
        <v>3.9398579189724121E-2</v>
      </c>
      <c r="J226">
        <f t="shared" si="52"/>
        <v>2.1454696665505035E-2</v>
      </c>
      <c r="K226">
        <f>INDEX(export_2017_5y_country_docs!$A$1:$E$21,MATCH($B226,export_2017_5y_country_docs!$A$1:$A$21,0),2)</f>
        <v>456541</v>
      </c>
      <c r="L226">
        <f>INDEX(export_2017_5y_country_docs!$A$1:$E$21,MATCH($B226,export_2017_5y_country_docs!$A$1:$A$21,0),3)</f>
        <v>313358.46928815503</v>
      </c>
      <c r="M226">
        <f>INDEX(export_2017_5y_country_docs!$A$1:$E$21,MATCH($B226,export_2017_5y_country_docs!$A$1:$A$21,0),4)</f>
        <v>2.951767727022277E-2</v>
      </c>
      <c r="N226">
        <f>INDEX(export_2017_5y_country_docs!$A$1:$E$21,MATCH($B226,export_2017_5y_country_docs!$A$1:$A$21,0),5)</f>
        <v>2.5616878748265307E-2</v>
      </c>
      <c r="O226">
        <f t="shared" si="53"/>
        <v>140307.67414634977</v>
      </c>
      <c r="P226">
        <f t="shared" si="54"/>
        <v>108477.97427654472</v>
      </c>
      <c r="Q226">
        <f t="shared" si="55"/>
        <v>1.3347452385580874</v>
      </c>
      <c r="R226">
        <f t="shared" si="56"/>
        <v>0.83752188845246733</v>
      </c>
      <c r="S226">
        <f t="shared" si="57"/>
        <v>90852.677871589898</v>
      </c>
      <c r="T226">
        <f t="shared" si="58"/>
        <v>568424.34993219655</v>
      </c>
      <c r="U226">
        <f t="shared" si="59"/>
        <v>4234545.0838893354</v>
      </c>
      <c r="V226">
        <f t="shared" si="60"/>
        <v>18237335.999999966</v>
      </c>
      <c r="W226">
        <f t="shared" si="61"/>
        <v>2.1455121169271799E-2</v>
      </c>
      <c r="X226">
        <f t="shared" si="62"/>
        <v>3.1168167869046092E-2</v>
      </c>
      <c r="Y226">
        <f t="shared" si="63"/>
        <v>0.68836645321650203</v>
      </c>
      <c r="Z226">
        <f t="shared" si="64"/>
        <v>0.68153372060372786</v>
      </c>
      <c r="AA226">
        <f t="shared" si="65"/>
        <v>0.15983248761673755</v>
      </c>
      <c r="AB226">
        <f t="shared" si="66"/>
        <v>0.23451882538570804</v>
      </c>
      <c r="AC226">
        <f t="shared" si="67"/>
        <v>0.68153372060372774</v>
      </c>
    </row>
    <row r="227" spans="1:29" x14ac:dyDescent="0.25">
      <c r="A227" t="s">
        <v>20</v>
      </c>
      <c r="B227" t="s">
        <v>17</v>
      </c>
      <c r="C227" t="str">
        <f>INDEX(country!$A$1:$J$242,MATCH(A227,country!$B$1:$B$242,0),1)</f>
        <v>France</v>
      </c>
      <c r="D227" t="str">
        <f>INDEX(country!$A$1:$J$242,MATCH(B227,country!$B$1:$B$242,0),1)</f>
        <v>Brazil</v>
      </c>
      <c r="E227">
        <v>17882</v>
      </c>
      <c r="F227">
        <v>5730.3847854130299</v>
      </c>
      <c r="G227">
        <f>INDEX(export_2017_country_references!$A$1:$C$21,MATCH($A227,export_2017_country_references!$A$1:$A$21,0),2)</f>
        <v>814706</v>
      </c>
      <c r="H227">
        <f>INDEX(export_2017_country_references!$A$1:$C$21,MATCH($A227,export_2017_country_references!$A$1:$A$21,0),3)</f>
        <v>537381.630780034</v>
      </c>
      <c r="I227">
        <f t="shared" si="51"/>
        <v>2.1949022101224246E-2</v>
      </c>
      <c r="J227">
        <f t="shared" si="52"/>
        <v>1.066352933779131E-2</v>
      </c>
      <c r="K227">
        <f>INDEX(export_2017_5y_country_docs!$A$1:$E$21,MATCH($B227,export_2017_5y_country_docs!$A$1:$A$21,0),2)</f>
        <v>331243</v>
      </c>
      <c r="L227">
        <f>INDEX(export_2017_5y_country_docs!$A$1:$E$21,MATCH($B227,export_2017_5y_country_docs!$A$1:$A$21,0),3)</f>
        <v>277939.358609332</v>
      </c>
      <c r="M227">
        <f>INDEX(export_2017_5y_country_docs!$A$1:$E$21,MATCH($B227,export_2017_5y_country_docs!$A$1:$A$21,0),4)</f>
        <v>2.1416529888926519E-2</v>
      </c>
      <c r="N227">
        <f>INDEX(export_2017_5y_country_docs!$A$1:$E$21,MATCH($B227,export_2017_5y_country_docs!$A$1:$A$21,0),5)</f>
        <v>2.2721386356781711E-2</v>
      </c>
      <c r="O227">
        <f t="shared" si="53"/>
        <v>17448.175399687771</v>
      </c>
      <c r="P227">
        <f t="shared" si="54"/>
        <v>12210.055653990572</v>
      </c>
      <c r="Q227">
        <f t="shared" si="55"/>
        <v>1.0248636083931155</v>
      </c>
      <c r="R227">
        <f t="shared" si="56"/>
        <v>0.4693168440669791</v>
      </c>
      <c r="S227">
        <f t="shared" si="57"/>
        <v>5730.3847854130299</v>
      </c>
      <c r="T227">
        <f t="shared" si="58"/>
        <v>250192.85372959627</v>
      </c>
      <c r="U227">
        <f t="shared" si="59"/>
        <v>537340.39643089229</v>
      </c>
      <c r="V227">
        <f t="shared" si="60"/>
        <v>18237335.999999966</v>
      </c>
      <c r="W227">
        <f t="shared" si="61"/>
        <v>1.066434763415376E-2</v>
      </c>
      <c r="X227">
        <f t="shared" si="62"/>
        <v>1.3718717126755615E-2</v>
      </c>
      <c r="Y227">
        <f t="shared" si="63"/>
        <v>0.77735749892787587</v>
      </c>
      <c r="Z227">
        <f t="shared" si="64"/>
        <v>0.77495756820275474</v>
      </c>
      <c r="AA227">
        <f t="shared" si="65"/>
        <v>2.2903870754063672E-2</v>
      </c>
      <c r="AB227">
        <f t="shared" si="66"/>
        <v>2.9554999775253825E-2</v>
      </c>
      <c r="AC227">
        <f t="shared" si="67"/>
        <v>0.77495756820275497</v>
      </c>
    </row>
    <row r="228" spans="1:29" x14ac:dyDescent="0.25">
      <c r="A228" t="s">
        <v>7</v>
      </c>
      <c r="B228" t="s">
        <v>16</v>
      </c>
      <c r="C228" t="str">
        <f>INDEX(country!$A$1:$J$242,MATCH(A228,country!$B$1:$B$242,0),1)</f>
        <v>Netherlands</v>
      </c>
      <c r="D228" t="str">
        <f>INDEX(country!$A$1:$J$242,MATCH(B228,country!$B$1:$B$242,0),1)</f>
        <v>Russian Federation</v>
      </c>
      <c r="E228">
        <v>4709</v>
      </c>
      <c r="F228">
        <v>747.53704397208605</v>
      </c>
      <c r="G228">
        <f>INDEX(export_2017_country_references!$A$1:$C$21,MATCH($A228,export_2017_country_references!$A$1:$A$21,0),2)</f>
        <v>457343</v>
      </c>
      <c r="H228">
        <f>INDEX(export_2017_country_references!$A$1:$C$21,MATCH($A228,export_2017_country_references!$A$1:$A$21,0),3)</f>
        <v>252054.98301061499</v>
      </c>
      <c r="I228">
        <f t="shared" si="51"/>
        <v>1.0296429594418195E-2</v>
      </c>
      <c r="J228">
        <f t="shared" si="52"/>
        <v>2.9657697500890291E-3</v>
      </c>
      <c r="K228">
        <f>INDEX(export_2017_5y_country_docs!$A$1:$E$21,MATCH($B228,export_2017_5y_country_docs!$A$1:$A$21,0),2)</f>
        <v>331407</v>
      </c>
      <c r="L228">
        <f>INDEX(export_2017_5y_country_docs!$A$1:$E$21,MATCH($B228,export_2017_5y_country_docs!$A$1:$A$21,0),3)</f>
        <v>284134.86566834903</v>
      </c>
      <c r="M228">
        <f>INDEX(export_2017_5y_country_docs!$A$1:$E$21,MATCH($B228,export_2017_5y_country_docs!$A$1:$A$21,0),4)</f>
        <v>2.1427133315721301E-2</v>
      </c>
      <c r="N228">
        <f>INDEX(export_2017_5y_country_docs!$A$1:$E$21,MATCH($B228,export_2017_5y_country_docs!$A$1:$A$21,0),5)</f>
        <v>2.3227865576811717E-2</v>
      </c>
      <c r="O228">
        <f t="shared" si="53"/>
        <v>9799.5494320119269</v>
      </c>
      <c r="P228">
        <f t="shared" si="54"/>
        <v>5854.699263336126</v>
      </c>
      <c r="Q228">
        <f t="shared" si="55"/>
        <v>0.480532297190852</v>
      </c>
      <c r="R228">
        <f t="shared" si="56"/>
        <v>0.12768154440542934</v>
      </c>
      <c r="S228">
        <f t="shared" si="57"/>
        <v>747.53704397208605</v>
      </c>
      <c r="T228">
        <f t="shared" si="58"/>
        <v>104676.98736522046</v>
      </c>
      <c r="U228">
        <f t="shared" si="59"/>
        <v>252042.79126432154</v>
      </c>
      <c r="V228">
        <f t="shared" si="60"/>
        <v>18237335.999999966</v>
      </c>
      <c r="W228">
        <f t="shared" si="61"/>
        <v>2.96591320950787E-3</v>
      </c>
      <c r="X228">
        <f t="shared" si="62"/>
        <v>5.7397082208289988E-3</v>
      </c>
      <c r="Y228">
        <f t="shared" si="63"/>
        <v>0.51673588541396209</v>
      </c>
      <c r="Z228">
        <f t="shared" si="64"/>
        <v>0.51529830224592243</v>
      </c>
      <c r="AA228">
        <f t="shared" si="65"/>
        <v>7.1413694909265189E-3</v>
      </c>
      <c r="AB228">
        <f t="shared" si="66"/>
        <v>1.3858709527667629E-2</v>
      </c>
      <c r="AC228">
        <f t="shared" si="67"/>
        <v>0.51529830224592243</v>
      </c>
    </row>
    <row r="229" spans="1:29" x14ac:dyDescent="0.25">
      <c r="A229" t="s">
        <v>10</v>
      </c>
      <c r="B229" t="s">
        <v>19</v>
      </c>
      <c r="C229" t="str">
        <f>INDEX(country!$A$1:$J$242,MATCH(A229,country!$B$1:$B$242,0),1)</f>
        <v>Australia</v>
      </c>
      <c r="D229" t="str">
        <f>INDEX(country!$A$1:$J$242,MATCH(B229,country!$B$1:$B$242,0),1)</f>
        <v>United States</v>
      </c>
      <c r="E229">
        <v>290545</v>
      </c>
      <c r="F229">
        <v>131014.955191392</v>
      </c>
      <c r="G229">
        <f>INDEX(export_2017_country_references!$A$1:$C$21,MATCH($A229,export_2017_country_references!$A$1:$A$21,0),2)</f>
        <v>766223</v>
      </c>
      <c r="H229">
        <f>INDEX(export_2017_country_references!$A$1:$C$21,MATCH($A229,export_2017_country_references!$A$1:$A$21,0),3)</f>
        <v>467586.44461568602</v>
      </c>
      <c r="I229">
        <f t="shared" si="51"/>
        <v>0.37919117541499014</v>
      </c>
      <c r="J229">
        <f t="shared" si="52"/>
        <v>0.28019408325464717</v>
      </c>
      <c r="K229">
        <f>INDEX(export_2017_5y_country_docs!$A$1:$E$21,MATCH($B229,export_2017_5y_country_docs!$A$1:$A$21,0),2)</f>
        <v>2823093</v>
      </c>
      <c r="L229">
        <f>INDEX(export_2017_5y_country_docs!$A$1:$E$21,MATCH($B229,export_2017_5y_country_docs!$A$1:$A$21,0),3)</f>
        <v>2249487.3035238399</v>
      </c>
      <c r="M229">
        <f>INDEX(export_2017_5y_country_docs!$A$1:$E$21,MATCH($B229,export_2017_5y_country_docs!$A$1:$A$21,0),4)</f>
        <v>0.18252719488025176</v>
      </c>
      <c r="N229">
        <f>INDEX(export_2017_5y_country_docs!$A$1:$E$21,MATCH($B229,export_2017_5y_country_docs!$A$1:$A$21,0),5)</f>
        <v>0.18389432278960494</v>
      </c>
      <c r="O229">
        <f t="shared" si="53"/>
        <v>139856.53484273114</v>
      </c>
      <c r="P229">
        <f t="shared" si="54"/>
        <v>85986.49257820069</v>
      </c>
      <c r="Q229">
        <f t="shared" si="55"/>
        <v>2.0774502980981064</v>
      </c>
      <c r="R229">
        <f t="shared" si="56"/>
        <v>1.523669023622984</v>
      </c>
      <c r="S229">
        <f t="shared" si="57"/>
        <v>131014.955191392</v>
      </c>
      <c r="T229">
        <f t="shared" si="58"/>
        <v>4873588.5164673962</v>
      </c>
      <c r="U229">
        <f t="shared" si="59"/>
        <v>467570.656331987</v>
      </c>
      <c r="V229">
        <f t="shared" si="60"/>
        <v>18237335.999999966</v>
      </c>
      <c r="W229">
        <f t="shared" si="61"/>
        <v>0.28020354446359452</v>
      </c>
      <c r="X229">
        <f t="shared" si="62"/>
        <v>0.26723138272318969</v>
      </c>
      <c r="Y229">
        <f t="shared" si="63"/>
        <v>1.0485428081395738</v>
      </c>
      <c r="Z229">
        <f t="shared" si="64"/>
        <v>1.0674396320879334</v>
      </c>
      <c r="AA229">
        <f t="shared" si="65"/>
        <v>2.6882646072540761E-2</v>
      </c>
      <c r="AB229">
        <f t="shared" si="66"/>
        <v>2.518423081215165E-2</v>
      </c>
      <c r="AC229">
        <f t="shared" si="67"/>
        <v>1.0674396320879338</v>
      </c>
    </row>
    <row r="230" spans="1:29" x14ac:dyDescent="0.25">
      <c r="A230" t="s">
        <v>9</v>
      </c>
      <c r="B230" t="s">
        <v>10</v>
      </c>
      <c r="C230" t="str">
        <f>INDEX(country!$A$1:$J$242,MATCH(A230,country!$B$1:$B$242,0),1)</f>
        <v>Sweden</v>
      </c>
      <c r="D230" t="str">
        <f>INDEX(country!$A$1:$J$242,MATCH(B230,country!$B$1:$B$242,0),1)</f>
        <v>Australia</v>
      </c>
      <c r="E230">
        <v>20929</v>
      </c>
      <c r="F230">
        <v>5759.5406960398896</v>
      </c>
      <c r="G230">
        <f>INDEX(export_2017_country_references!$A$1:$C$21,MATCH($A230,export_2017_country_references!$A$1:$A$21,0),2)</f>
        <v>314859</v>
      </c>
      <c r="H230">
        <f>INDEX(export_2017_country_references!$A$1:$C$21,MATCH($A230,export_2017_country_references!$A$1:$A$21,0),3)</f>
        <v>160351.01493838499</v>
      </c>
      <c r="I230">
        <f t="shared" si="51"/>
        <v>6.6471023537519963E-2</v>
      </c>
      <c r="J230">
        <f t="shared" si="52"/>
        <v>3.5918330159949392E-2</v>
      </c>
      <c r="K230">
        <f>INDEX(export_2017_5y_country_docs!$A$1:$E$21,MATCH($B230,export_2017_5y_country_docs!$A$1:$A$21,0),2)</f>
        <v>411739</v>
      </c>
      <c r="L230">
        <f>INDEX(export_2017_5y_country_docs!$A$1:$E$21,MATCH($B230,export_2017_5y_country_docs!$A$1:$A$21,0),3)</f>
        <v>283168.587115045</v>
      </c>
      <c r="M230">
        <f>INDEX(export_2017_5y_country_docs!$A$1:$E$21,MATCH($B230,export_2017_5y_country_docs!$A$1:$A$21,0),4)</f>
        <v>2.6621002104004358E-2</v>
      </c>
      <c r="N230">
        <f>INDEX(export_2017_5y_country_docs!$A$1:$E$21,MATCH($B230,export_2017_5y_country_docs!$A$1:$A$21,0),5)</f>
        <v>2.3148872848154121E-2</v>
      </c>
      <c r="O230">
        <f t="shared" si="53"/>
        <v>8381.8621014647088</v>
      </c>
      <c r="P230">
        <f t="shared" si="54"/>
        <v>3711.9452558811363</v>
      </c>
      <c r="Q230">
        <f t="shared" si="55"/>
        <v>2.4969391940178438</v>
      </c>
      <c r="R230">
        <f t="shared" si="56"/>
        <v>1.5516232861771282</v>
      </c>
      <c r="S230">
        <f t="shared" si="57"/>
        <v>5759.5406960398896</v>
      </c>
      <c r="T230">
        <f t="shared" si="58"/>
        <v>532790.59508464299</v>
      </c>
      <c r="U230">
        <f t="shared" si="59"/>
        <v>160344.49182914122</v>
      </c>
      <c r="V230">
        <f t="shared" si="60"/>
        <v>18237335.999999966</v>
      </c>
      <c r="W230">
        <f t="shared" si="61"/>
        <v>3.5919791383773263E-2</v>
      </c>
      <c r="X230">
        <f t="shared" si="62"/>
        <v>2.9214277517541156E-2</v>
      </c>
      <c r="Y230">
        <f t="shared" si="63"/>
        <v>1.2295286563977463</v>
      </c>
      <c r="Z230">
        <f t="shared" si="64"/>
        <v>1.2380804567362664</v>
      </c>
      <c r="AA230">
        <f t="shared" si="65"/>
        <v>1.0810139572987182E-2</v>
      </c>
      <c r="AB230">
        <f t="shared" si="66"/>
        <v>8.7313708201840531E-3</v>
      </c>
      <c r="AC230">
        <f t="shared" si="67"/>
        <v>1.2380804567362664</v>
      </c>
    </row>
    <row r="231" spans="1:29" x14ac:dyDescent="0.25">
      <c r="A231" t="s">
        <v>8</v>
      </c>
      <c r="B231" t="s">
        <v>15</v>
      </c>
      <c r="C231" t="str">
        <f>INDEX(country!$A$1:$J$242,MATCH(A231,country!$B$1:$B$242,0),1)</f>
        <v>China</v>
      </c>
      <c r="D231" t="str">
        <f>INDEX(country!$A$1:$J$242,MATCH(B231,country!$B$1:$B$242,0),1)</f>
        <v>Turkey</v>
      </c>
      <c r="E231">
        <v>47884</v>
      </c>
      <c r="F231">
        <v>31795.103730774601</v>
      </c>
      <c r="G231">
        <f>INDEX(export_2017_country_references!$A$1:$C$21,MATCH($A231,export_2017_country_references!$A$1:$A$21,0),2)</f>
        <v>4753344</v>
      </c>
      <c r="H231">
        <f>INDEX(export_2017_country_references!$A$1:$C$21,MATCH($A231,export_2017_country_references!$A$1:$A$21,0),3)</f>
        <v>4234628.8688230803</v>
      </c>
      <c r="I231">
        <f t="shared" si="51"/>
        <v>1.0073750185132825E-2</v>
      </c>
      <c r="J231">
        <f t="shared" si="52"/>
        <v>7.508356627156168E-3</v>
      </c>
      <c r="K231">
        <f>INDEX(export_2017_5y_country_docs!$A$1:$E$21,MATCH($B231,export_2017_5y_country_docs!$A$1:$A$21,0),2)</f>
        <v>196268</v>
      </c>
      <c r="L231">
        <f>INDEX(export_2017_5y_country_docs!$A$1:$E$21,MATCH($B231,export_2017_5y_country_docs!$A$1:$A$21,0),3)</f>
        <v>171052.689770383</v>
      </c>
      <c r="M231">
        <f>INDEX(export_2017_5y_country_docs!$A$1:$E$21,MATCH($B231,export_2017_5y_country_docs!$A$1:$A$21,0),4)</f>
        <v>1.2689715671696699E-2</v>
      </c>
      <c r="N231">
        <f>INDEX(export_2017_5y_country_docs!$A$1:$E$21,MATCH($B231,export_2017_5y_country_docs!$A$1:$A$21,0),5)</f>
        <v>1.3983461252432714E-2</v>
      </c>
      <c r="O231">
        <f t="shared" si="53"/>
        <v>60318.583849765477</v>
      </c>
      <c r="P231">
        <f t="shared" si="54"/>
        <v>59214.768705620518</v>
      </c>
      <c r="Q231">
        <f t="shared" si="55"/>
        <v>0.79385152873058007</v>
      </c>
      <c r="R231">
        <f t="shared" si="56"/>
        <v>0.53694550237695493</v>
      </c>
      <c r="S231">
        <f t="shared" si="57"/>
        <v>31795.103730774601</v>
      </c>
      <c r="T231">
        <f t="shared" si="58"/>
        <v>154259.77782273083</v>
      </c>
      <c r="U231">
        <f t="shared" si="59"/>
        <v>4234545.0838893354</v>
      </c>
      <c r="V231">
        <f t="shared" si="60"/>
        <v>18237335.999999966</v>
      </c>
      <c r="W231">
        <f t="shared" si="61"/>
        <v>7.5085051878988392E-3</v>
      </c>
      <c r="X231">
        <f t="shared" si="62"/>
        <v>8.4584600416821362E-3</v>
      </c>
      <c r="Y231">
        <f t="shared" si="63"/>
        <v>0.88769174895878811</v>
      </c>
      <c r="Z231">
        <f t="shared" si="64"/>
        <v>0.88684210229683214</v>
      </c>
      <c r="AA231">
        <f t="shared" si="65"/>
        <v>0.20611402518232758</v>
      </c>
      <c r="AB231">
        <f t="shared" si="66"/>
        <v>0.23241344163579164</v>
      </c>
      <c r="AC231">
        <f t="shared" si="67"/>
        <v>0.88684210229683225</v>
      </c>
    </row>
    <row r="232" spans="1:29" x14ac:dyDescent="0.25">
      <c r="A232" t="s">
        <v>19</v>
      </c>
      <c r="B232" t="s">
        <v>7</v>
      </c>
      <c r="C232" t="str">
        <f>INDEX(country!$A$1:$J$242,MATCH(A232,country!$B$1:$B$242,0),1)</f>
        <v>United States</v>
      </c>
      <c r="D232" t="str">
        <f>INDEX(country!$A$1:$J$242,MATCH(B232,country!$B$1:$B$242,0),1)</f>
        <v>Netherlands</v>
      </c>
      <c r="E232">
        <v>210400</v>
      </c>
      <c r="F232">
        <v>70794.760720614504</v>
      </c>
      <c r="G232">
        <f>INDEX(export_2017_country_references!$A$1:$C$21,MATCH($A232,export_2017_country_references!$A$1:$A$21,0),2)</f>
        <v>4608764</v>
      </c>
      <c r="H232">
        <f>INDEX(export_2017_country_references!$A$1:$C$21,MATCH($A232,export_2017_country_references!$A$1:$A$21,0),3)</f>
        <v>3401456.2562221601</v>
      </c>
      <c r="I232">
        <f t="shared" si="51"/>
        <v>4.5652153158634287E-2</v>
      </c>
      <c r="J232">
        <f t="shared" si="52"/>
        <v>2.0813073985917717E-2</v>
      </c>
      <c r="K232">
        <f>INDEX(export_2017_5y_country_docs!$A$1:$E$21,MATCH($B232,export_2017_5y_country_docs!$A$1:$A$21,0),2)</f>
        <v>264229</v>
      </c>
      <c r="L232">
        <f>INDEX(export_2017_5y_country_docs!$A$1:$E$21,MATCH($B232,export_2017_5y_country_docs!$A$1:$A$21,0),3)</f>
        <v>164787.98419923001</v>
      </c>
      <c r="M232">
        <f>INDEX(export_2017_5y_country_docs!$A$1:$E$21,MATCH($B232,export_2017_5y_country_docs!$A$1:$A$21,0),4)</f>
        <v>1.708373694242947E-2</v>
      </c>
      <c r="N232">
        <f>INDEX(export_2017_5y_country_docs!$A$1:$E$21,MATCH($B232,export_2017_5y_country_docs!$A$1:$A$21,0),5)</f>
        <v>1.3471325092927054E-2</v>
      </c>
      <c r="O232">
        <f t="shared" si="53"/>
        <v>78734.911805739015</v>
      </c>
      <c r="P232">
        <f t="shared" si="54"/>
        <v>45822.123016939302</v>
      </c>
      <c r="Q232">
        <f t="shared" si="55"/>
        <v>2.6722580260090401</v>
      </c>
      <c r="R232">
        <f t="shared" si="56"/>
        <v>1.5449908485131394</v>
      </c>
      <c r="S232">
        <f t="shared" si="57"/>
        <v>70794.760720614504</v>
      </c>
      <c r="T232">
        <f t="shared" si="58"/>
        <v>349614.29819089675</v>
      </c>
      <c r="U232">
        <f t="shared" si="59"/>
        <v>3401355.9011452473</v>
      </c>
      <c r="V232">
        <f t="shared" si="60"/>
        <v>18237335.999999966</v>
      </c>
      <c r="W232">
        <f t="shared" si="61"/>
        <v>2.0813688063862322E-2</v>
      </c>
      <c r="X232">
        <f t="shared" si="62"/>
        <v>1.9170250424233967E-2</v>
      </c>
      <c r="Y232">
        <f t="shared" si="63"/>
        <v>1.0857285430946073</v>
      </c>
      <c r="Z232">
        <f t="shared" si="64"/>
        <v>1.087550798095918</v>
      </c>
      <c r="AA232">
        <f t="shared" si="65"/>
        <v>0.20249389423415137</v>
      </c>
      <c r="AB232">
        <f t="shared" si="66"/>
        <v>0.18619258483252216</v>
      </c>
      <c r="AC232">
        <f t="shared" si="67"/>
        <v>1.0875507980959178</v>
      </c>
    </row>
    <row r="233" spans="1:29" x14ac:dyDescent="0.25">
      <c r="A233" t="s">
        <v>17</v>
      </c>
      <c r="B233" t="s">
        <v>5</v>
      </c>
      <c r="C233" t="str">
        <f>INDEX(country!$A$1:$J$242,MATCH(A233,country!$B$1:$B$242,0),1)</f>
        <v>Brazil</v>
      </c>
      <c r="D233" t="str">
        <f>INDEX(country!$A$1:$J$242,MATCH(B233,country!$B$1:$B$242,0),1)</f>
        <v>Switzerland</v>
      </c>
      <c r="E233">
        <v>15022</v>
      </c>
      <c r="F233">
        <v>4083.0059560507798</v>
      </c>
      <c r="G233">
        <f>INDEX(export_2017_country_references!$A$1:$C$21,MATCH($A233,export_2017_country_references!$A$1:$A$21,0),2)</f>
        <v>473379</v>
      </c>
      <c r="H233">
        <f>INDEX(export_2017_country_references!$A$1:$C$21,MATCH($A233,export_2017_country_references!$A$1:$A$21,0),3)</f>
        <v>364724.64994822402</v>
      </c>
      <c r="I233">
        <f t="shared" si="51"/>
        <v>3.1733558100380456E-2</v>
      </c>
      <c r="J233">
        <f t="shared" si="52"/>
        <v>1.119476283445717E-2</v>
      </c>
      <c r="K233">
        <f>INDEX(export_2017_5y_country_docs!$A$1:$E$21,MATCH($B233,export_2017_5y_country_docs!$A$1:$A$21,0),2)</f>
        <v>205623</v>
      </c>
      <c r="L233">
        <f>INDEX(export_2017_5y_country_docs!$A$1:$E$21,MATCH($B233,export_2017_5y_country_docs!$A$1:$A$21,0),3)</f>
        <v>113491.275762676</v>
      </c>
      <c r="M233">
        <f>INDEX(export_2017_5y_country_docs!$A$1:$E$21,MATCH($B233,export_2017_5y_country_docs!$A$1:$A$21,0),4)</f>
        <v>1.3294563584289291E-2</v>
      </c>
      <c r="N233">
        <f>INDEX(export_2017_5y_country_docs!$A$1:$E$21,MATCH($B233,export_2017_5y_country_docs!$A$1:$A$21,0),5)</f>
        <v>9.2778480083937145E-3</v>
      </c>
      <c r="O233">
        <f t="shared" si="53"/>
        <v>6293.3672149672802</v>
      </c>
      <c r="P233">
        <f t="shared" si="54"/>
        <v>3383.8598671342247</v>
      </c>
      <c r="Q233">
        <f t="shared" si="55"/>
        <v>2.3869574882383691</v>
      </c>
      <c r="R233">
        <f t="shared" si="56"/>
        <v>1.2066120100619471</v>
      </c>
      <c r="S233">
        <f t="shared" si="57"/>
        <v>4083.0059560507798</v>
      </c>
      <c r="T233">
        <f t="shared" si="58"/>
        <v>255446.00110883819</v>
      </c>
      <c r="U233">
        <f t="shared" si="59"/>
        <v>364708.38328155724</v>
      </c>
      <c r="V233">
        <f t="shared" si="60"/>
        <v>18237335.999999966</v>
      </c>
      <c r="W233">
        <f t="shared" si="61"/>
        <v>1.119526214153041E-2</v>
      </c>
      <c r="X233">
        <f t="shared" si="62"/>
        <v>1.4006760697332036E-2</v>
      </c>
      <c r="Y233">
        <f t="shared" si="63"/>
        <v>0.7992756057910555</v>
      </c>
      <c r="Z233">
        <f t="shared" si="64"/>
        <v>0.79700300117526868</v>
      </c>
      <c r="AA233">
        <f t="shared" si="65"/>
        <v>1.5983831957937476E-2</v>
      </c>
      <c r="AB233">
        <f t="shared" si="66"/>
        <v>2.0054920664498824E-2</v>
      </c>
      <c r="AC233">
        <f t="shared" si="67"/>
        <v>0.79700300117526868</v>
      </c>
    </row>
    <row r="234" spans="1:29" x14ac:dyDescent="0.25">
      <c r="A234" t="s">
        <v>18</v>
      </c>
      <c r="B234" t="s">
        <v>20</v>
      </c>
      <c r="C234" t="str">
        <f>INDEX(country!$A$1:$J$242,MATCH(A234,country!$B$1:$B$242,0),1)</f>
        <v>Spain</v>
      </c>
      <c r="D234" t="str">
        <f>INDEX(country!$A$1:$J$242,MATCH(B234,country!$B$1:$B$242,0),1)</f>
        <v>France</v>
      </c>
      <c r="E234">
        <v>54647</v>
      </c>
      <c r="F234">
        <v>19651.141395718802</v>
      </c>
      <c r="G234">
        <f>INDEX(export_2017_country_references!$A$1:$C$21,MATCH($A234,export_2017_country_references!$A$1:$A$21,0),2)</f>
        <v>684655</v>
      </c>
      <c r="H234">
        <f>INDEX(export_2017_country_references!$A$1:$C$21,MATCH($A234,export_2017_country_references!$A$1:$A$21,0),3)</f>
        <v>454481.91714997898</v>
      </c>
      <c r="I234">
        <f t="shared" si="51"/>
        <v>7.9816842059139276E-2</v>
      </c>
      <c r="J234">
        <f t="shared" si="52"/>
        <v>4.3238555053960327E-2</v>
      </c>
      <c r="K234">
        <f>INDEX(export_2017_5y_country_docs!$A$1:$E$21,MATCH($B234,export_2017_5y_country_docs!$A$1:$A$21,0),2)</f>
        <v>542183</v>
      </c>
      <c r="L234">
        <f>INDEX(export_2017_5y_country_docs!$A$1:$E$21,MATCH($B234,export_2017_5y_country_docs!$A$1:$A$21,0),3)</f>
        <v>390578.15715175902</v>
      </c>
      <c r="M234">
        <f>INDEX(export_2017_5y_country_docs!$A$1:$E$21,MATCH($B234,export_2017_5y_country_docs!$A$1:$A$21,0),4)</f>
        <v>3.5054864328507608E-2</v>
      </c>
      <c r="N234">
        <f>INDEX(export_2017_5y_country_docs!$A$1:$E$21,MATCH($B234,export_2017_5y_country_docs!$A$1:$A$21,0),5)</f>
        <v>3.1929544831535615E-2</v>
      </c>
      <c r="O234">
        <f t="shared" si="53"/>
        <v>24000.488136834378</v>
      </c>
      <c r="P234">
        <f t="shared" si="54"/>
        <v>14511.400748762509</v>
      </c>
      <c r="Q234">
        <f t="shared" si="55"/>
        <v>2.276912023140536</v>
      </c>
      <c r="R234">
        <f t="shared" si="56"/>
        <v>1.3541863901315381</v>
      </c>
      <c r="S234">
        <f t="shared" si="57"/>
        <v>19651.141395718802</v>
      </c>
      <c r="T234">
        <f t="shared" si="58"/>
        <v>623492.97929485783</v>
      </c>
      <c r="U234">
        <f t="shared" si="59"/>
        <v>454448.32633992715</v>
      </c>
      <c r="V234">
        <f t="shared" si="60"/>
        <v>18237335.999999966</v>
      </c>
      <c r="W234">
        <f t="shared" si="61"/>
        <v>4.3241751056686158E-2</v>
      </c>
      <c r="X234">
        <f t="shared" si="62"/>
        <v>3.4187722334822312E-2</v>
      </c>
      <c r="Y234">
        <f t="shared" si="63"/>
        <v>1.2648327558411738</v>
      </c>
      <c r="Z234">
        <f t="shared" si="64"/>
        <v>1.276802166204124</v>
      </c>
      <c r="AA234">
        <f t="shared" si="65"/>
        <v>3.1517823052223212E-2</v>
      </c>
      <c r="AB234">
        <f t="shared" si="66"/>
        <v>2.4684969908787276E-2</v>
      </c>
      <c r="AC234">
        <f t="shared" si="67"/>
        <v>1.276802166204124</v>
      </c>
    </row>
    <row r="235" spans="1:29" x14ac:dyDescent="0.25">
      <c r="A235" t="s">
        <v>4</v>
      </c>
      <c r="B235" t="s">
        <v>10</v>
      </c>
      <c r="C235" t="str">
        <f>INDEX(country!$A$1:$J$242,MATCH(A235,country!$B$1:$B$242,0),1)</f>
        <v>Canada</v>
      </c>
      <c r="D235" t="str">
        <f>INDEX(country!$A$1:$J$242,MATCH(B235,country!$B$1:$B$242,0),1)</f>
        <v>Australia</v>
      </c>
      <c r="E235">
        <v>51564</v>
      </c>
      <c r="F235">
        <v>17976.174226005001</v>
      </c>
      <c r="G235">
        <f>INDEX(export_2017_country_references!$A$1:$C$21,MATCH($A235,export_2017_country_references!$A$1:$A$21,0),2)</f>
        <v>761059</v>
      </c>
      <c r="H235">
        <f>INDEX(export_2017_country_references!$A$1:$C$21,MATCH($A235,export_2017_country_references!$A$1:$A$21,0),3)</f>
        <v>470952.99537847401</v>
      </c>
      <c r="I235">
        <f t="shared" si="51"/>
        <v>6.7752960020182398E-2</v>
      </c>
      <c r="J235">
        <f t="shared" si="52"/>
        <v>3.8169784251098626E-2</v>
      </c>
      <c r="K235">
        <f>INDEX(export_2017_5y_country_docs!$A$1:$E$21,MATCH($B235,export_2017_5y_country_docs!$A$1:$A$21,0),2)</f>
        <v>411739</v>
      </c>
      <c r="L235">
        <f>INDEX(export_2017_5y_country_docs!$A$1:$E$21,MATCH($B235,export_2017_5y_country_docs!$A$1:$A$21,0),3)</f>
        <v>283168.587115045</v>
      </c>
      <c r="M235">
        <f>INDEX(export_2017_5y_country_docs!$A$1:$E$21,MATCH($B235,export_2017_5y_country_docs!$A$1:$A$21,0),4)</f>
        <v>2.6621002104004358E-2</v>
      </c>
      <c r="N235">
        <f>INDEX(export_2017_5y_country_docs!$A$1:$E$21,MATCH($B235,export_2017_5y_country_docs!$A$1:$A$21,0),5)</f>
        <v>2.3148872848154121E-2</v>
      </c>
      <c r="O235">
        <f t="shared" si="53"/>
        <v>20260.153240271455</v>
      </c>
      <c r="P235">
        <f t="shared" si="54"/>
        <v>10902.03100747361</v>
      </c>
      <c r="Q235">
        <f t="shared" si="55"/>
        <v>2.5450942738925266</v>
      </c>
      <c r="R235">
        <f t="shared" si="56"/>
        <v>1.6488830579991831</v>
      </c>
      <c r="S235">
        <f t="shared" si="57"/>
        <v>17976.174226005001</v>
      </c>
      <c r="T235">
        <f t="shared" si="58"/>
        <v>532790.59508464299</v>
      </c>
      <c r="U235">
        <f t="shared" si="59"/>
        <v>470938.93774361059</v>
      </c>
      <c r="V235">
        <f t="shared" si="60"/>
        <v>18237335.999999966</v>
      </c>
      <c r="W235">
        <f t="shared" si="61"/>
        <v>3.8170923627877253E-2</v>
      </c>
      <c r="X235">
        <f t="shared" si="62"/>
        <v>2.9214277517541156E-2</v>
      </c>
      <c r="Y235">
        <f t="shared" si="63"/>
        <v>1.3065845494538844</v>
      </c>
      <c r="Z235">
        <f t="shared" si="64"/>
        <v>1.3187515921334754</v>
      </c>
      <c r="AA235">
        <f t="shared" si="65"/>
        <v>3.3739661307552127E-2</v>
      </c>
      <c r="AB235">
        <f t="shared" si="66"/>
        <v>2.5584546406475325E-2</v>
      </c>
      <c r="AC235">
        <f t="shared" si="67"/>
        <v>1.3187515921334756</v>
      </c>
    </row>
    <row r="236" spans="1:29" x14ac:dyDescent="0.25">
      <c r="A236" t="s">
        <v>4</v>
      </c>
      <c r="B236" t="s">
        <v>17</v>
      </c>
      <c r="C236" t="str">
        <f>INDEX(country!$A$1:$J$242,MATCH(A236,country!$B$1:$B$242,0),1)</f>
        <v>Canada</v>
      </c>
      <c r="D236" t="str">
        <f>INDEX(country!$A$1:$J$242,MATCH(B236,country!$B$1:$B$242,0),1)</f>
        <v>Brazil</v>
      </c>
      <c r="E236">
        <v>15091</v>
      </c>
      <c r="F236">
        <v>4624.3339807734701</v>
      </c>
      <c r="G236">
        <f>INDEX(export_2017_country_references!$A$1:$C$21,MATCH($A236,export_2017_country_references!$A$1:$A$21,0),2)</f>
        <v>761059</v>
      </c>
      <c r="H236">
        <f>INDEX(export_2017_country_references!$A$1:$C$21,MATCH($A236,export_2017_country_references!$A$1:$A$21,0),3)</f>
        <v>470952.99537847401</v>
      </c>
      <c r="I236">
        <f t="shared" si="51"/>
        <v>1.9828948872557844E-2</v>
      </c>
      <c r="J236">
        <f t="shared" si="52"/>
        <v>9.8190987766352284E-3</v>
      </c>
      <c r="K236">
        <f>INDEX(export_2017_5y_country_docs!$A$1:$E$21,MATCH($B236,export_2017_5y_country_docs!$A$1:$A$21,0),2)</f>
        <v>331243</v>
      </c>
      <c r="L236">
        <f>INDEX(export_2017_5y_country_docs!$A$1:$E$21,MATCH($B236,export_2017_5y_country_docs!$A$1:$A$21,0),3)</f>
        <v>277939.358609332</v>
      </c>
      <c r="M236">
        <f>INDEX(export_2017_5y_country_docs!$A$1:$E$21,MATCH($B236,export_2017_5y_country_docs!$A$1:$A$21,0),4)</f>
        <v>2.1416529888926519E-2</v>
      </c>
      <c r="N236">
        <f>INDEX(export_2017_5y_country_docs!$A$1:$E$21,MATCH($B236,export_2017_5y_country_docs!$A$1:$A$21,0),5)</f>
        <v>2.2721386356781711E-2</v>
      </c>
      <c r="O236">
        <f t="shared" si="53"/>
        <v>16299.242820736528</v>
      </c>
      <c r="P236">
        <f t="shared" si="54"/>
        <v>10700.704963877939</v>
      </c>
      <c r="Q236">
        <f t="shared" si="55"/>
        <v>0.92587123009178351</v>
      </c>
      <c r="R236">
        <f t="shared" si="56"/>
        <v>0.43215227374118814</v>
      </c>
      <c r="S236">
        <f t="shared" si="57"/>
        <v>4624.3339807734701</v>
      </c>
      <c r="T236">
        <f t="shared" si="58"/>
        <v>250192.85372959627</v>
      </c>
      <c r="U236">
        <f t="shared" si="59"/>
        <v>470938.93774361059</v>
      </c>
      <c r="V236">
        <f t="shared" si="60"/>
        <v>18237335.999999966</v>
      </c>
      <c r="W236">
        <f t="shared" si="61"/>
        <v>9.8193918789765862E-3</v>
      </c>
      <c r="X236">
        <f t="shared" si="62"/>
        <v>1.3718717126755615E-2</v>
      </c>
      <c r="Y236">
        <f t="shared" si="63"/>
        <v>0.71576604344628014</v>
      </c>
      <c r="Z236">
        <f t="shared" si="64"/>
        <v>0.71294736109497736</v>
      </c>
      <c r="AA236">
        <f t="shared" si="65"/>
        <v>1.8483077801140408E-2</v>
      </c>
      <c r="AB236">
        <f t="shared" si="66"/>
        <v>2.5924884233743773E-2</v>
      </c>
      <c r="AC236">
        <f t="shared" si="67"/>
        <v>0.71294736109497736</v>
      </c>
    </row>
    <row r="237" spans="1:29" x14ac:dyDescent="0.25">
      <c r="A237" t="s">
        <v>13</v>
      </c>
      <c r="B237" t="s">
        <v>8</v>
      </c>
      <c r="C237" t="str">
        <f>INDEX(country!$A$1:$J$242,MATCH(A237,country!$B$1:$B$242,0),1)</f>
        <v>India</v>
      </c>
      <c r="D237" t="str">
        <f>INDEX(country!$A$1:$J$242,MATCH(B237,country!$B$1:$B$242,0),1)</f>
        <v>China</v>
      </c>
      <c r="E237">
        <v>169160</v>
      </c>
      <c r="F237">
        <v>122399.71338238999</v>
      </c>
      <c r="G237">
        <f>INDEX(export_2017_country_references!$A$1:$C$21,MATCH($A237,export_2017_country_references!$A$1:$A$21,0),2)</f>
        <v>814097</v>
      </c>
      <c r="H237">
        <f>INDEX(export_2017_country_references!$A$1:$C$21,MATCH($A237,export_2017_country_references!$A$1:$A$21,0),3)</f>
        <v>695738.46490440296</v>
      </c>
      <c r="I237">
        <f t="shared" si="51"/>
        <v>0.20778850677499119</v>
      </c>
      <c r="J237">
        <f t="shared" si="52"/>
        <v>0.17592776532659893</v>
      </c>
      <c r="K237">
        <f>INDEX(export_2017_5y_country_docs!$A$1:$E$21,MATCH($B237,export_2017_5y_country_docs!$A$1:$A$21,0),2)</f>
        <v>2372875</v>
      </c>
      <c r="L237">
        <f>INDEX(export_2017_5y_country_docs!$A$1:$E$21,MATCH($B237,export_2017_5y_country_docs!$A$1:$A$21,0),3)</f>
        <v>2164170.6430614302</v>
      </c>
      <c r="M237">
        <f>INDEX(export_2017_5y_country_docs!$A$1:$E$21,MATCH($B237,export_2017_5y_country_docs!$A$1:$A$21,0),4)</f>
        <v>0.15341833143700095</v>
      </c>
      <c r="N237">
        <f>INDEX(export_2017_5y_country_docs!$A$1:$E$21,MATCH($B237,export_2017_5y_country_docs!$A$1:$A$21,0),5)</f>
        <v>0.1769197337471026</v>
      </c>
      <c r="O237">
        <f t="shared" si="53"/>
        <v>124897.40336786816</v>
      </c>
      <c r="P237">
        <f t="shared" si="54"/>
        <v>123089.86396850485</v>
      </c>
      <c r="Q237">
        <f t="shared" si="55"/>
        <v>1.3543916481735208</v>
      </c>
      <c r="R237">
        <f t="shared" si="56"/>
        <v>0.99439311602219782</v>
      </c>
      <c r="S237">
        <f t="shared" si="57"/>
        <v>122399.71338238999</v>
      </c>
      <c r="T237">
        <f t="shared" si="58"/>
        <v>2883561.6717675827</v>
      </c>
      <c r="U237">
        <f t="shared" si="59"/>
        <v>695726.54785840726</v>
      </c>
      <c r="V237">
        <f t="shared" si="60"/>
        <v>18237335.999999966</v>
      </c>
      <c r="W237">
        <f t="shared" si="61"/>
        <v>0.17593077877962551</v>
      </c>
      <c r="X237">
        <f t="shared" si="62"/>
        <v>0.15811309676849666</v>
      </c>
      <c r="Y237">
        <f t="shared" si="63"/>
        <v>1.1126894759212569</v>
      </c>
      <c r="Z237">
        <f t="shared" si="64"/>
        <v>1.1367475850564757</v>
      </c>
      <c r="AA237">
        <f t="shared" si="65"/>
        <v>4.2447406129989478E-2</v>
      </c>
      <c r="AB237">
        <f t="shared" si="66"/>
        <v>3.7341100775578617E-2</v>
      </c>
      <c r="AC237">
        <f t="shared" si="67"/>
        <v>1.1367475850564754</v>
      </c>
    </row>
    <row r="238" spans="1:29" x14ac:dyDescent="0.25">
      <c r="A238" t="s">
        <v>14</v>
      </c>
      <c r="B238" t="s">
        <v>4</v>
      </c>
      <c r="C238" t="str">
        <f>INDEX(country!$A$1:$J$242,MATCH(A238,country!$B$1:$B$242,0),1)</f>
        <v>South Korea</v>
      </c>
      <c r="D238" t="str">
        <f>INDEX(country!$A$1:$J$242,MATCH(B238,country!$B$1:$B$242,0),1)</f>
        <v>Canada</v>
      </c>
      <c r="E238">
        <v>26790</v>
      </c>
      <c r="F238">
        <v>11535.364323087</v>
      </c>
      <c r="G238">
        <f>INDEX(export_2017_country_references!$A$1:$C$21,MATCH($A238,export_2017_country_references!$A$1:$A$21,0),2)</f>
        <v>575418</v>
      </c>
      <c r="H238">
        <f>INDEX(export_2017_country_references!$A$1:$C$21,MATCH($A238,export_2017_country_references!$A$1:$A$21,0),3)</f>
        <v>460438.54033682798</v>
      </c>
      <c r="I238">
        <f t="shared" si="51"/>
        <v>4.6557459099298253E-2</v>
      </c>
      <c r="J238">
        <f t="shared" si="52"/>
        <v>2.5052994726828145E-2</v>
      </c>
      <c r="K238">
        <f>INDEX(export_2017_5y_country_docs!$A$1:$E$21,MATCH($B238,export_2017_5y_country_docs!$A$1:$A$21,0),2)</f>
        <v>456541</v>
      </c>
      <c r="L238">
        <f>INDEX(export_2017_5y_country_docs!$A$1:$E$21,MATCH($B238,export_2017_5y_country_docs!$A$1:$A$21,0),3)</f>
        <v>313358.46928815503</v>
      </c>
      <c r="M238">
        <f>INDEX(export_2017_5y_country_docs!$A$1:$E$21,MATCH($B238,export_2017_5y_country_docs!$A$1:$A$21,0),4)</f>
        <v>2.951767727022277E-2</v>
      </c>
      <c r="N238">
        <f>INDEX(export_2017_5y_country_docs!$A$1:$E$21,MATCH($B238,export_2017_5y_country_docs!$A$1:$A$21,0),5)</f>
        <v>2.5616878748265307E-2</v>
      </c>
      <c r="O238">
        <f t="shared" si="53"/>
        <v>16985.002819477046</v>
      </c>
      <c r="P238">
        <f t="shared" si="54"/>
        <v>11794.998258836787</v>
      </c>
      <c r="Q238">
        <f t="shared" si="55"/>
        <v>1.5772738035273899</v>
      </c>
      <c r="R238">
        <f t="shared" si="56"/>
        <v>0.97798779363487653</v>
      </c>
      <c r="S238">
        <f t="shared" si="57"/>
        <v>11535.364323087</v>
      </c>
      <c r="T238">
        <f t="shared" si="58"/>
        <v>568424.34993219655</v>
      </c>
      <c r="U238">
        <f t="shared" si="59"/>
        <v>460409.58926539822</v>
      </c>
      <c r="V238">
        <f t="shared" si="60"/>
        <v>18237335.999999966</v>
      </c>
      <c r="W238">
        <f t="shared" si="61"/>
        <v>2.5054570087239346E-2</v>
      </c>
      <c r="X238">
        <f t="shared" si="62"/>
        <v>3.1168167869046092E-2</v>
      </c>
      <c r="Y238">
        <f t="shared" si="63"/>
        <v>0.80385123028426975</v>
      </c>
      <c r="Z238">
        <f t="shared" si="64"/>
        <v>0.79881051421177296</v>
      </c>
      <c r="AA238">
        <f t="shared" si="65"/>
        <v>2.0293578775193173E-2</v>
      </c>
      <c r="AB238">
        <f t="shared" si="66"/>
        <v>2.5404746700433561E-2</v>
      </c>
      <c r="AC238">
        <f t="shared" si="67"/>
        <v>0.79881051421177285</v>
      </c>
    </row>
    <row r="239" spans="1:29" x14ac:dyDescent="0.25">
      <c r="A239" t="s">
        <v>8</v>
      </c>
      <c r="B239" t="s">
        <v>11</v>
      </c>
      <c r="C239" t="str">
        <f>INDEX(country!$A$1:$J$242,MATCH(A239,country!$B$1:$B$242,0),1)</f>
        <v>China</v>
      </c>
      <c r="D239" t="str">
        <f>INDEX(country!$A$1:$J$242,MATCH(B239,country!$B$1:$B$242,0),1)</f>
        <v>Poland</v>
      </c>
      <c r="E239">
        <v>44374</v>
      </c>
      <c r="F239">
        <v>25149.8934168171</v>
      </c>
      <c r="G239">
        <f>INDEX(export_2017_country_references!$A$1:$C$21,MATCH($A239,export_2017_country_references!$A$1:$A$21,0),2)</f>
        <v>4753344</v>
      </c>
      <c r="H239">
        <f>INDEX(export_2017_country_references!$A$1:$C$21,MATCH($A239,export_2017_country_references!$A$1:$A$21,0),3)</f>
        <v>4234628.8688230803</v>
      </c>
      <c r="I239">
        <f t="shared" si="51"/>
        <v>9.3353226696826479E-3</v>
      </c>
      <c r="J239">
        <f t="shared" si="52"/>
        <v>5.9391021494185738E-3</v>
      </c>
      <c r="K239">
        <f>INDEX(export_2017_5y_country_docs!$A$1:$E$21,MATCH($B239,export_2017_5y_country_docs!$A$1:$A$21,0),2)</f>
        <v>205103</v>
      </c>
      <c r="L239">
        <f>INDEX(export_2017_5y_country_docs!$A$1:$E$21,MATCH($B239,export_2017_5y_country_docs!$A$1:$A$21,0),3)</f>
        <v>166981.54839192901</v>
      </c>
      <c r="M239">
        <f>INDEX(export_2017_5y_country_docs!$A$1:$E$21,MATCH($B239,export_2017_5y_country_docs!$A$1:$A$21,0),4)</f>
        <v>1.3260942962744861E-2</v>
      </c>
      <c r="N239">
        <f>INDEX(export_2017_5y_country_docs!$A$1:$E$21,MATCH($B239,export_2017_5y_country_docs!$A$1:$A$21,0),5)</f>
        <v>1.3650647732837048E-2</v>
      </c>
      <c r="O239">
        <f t="shared" si="53"/>
        <v>63033.823666305507</v>
      </c>
      <c r="P239">
        <f t="shared" si="54"/>
        <v>57805.426967606094</v>
      </c>
      <c r="Q239">
        <f t="shared" si="55"/>
        <v>0.70397125573265762</v>
      </c>
      <c r="R239">
        <f t="shared" si="56"/>
        <v>0.43507841280907739</v>
      </c>
      <c r="S239">
        <f t="shared" si="57"/>
        <v>25149.8934168171</v>
      </c>
      <c r="T239">
        <f t="shared" si="58"/>
        <v>135327.88678592816</v>
      </c>
      <c r="U239">
        <f t="shared" si="59"/>
        <v>4234545.0838893354</v>
      </c>
      <c r="V239">
        <f t="shared" si="60"/>
        <v>18237335.999999966</v>
      </c>
      <c r="W239">
        <f t="shared" si="61"/>
        <v>5.9392196608088728E-3</v>
      </c>
      <c r="X239">
        <f t="shared" si="62"/>
        <v>7.4203758041157114E-3</v>
      </c>
      <c r="Y239">
        <f t="shared" si="63"/>
        <v>0.80039337866347482</v>
      </c>
      <c r="Z239">
        <f t="shared" si="64"/>
        <v>0.79920078803590278</v>
      </c>
      <c r="AA239">
        <f t="shared" si="65"/>
        <v>0.18584413023903265</v>
      </c>
      <c r="AB239">
        <f t="shared" si="66"/>
        <v>0.23253747121015592</v>
      </c>
      <c r="AC239">
        <f t="shared" si="67"/>
        <v>0.79920078803590278</v>
      </c>
    </row>
    <row r="240" spans="1:29" x14ac:dyDescent="0.25">
      <c r="A240" t="s">
        <v>16</v>
      </c>
      <c r="B240" t="s">
        <v>4</v>
      </c>
      <c r="C240" t="str">
        <f>INDEX(country!$A$1:$J$242,MATCH(A240,country!$B$1:$B$242,0),1)</f>
        <v>Russian Federation</v>
      </c>
      <c r="D240" t="str">
        <f>INDEX(country!$A$1:$J$242,MATCH(B240,country!$B$1:$B$242,0),1)</f>
        <v>Canada</v>
      </c>
      <c r="E240">
        <v>15567</v>
      </c>
      <c r="F240">
        <v>5668.4570566840102</v>
      </c>
      <c r="G240">
        <f>INDEX(export_2017_country_references!$A$1:$C$21,MATCH($A240,export_2017_country_references!$A$1:$A$21,0),2)</f>
        <v>307923</v>
      </c>
      <c r="H240">
        <f>INDEX(export_2017_country_references!$A$1:$C$21,MATCH($A240,export_2017_country_references!$A$1:$A$21,0),3)</f>
        <v>230122.67918958</v>
      </c>
      <c r="I240">
        <f t="shared" si="51"/>
        <v>5.0554846503833753E-2</v>
      </c>
      <c r="J240">
        <f t="shared" si="52"/>
        <v>2.4632326881672596E-2</v>
      </c>
      <c r="K240">
        <f>INDEX(export_2017_5y_country_docs!$A$1:$E$21,MATCH($B240,export_2017_5y_country_docs!$A$1:$A$21,0),2)</f>
        <v>456541</v>
      </c>
      <c r="L240">
        <f>INDEX(export_2017_5y_country_docs!$A$1:$E$21,MATCH($B240,export_2017_5y_country_docs!$A$1:$A$21,0),3)</f>
        <v>313358.46928815503</v>
      </c>
      <c r="M240">
        <f>INDEX(export_2017_5y_country_docs!$A$1:$E$21,MATCH($B240,export_2017_5y_country_docs!$A$1:$A$21,0),4)</f>
        <v>2.951767727022277E-2</v>
      </c>
      <c r="N240">
        <f>INDEX(export_2017_5y_country_docs!$A$1:$E$21,MATCH($B240,export_2017_5y_country_docs!$A$1:$A$21,0),5)</f>
        <v>2.5616878748265307E-2</v>
      </c>
      <c r="O240">
        <f t="shared" si="53"/>
        <v>9089.1717380788068</v>
      </c>
      <c r="P240">
        <f t="shared" si="54"/>
        <v>5895.0247700254267</v>
      </c>
      <c r="Q240">
        <f t="shared" si="55"/>
        <v>1.71269731154738</v>
      </c>
      <c r="R240">
        <f t="shared" si="56"/>
        <v>0.96156628306407621</v>
      </c>
      <c r="S240">
        <f t="shared" si="57"/>
        <v>5668.4570566840102</v>
      </c>
      <c r="T240">
        <f t="shared" si="58"/>
        <v>568424.34993219655</v>
      </c>
      <c r="U240">
        <f t="shared" si="59"/>
        <v>230105.28373503475</v>
      </c>
      <c r="V240">
        <f t="shared" si="60"/>
        <v>18237335.999999966</v>
      </c>
      <c r="W240">
        <f t="shared" si="61"/>
        <v>2.463418903153573E-2</v>
      </c>
      <c r="X240">
        <f t="shared" si="62"/>
        <v>3.1168167869046092E-2</v>
      </c>
      <c r="Y240">
        <f t="shared" si="63"/>
        <v>0.79036371772113612</v>
      </c>
      <c r="Z240">
        <f t="shared" si="64"/>
        <v>0.78506906852649372</v>
      </c>
      <c r="AA240">
        <f t="shared" si="65"/>
        <v>9.9722277157200633E-3</v>
      </c>
      <c r="AB240">
        <f t="shared" si="66"/>
        <v>1.2702357175320977E-2</v>
      </c>
      <c r="AC240">
        <f t="shared" si="67"/>
        <v>0.78506906852649372</v>
      </c>
    </row>
    <row r="241" spans="1:29" x14ac:dyDescent="0.25">
      <c r="A241" t="s">
        <v>23</v>
      </c>
      <c r="B241" t="s">
        <v>19</v>
      </c>
      <c r="C241" t="str">
        <f>INDEX(country!$A$1:$J$242,MATCH(A241,country!$B$1:$B$242,0),1)</f>
        <v>United Kingdom</v>
      </c>
      <c r="D241" t="str">
        <f>INDEX(country!$A$1:$J$242,MATCH(B241,country!$B$1:$B$242,0),1)</f>
        <v>United States</v>
      </c>
      <c r="E241">
        <v>562327</v>
      </c>
      <c r="F241">
        <v>230052.99084715001</v>
      </c>
      <c r="G241">
        <f>INDEX(export_2017_country_references!$A$1:$C$21,MATCH($A241,export_2017_country_references!$A$1:$A$21,0),2)</f>
        <v>1396369</v>
      </c>
      <c r="H241">
        <f>INDEX(export_2017_country_references!$A$1:$C$21,MATCH($A241,export_2017_country_references!$A$1:$A$21,0),3)</f>
        <v>798451.10116148798</v>
      </c>
      <c r="I241">
        <f t="shared" si="51"/>
        <v>0.40270659116608865</v>
      </c>
      <c r="J241">
        <f t="shared" si="52"/>
        <v>0.28812408237961895</v>
      </c>
      <c r="K241">
        <f>INDEX(export_2017_5y_country_docs!$A$1:$E$21,MATCH($B241,export_2017_5y_country_docs!$A$1:$A$21,0),2)</f>
        <v>2823093</v>
      </c>
      <c r="L241">
        <f>INDEX(export_2017_5y_country_docs!$A$1:$E$21,MATCH($B241,export_2017_5y_country_docs!$A$1:$A$21,0),3)</f>
        <v>2249487.3035238399</v>
      </c>
      <c r="M241">
        <f>INDEX(export_2017_5y_country_docs!$A$1:$E$21,MATCH($B241,export_2017_5y_country_docs!$A$1:$A$21,0),4)</f>
        <v>0.18252719488025176</v>
      </c>
      <c r="N241">
        <f>INDEX(export_2017_5y_country_docs!$A$1:$E$21,MATCH($B241,export_2017_5y_country_docs!$A$1:$A$21,0),5)</f>
        <v>0.18389432278960494</v>
      </c>
      <c r="O241">
        <f t="shared" si="53"/>
        <v>254875.31658774227</v>
      </c>
      <c r="P241">
        <f t="shared" si="54"/>
        <v>146830.62452870619</v>
      </c>
      <c r="Q241">
        <f t="shared" si="55"/>
        <v>2.2062826935475948</v>
      </c>
      <c r="R241">
        <f t="shared" si="56"/>
        <v>1.566791611665272</v>
      </c>
      <c r="S241">
        <f t="shared" si="57"/>
        <v>230052.99084715001</v>
      </c>
      <c r="T241">
        <f t="shared" si="58"/>
        <v>4873588.5164673962</v>
      </c>
      <c r="U241">
        <f t="shared" si="59"/>
        <v>798411.94772268995</v>
      </c>
      <c r="V241">
        <f t="shared" si="60"/>
        <v>18237335.999999966</v>
      </c>
      <c r="W241">
        <f t="shared" si="61"/>
        <v>0.28813821173810095</v>
      </c>
      <c r="X241">
        <f t="shared" si="62"/>
        <v>0.26723138272318969</v>
      </c>
      <c r="Y241">
        <f t="shared" si="63"/>
        <v>1.0782349318476845</v>
      </c>
      <c r="Z241">
        <f t="shared" si="64"/>
        <v>1.1099018561435992</v>
      </c>
      <c r="AA241">
        <f t="shared" si="65"/>
        <v>4.7204024317978967E-2</v>
      </c>
      <c r="AB241">
        <f t="shared" si="66"/>
        <v>4.2529908438923902E-2</v>
      </c>
      <c r="AC241">
        <f t="shared" si="67"/>
        <v>1.1099018561435994</v>
      </c>
    </row>
    <row r="242" spans="1:29" x14ac:dyDescent="0.25">
      <c r="A242" t="s">
        <v>9</v>
      </c>
      <c r="B242" t="s">
        <v>7</v>
      </c>
      <c r="C242" t="str">
        <f>INDEX(country!$A$1:$J$242,MATCH(A242,country!$B$1:$B$242,0),1)</f>
        <v>Sweden</v>
      </c>
      <c r="D242" t="str">
        <f>INDEX(country!$A$1:$J$242,MATCH(B242,country!$B$1:$B$242,0),1)</f>
        <v>Netherlands</v>
      </c>
      <c r="E242">
        <v>20420</v>
      </c>
      <c r="F242">
        <v>5321.1753019293801</v>
      </c>
      <c r="G242">
        <f>INDEX(export_2017_country_references!$A$1:$C$21,MATCH($A242,export_2017_country_references!$A$1:$A$21,0),2)</f>
        <v>314859</v>
      </c>
      <c r="H242">
        <f>INDEX(export_2017_country_references!$A$1:$C$21,MATCH($A242,export_2017_country_references!$A$1:$A$21,0),3)</f>
        <v>160351.01493838499</v>
      </c>
      <c r="I242">
        <f t="shared" si="51"/>
        <v>6.4854426902200668E-2</v>
      </c>
      <c r="J242">
        <f t="shared" si="52"/>
        <v>3.3184543945506337E-2</v>
      </c>
      <c r="K242">
        <f>INDEX(export_2017_5y_country_docs!$A$1:$E$21,MATCH($B242,export_2017_5y_country_docs!$A$1:$A$21,0),2)</f>
        <v>264229</v>
      </c>
      <c r="L242">
        <f>INDEX(export_2017_5y_country_docs!$A$1:$E$21,MATCH($B242,export_2017_5y_country_docs!$A$1:$A$21,0),3)</f>
        <v>164787.98419923001</v>
      </c>
      <c r="M242">
        <f>INDEX(export_2017_5y_country_docs!$A$1:$E$21,MATCH($B242,export_2017_5y_country_docs!$A$1:$A$21,0),4)</f>
        <v>1.708373694242947E-2</v>
      </c>
      <c r="N242">
        <f>INDEX(export_2017_5y_country_docs!$A$1:$E$21,MATCH($B242,export_2017_5y_country_docs!$A$1:$A$21,0),5)</f>
        <v>1.3471325092927054E-2</v>
      </c>
      <c r="O242">
        <f t="shared" si="53"/>
        <v>5378.9683299564003</v>
      </c>
      <c r="P242">
        <f t="shared" si="54"/>
        <v>2160.1406512157869</v>
      </c>
      <c r="Q242">
        <f t="shared" si="55"/>
        <v>3.7962670064959307</v>
      </c>
      <c r="R242">
        <f t="shared" si="56"/>
        <v>2.4633466801962527</v>
      </c>
      <c r="S242">
        <f t="shared" si="57"/>
        <v>5321.1753019293801</v>
      </c>
      <c r="T242">
        <f t="shared" si="58"/>
        <v>349614.29819089675</v>
      </c>
      <c r="U242">
        <f t="shared" si="59"/>
        <v>160344.49182914122</v>
      </c>
      <c r="V242">
        <f t="shared" si="60"/>
        <v>18237335.999999966</v>
      </c>
      <c r="W242">
        <f t="shared" si="61"/>
        <v>3.3185893953872024E-2</v>
      </c>
      <c r="X242">
        <f t="shared" si="62"/>
        <v>1.9170250424233967E-2</v>
      </c>
      <c r="Y242">
        <f t="shared" si="63"/>
        <v>1.7311142640014894</v>
      </c>
      <c r="Z242">
        <f t="shared" si="64"/>
        <v>1.7562097609347531</v>
      </c>
      <c r="AA242">
        <f t="shared" si="65"/>
        <v>1.5220130668179671E-2</v>
      </c>
      <c r="AB242">
        <f t="shared" si="66"/>
        <v>8.6664651380132761E-3</v>
      </c>
      <c r="AC242">
        <f t="shared" si="67"/>
        <v>1.7562097609347536</v>
      </c>
    </row>
    <row r="243" spans="1:29" x14ac:dyDescent="0.25">
      <c r="A243" t="s">
        <v>22</v>
      </c>
      <c r="B243" t="s">
        <v>11</v>
      </c>
      <c r="C243" t="str">
        <f>INDEX(country!$A$1:$J$242,MATCH(A243,country!$B$1:$B$242,0),1)</f>
        <v>Japan</v>
      </c>
      <c r="D243" t="str">
        <f>INDEX(country!$A$1:$J$242,MATCH(B243,country!$B$1:$B$242,0),1)</f>
        <v>Poland</v>
      </c>
      <c r="E243">
        <v>9511</v>
      </c>
      <c r="F243">
        <v>2960.56878865111</v>
      </c>
      <c r="G243">
        <f>INDEX(export_2017_country_references!$A$1:$C$21,MATCH($A243,export_2017_country_references!$A$1:$A$21,0),2)</f>
        <v>707111</v>
      </c>
      <c r="H243">
        <f>INDEX(export_2017_country_references!$A$1:$C$21,MATCH($A243,export_2017_country_references!$A$1:$A$21,0),3)</f>
        <v>526988.61771348596</v>
      </c>
      <c r="I243">
        <f t="shared" si="51"/>
        <v>1.3450504941939809E-2</v>
      </c>
      <c r="J243">
        <f t="shared" si="52"/>
        <v>5.6178989244521351E-3</v>
      </c>
      <c r="K243">
        <f>INDEX(export_2017_5y_country_docs!$A$1:$E$21,MATCH($B243,export_2017_5y_country_docs!$A$1:$A$21,0),2)</f>
        <v>205103</v>
      </c>
      <c r="L243">
        <f>INDEX(export_2017_5y_country_docs!$A$1:$E$21,MATCH($B243,export_2017_5y_country_docs!$A$1:$A$21,0),3)</f>
        <v>166981.54839192901</v>
      </c>
      <c r="M243">
        <f>INDEX(export_2017_5y_country_docs!$A$1:$E$21,MATCH($B243,export_2017_5y_country_docs!$A$1:$A$21,0),4)</f>
        <v>1.3260942962744861E-2</v>
      </c>
      <c r="N243">
        <f>INDEX(export_2017_5y_country_docs!$A$1:$E$21,MATCH($B243,export_2017_5y_country_docs!$A$1:$A$21,0),5)</f>
        <v>1.3650647732837048E-2</v>
      </c>
      <c r="O243">
        <f t="shared" si="53"/>
        <v>9376.9586393294812</v>
      </c>
      <c r="P243">
        <f t="shared" si="54"/>
        <v>7193.7359796215269</v>
      </c>
      <c r="Q243">
        <f t="shared" si="55"/>
        <v>1.0142947586553612</v>
      </c>
      <c r="R243">
        <f t="shared" si="56"/>
        <v>0.41154815759680824</v>
      </c>
      <c r="S243">
        <f t="shared" si="57"/>
        <v>2960.56878865111</v>
      </c>
      <c r="T243">
        <f t="shared" si="58"/>
        <v>135327.88678592816</v>
      </c>
      <c r="U243">
        <f t="shared" si="59"/>
        <v>526944.24156406114</v>
      </c>
      <c r="V243">
        <f t="shared" si="60"/>
        <v>18237335.999999966</v>
      </c>
      <c r="W243">
        <f t="shared" si="61"/>
        <v>5.6183720309071648E-3</v>
      </c>
      <c r="X243">
        <f t="shared" si="62"/>
        <v>7.4203758041157114E-3</v>
      </c>
      <c r="Y243">
        <f t="shared" si="63"/>
        <v>0.75715464812320354</v>
      </c>
      <c r="Z243">
        <f t="shared" si="64"/>
        <v>0.75578254359668795</v>
      </c>
      <c r="AA243">
        <f t="shared" si="65"/>
        <v>2.1877004503398186E-2</v>
      </c>
      <c r="AB243">
        <f t="shared" si="66"/>
        <v>2.8946162740525697E-2</v>
      </c>
      <c r="AC243">
        <f t="shared" si="67"/>
        <v>0.75578254359668795</v>
      </c>
    </row>
    <row r="244" spans="1:29" x14ac:dyDescent="0.25">
      <c r="A244" t="s">
        <v>7</v>
      </c>
      <c r="B244" t="s">
        <v>14</v>
      </c>
      <c r="C244" t="str">
        <f>INDEX(country!$A$1:$J$242,MATCH(A244,country!$B$1:$B$242,0),1)</f>
        <v>Netherlands</v>
      </c>
      <c r="D244" t="str">
        <f>INDEX(country!$A$1:$J$242,MATCH(B244,country!$B$1:$B$242,0),1)</f>
        <v>South Korea</v>
      </c>
      <c r="E244">
        <v>10804</v>
      </c>
      <c r="F244">
        <v>3498.3221691077001</v>
      </c>
      <c r="G244">
        <f>INDEX(export_2017_country_references!$A$1:$C$21,MATCH($A244,export_2017_country_references!$A$1:$A$21,0),2)</f>
        <v>457343</v>
      </c>
      <c r="H244">
        <f>INDEX(export_2017_country_references!$A$1:$C$21,MATCH($A244,export_2017_country_references!$A$1:$A$21,0),3)</f>
        <v>252054.98301061499</v>
      </c>
      <c r="I244">
        <f t="shared" si="51"/>
        <v>2.3623407376957777E-2</v>
      </c>
      <c r="J244">
        <f t="shared" si="52"/>
        <v>1.3879202574465161E-2</v>
      </c>
      <c r="K244">
        <f>INDEX(export_2017_5y_country_docs!$A$1:$E$21,MATCH($B244,export_2017_5y_country_docs!$A$1:$A$21,0),2)</f>
        <v>385294</v>
      </c>
      <c r="L244">
        <f>INDEX(export_2017_5y_country_docs!$A$1:$E$21,MATCH($B244,export_2017_5y_country_docs!$A$1:$A$21,0),3)</f>
        <v>328237.62917358801</v>
      </c>
      <c r="M244">
        <f>INDEX(export_2017_5y_country_docs!$A$1:$E$21,MATCH($B244,export_2017_5y_country_docs!$A$1:$A$21,0),4)</f>
        <v>2.4911199533345772E-2</v>
      </c>
      <c r="N244">
        <f>INDEX(export_2017_5y_country_docs!$A$1:$E$21,MATCH($B244,export_2017_5y_country_docs!$A$1:$A$21,0),5)</f>
        <v>2.6833241706404116E-2</v>
      </c>
      <c r="O244">
        <f t="shared" si="53"/>
        <v>11392.962728178956</v>
      </c>
      <c r="P244">
        <f t="shared" si="54"/>
        <v>6763.4522824274154</v>
      </c>
      <c r="Q244">
        <f t="shared" si="55"/>
        <v>0.94830469104210824</v>
      </c>
      <c r="R244">
        <f t="shared" si="56"/>
        <v>0.51723912922353699</v>
      </c>
      <c r="S244">
        <f t="shared" si="57"/>
        <v>3498.3221691077001</v>
      </c>
      <c r="T244">
        <f t="shared" si="58"/>
        <v>467559.40479145834</v>
      </c>
      <c r="U244">
        <f t="shared" si="59"/>
        <v>252042.79126432154</v>
      </c>
      <c r="V244">
        <f t="shared" si="60"/>
        <v>18237335.999999966</v>
      </c>
      <c r="W244">
        <f t="shared" si="61"/>
        <v>1.3879873935529266E-2</v>
      </c>
      <c r="X244">
        <f t="shared" si="62"/>
        <v>2.5637483719741699E-2</v>
      </c>
      <c r="Y244">
        <f t="shared" si="63"/>
        <v>0.54138986833724678</v>
      </c>
      <c r="Z244">
        <f t="shared" si="64"/>
        <v>0.53493482229895162</v>
      </c>
      <c r="AA244">
        <f t="shared" si="65"/>
        <v>7.4820913305508807E-3</v>
      </c>
      <c r="AB244">
        <f t="shared" si="66"/>
        <v>1.3986921431653343E-2</v>
      </c>
      <c r="AC244">
        <f t="shared" si="67"/>
        <v>0.53493482229895173</v>
      </c>
    </row>
    <row r="245" spans="1:29" x14ac:dyDescent="0.25">
      <c r="A245" t="s">
        <v>18</v>
      </c>
      <c r="B245" t="s">
        <v>8</v>
      </c>
      <c r="C245" t="str">
        <f>INDEX(country!$A$1:$J$242,MATCH(A245,country!$B$1:$B$242,0),1)</f>
        <v>Spain</v>
      </c>
      <c r="D245" t="str">
        <f>INDEX(country!$A$1:$J$242,MATCH(B245,country!$B$1:$B$242,0),1)</f>
        <v>China</v>
      </c>
      <c r="E245">
        <v>75752</v>
      </c>
      <c r="F245">
        <v>38548.305157159302</v>
      </c>
      <c r="G245">
        <f>INDEX(export_2017_country_references!$A$1:$C$21,MATCH($A245,export_2017_country_references!$A$1:$A$21,0),2)</f>
        <v>684655</v>
      </c>
      <c r="H245">
        <f>INDEX(export_2017_country_references!$A$1:$C$21,MATCH($A245,export_2017_country_references!$A$1:$A$21,0),3)</f>
        <v>454481.91714997898</v>
      </c>
      <c r="I245">
        <f t="shared" si="51"/>
        <v>0.11064258641213458</v>
      </c>
      <c r="J245">
        <f t="shared" si="52"/>
        <v>8.4818127416141767E-2</v>
      </c>
      <c r="K245">
        <f>INDEX(export_2017_5y_country_docs!$A$1:$E$21,MATCH($B245,export_2017_5y_country_docs!$A$1:$A$21,0),2)</f>
        <v>2372875</v>
      </c>
      <c r="L245">
        <f>INDEX(export_2017_5y_country_docs!$A$1:$E$21,MATCH($B245,export_2017_5y_country_docs!$A$1:$A$21,0),3)</f>
        <v>2164170.6430614302</v>
      </c>
      <c r="M245">
        <f>INDEX(export_2017_5y_country_docs!$A$1:$E$21,MATCH($B245,export_2017_5y_country_docs!$A$1:$A$21,0),4)</f>
        <v>0.15341833143700095</v>
      </c>
      <c r="N245">
        <f>INDEX(export_2017_5y_country_docs!$A$1:$E$21,MATCH($B245,export_2017_5y_country_docs!$A$1:$A$21,0),5)</f>
        <v>0.1769197337471026</v>
      </c>
      <c r="O245">
        <f t="shared" si="53"/>
        <v>105038.62770999988</v>
      </c>
      <c r="P245">
        <f t="shared" si="54"/>
        <v>80406.819775047028</v>
      </c>
      <c r="Q245">
        <f t="shared" si="55"/>
        <v>0.72118230837081143</v>
      </c>
      <c r="R245">
        <f t="shared" si="56"/>
        <v>0.47941586627857347</v>
      </c>
      <c r="S245">
        <f t="shared" si="57"/>
        <v>38548.305157159302</v>
      </c>
      <c r="T245">
        <f t="shared" si="58"/>
        <v>2883561.6717675827</v>
      </c>
      <c r="U245">
        <f t="shared" si="59"/>
        <v>454448.32633992715</v>
      </c>
      <c r="V245">
        <f t="shared" si="60"/>
        <v>18237335.999999966</v>
      </c>
      <c r="W245">
        <f t="shared" si="61"/>
        <v>8.4824396796931295E-2</v>
      </c>
      <c r="X245">
        <f t="shared" si="62"/>
        <v>0.15811309676849666</v>
      </c>
      <c r="Y245">
        <f t="shared" si="63"/>
        <v>0.53647925776273953</v>
      </c>
      <c r="Z245">
        <f t="shared" si="64"/>
        <v>0.49351715603545249</v>
      </c>
      <c r="AA245">
        <f t="shared" si="65"/>
        <v>1.3368295720732663E-2</v>
      </c>
      <c r="AB245">
        <f t="shared" si="66"/>
        <v>2.7087803447652256E-2</v>
      </c>
      <c r="AC245">
        <f t="shared" si="67"/>
        <v>0.49351715603545238</v>
      </c>
    </row>
    <row r="246" spans="1:29" x14ac:dyDescent="0.25">
      <c r="A246" t="s">
        <v>17</v>
      </c>
      <c r="B246" t="s">
        <v>4</v>
      </c>
      <c r="C246" t="str">
        <f>INDEX(country!$A$1:$J$242,MATCH(A246,country!$B$1:$B$242,0),1)</f>
        <v>Brazil</v>
      </c>
      <c r="D246" t="str">
        <f>INDEX(country!$A$1:$J$242,MATCH(B246,country!$B$1:$B$242,0),1)</f>
        <v>Canada</v>
      </c>
      <c r="E246">
        <v>26012</v>
      </c>
      <c r="F246">
        <v>10207.4560083011</v>
      </c>
      <c r="G246">
        <f>INDEX(export_2017_country_references!$A$1:$C$21,MATCH($A246,export_2017_country_references!$A$1:$A$21,0),2)</f>
        <v>473379</v>
      </c>
      <c r="H246">
        <f>INDEX(export_2017_country_references!$A$1:$C$21,MATCH($A246,export_2017_country_references!$A$1:$A$21,0),3)</f>
        <v>364724.64994822402</v>
      </c>
      <c r="I246">
        <f t="shared" si="51"/>
        <v>5.4949628099260843E-2</v>
      </c>
      <c r="J246">
        <f t="shared" si="52"/>
        <v>2.7986745644282999E-2</v>
      </c>
      <c r="K246">
        <f>INDEX(export_2017_5y_country_docs!$A$1:$E$21,MATCH($B246,export_2017_5y_country_docs!$A$1:$A$21,0),2)</f>
        <v>456541</v>
      </c>
      <c r="L246">
        <f>INDEX(export_2017_5y_country_docs!$A$1:$E$21,MATCH($B246,export_2017_5y_country_docs!$A$1:$A$21,0),3)</f>
        <v>313358.46928815503</v>
      </c>
      <c r="M246">
        <f>INDEX(export_2017_5y_country_docs!$A$1:$E$21,MATCH($B246,export_2017_5y_country_docs!$A$1:$A$21,0),4)</f>
        <v>2.951767727022277E-2</v>
      </c>
      <c r="N246">
        <f>INDEX(export_2017_5y_country_docs!$A$1:$E$21,MATCH($B246,export_2017_5y_country_docs!$A$1:$A$21,0),5)</f>
        <v>2.5616878748265307E-2</v>
      </c>
      <c r="O246">
        <f t="shared" si="53"/>
        <v>13973.048548500785</v>
      </c>
      <c r="P246">
        <f t="shared" si="54"/>
        <v>9343.1071342271625</v>
      </c>
      <c r="Q246">
        <f t="shared" si="55"/>
        <v>1.8615837417090284</v>
      </c>
      <c r="R246">
        <f t="shared" si="56"/>
        <v>1.0925119300952375</v>
      </c>
      <c r="S246">
        <f t="shared" si="57"/>
        <v>10207.4560083011</v>
      </c>
      <c r="T246">
        <f t="shared" si="58"/>
        <v>568424.34993219655</v>
      </c>
      <c r="U246">
        <f t="shared" si="59"/>
        <v>364708.38328155724</v>
      </c>
      <c r="V246">
        <f t="shared" si="60"/>
        <v>18237335.999999966</v>
      </c>
      <c r="W246">
        <f t="shared" si="61"/>
        <v>2.7987993904765491E-2</v>
      </c>
      <c r="X246">
        <f t="shared" si="62"/>
        <v>3.1168167869046092E-2</v>
      </c>
      <c r="Y246">
        <f t="shared" si="63"/>
        <v>0.89796724730044486</v>
      </c>
      <c r="Z246">
        <f t="shared" si="64"/>
        <v>0.89502932879456809</v>
      </c>
      <c r="AA246">
        <f t="shared" si="65"/>
        <v>1.7957457328347522E-2</v>
      </c>
      <c r="AB246">
        <f t="shared" si="66"/>
        <v>2.0063540657972355E-2</v>
      </c>
      <c r="AC246">
        <f t="shared" si="67"/>
        <v>0.89502932879456798</v>
      </c>
    </row>
    <row r="247" spans="1:29" x14ac:dyDescent="0.25">
      <c r="A247" t="s">
        <v>4</v>
      </c>
      <c r="B247" t="s">
        <v>16</v>
      </c>
      <c r="C247" t="str">
        <f>INDEX(country!$A$1:$J$242,MATCH(A247,country!$B$1:$B$242,0),1)</f>
        <v>Canada</v>
      </c>
      <c r="D247" t="str">
        <f>INDEX(country!$A$1:$J$242,MATCH(B247,country!$B$1:$B$242,0),1)</f>
        <v>Russian Federation</v>
      </c>
      <c r="E247">
        <v>7258</v>
      </c>
      <c r="F247">
        <v>1467.0762896916401</v>
      </c>
      <c r="G247">
        <f>INDEX(export_2017_country_references!$A$1:$C$21,MATCH($A247,export_2017_country_references!$A$1:$A$21,0),2)</f>
        <v>761059</v>
      </c>
      <c r="H247">
        <f>INDEX(export_2017_country_references!$A$1:$C$21,MATCH($A247,export_2017_country_references!$A$1:$A$21,0),3)</f>
        <v>470952.99537847401</v>
      </c>
      <c r="I247">
        <f t="shared" si="51"/>
        <v>9.5367113456381169E-3</v>
      </c>
      <c r="J247">
        <f t="shared" si="52"/>
        <v>3.1151225368311912E-3</v>
      </c>
      <c r="K247">
        <f>INDEX(export_2017_5y_country_docs!$A$1:$E$21,MATCH($B247,export_2017_5y_country_docs!$A$1:$A$21,0),2)</f>
        <v>331407</v>
      </c>
      <c r="L247">
        <f>INDEX(export_2017_5y_country_docs!$A$1:$E$21,MATCH($B247,export_2017_5y_country_docs!$A$1:$A$21,0),3)</f>
        <v>284134.86566834903</v>
      </c>
      <c r="M247">
        <f>INDEX(export_2017_5y_country_docs!$A$1:$E$21,MATCH($B247,export_2017_5y_country_docs!$A$1:$A$21,0),4)</f>
        <v>2.1427133315721301E-2</v>
      </c>
      <c r="N247">
        <f>INDEX(export_2017_5y_country_docs!$A$1:$E$21,MATCH($B247,export_2017_5y_country_docs!$A$1:$A$21,0),5)</f>
        <v>2.3227865576811717E-2</v>
      </c>
      <c r="O247">
        <f t="shared" si="53"/>
        <v>16307.312654129537</v>
      </c>
      <c r="P247">
        <f t="shared" si="54"/>
        <v>10939.232869648024</v>
      </c>
      <c r="Q247">
        <f t="shared" si="55"/>
        <v>0.44507639940061128</v>
      </c>
      <c r="R247">
        <f t="shared" si="56"/>
        <v>0.13411144155841015</v>
      </c>
      <c r="S247">
        <f t="shared" si="57"/>
        <v>1467.0762896916401</v>
      </c>
      <c r="T247">
        <f t="shared" si="58"/>
        <v>104676.98736522046</v>
      </c>
      <c r="U247">
        <f t="shared" si="59"/>
        <v>470938.93774361059</v>
      </c>
      <c r="V247">
        <f t="shared" si="60"/>
        <v>18237335.999999966</v>
      </c>
      <c r="W247">
        <f t="shared" si="61"/>
        <v>3.1152155239504709E-3</v>
      </c>
      <c r="X247">
        <f t="shared" si="62"/>
        <v>5.7397082208289988E-3</v>
      </c>
      <c r="Y247">
        <f t="shared" si="63"/>
        <v>0.54274806385550611</v>
      </c>
      <c r="Z247">
        <f t="shared" si="64"/>
        <v>0.5413191742265181</v>
      </c>
      <c r="AA247">
        <f t="shared" si="65"/>
        <v>1.4015270467929849E-2</v>
      </c>
      <c r="AB247">
        <f t="shared" si="66"/>
        <v>2.5890955161446169E-2</v>
      </c>
      <c r="AC247">
        <f t="shared" si="67"/>
        <v>0.54131917422651821</v>
      </c>
    </row>
    <row r="248" spans="1:29" x14ac:dyDescent="0.25">
      <c r="A248" t="s">
        <v>19</v>
      </c>
      <c r="B248" t="s">
        <v>19</v>
      </c>
      <c r="C248" t="str">
        <f>INDEX(country!$A$1:$J$242,MATCH(A248,country!$B$1:$B$242,0),1)</f>
        <v>United States</v>
      </c>
      <c r="D248" t="str">
        <f>INDEX(country!$A$1:$J$242,MATCH(B248,country!$B$1:$B$242,0),1)</f>
        <v>United States</v>
      </c>
      <c r="E248">
        <v>2487552</v>
      </c>
      <c r="F248">
        <v>1605257.8077677099</v>
      </c>
      <c r="G248">
        <f>INDEX(export_2017_country_references!$A$1:$C$21,MATCH($A248,export_2017_country_references!$A$1:$A$21,0),2)</f>
        <v>4608764</v>
      </c>
      <c r="H248">
        <f>INDEX(export_2017_country_references!$A$1:$C$21,MATCH($A248,export_2017_country_references!$A$1:$A$21,0),3)</f>
        <v>3401456.2562221601</v>
      </c>
      <c r="I248">
        <f t="shared" si="51"/>
        <v>0.53974384455355062</v>
      </c>
      <c r="J248">
        <f t="shared" si="52"/>
        <v>0.47193251561923522</v>
      </c>
      <c r="K248">
        <f>INDEX(export_2017_5y_country_docs!$A$1:$E$21,MATCH($B248,export_2017_5y_country_docs!$A$1:$A$21,0),2)</f>
        <v>2823093</v>
      </c>
      <c r="L248">
        <f>INDEX(export_2017_5y_country_docs!$A$1:$E$21,MATCH($B248,export_2017_5y_country_docs!$A$1:$A$21,0),3)</f>
        <v>2249487.3035238399</v>
      </c>
      <c r="M248">
        <f>INDEX(export_2017_5y_country_docs!$A$1:$E$21,MATCH($B248,export_2017_5y_country_docs!$A$1:$A$21,0),4)</f>
        <v>0.18252719488025176</v>
      </c>
      <c r="N248">
        <f>INDEX(export_2017_5y_country_docs!$A$1:$E$21,MATCH($B248,export_2017_5y_country_docs!$A$1:$A$21,0),5)</f>
        <v>0.18389432278960494</v>
      </c>
      <c r="O248">
        <f t="shared" si="53"/>
        <v>841224.7647850886</v>
      </c>
      <c r="P248">
        <f t="shared" si="54"/>
        <v>625508.49473643908</v>
      </c>
      <c r="Q248">
        <f t="shared" si="55"/>
        <v>2.9570598776125023</v>
      </c>
      <c r="R248">
        <f t="shared" si="56"/>
        <v>2.5663245523853244</v>
      </c>
      <c r="S248">
        <f t="shared" si="57"/>
        <v>1605257.8077677099</v>
      </c>
      <c r="T248">
        <f t="shared" si="58"/>
        <v>4873588.5164673962</v>
      </c>
      <c r="U248">
        <f t="shared" si="59"/>
        <v>3401355.9011452473</v>
      </c>
      <c r="V248">
        <f t="shared" si="60"/>
        <v>18237335.999999966</v>
      </c>
      <c r="W248">
        <f t="shared" si="61"/>
        <v>0.4719464397204699</v>
      </c>
      <c r="X248">
        <f t="shared" si="62"/>
        <v>0.26723138272318969</v>
      </c>
      <c r="Y248">
        <f t="shared" si="63"/>
        <v>1.7660591915184352</v>
      </c>
      <c r="Z248">
        <f t="shared" si="64"/>
        <v>2.4507225197249203</v>
      </c>
      <c r="AA248">
        <f t="shared" si="65"/>
        <v>0.32937901965742394</v>
      </c>
      <c r="AB248">
        <f t="shared" si="66"/>
        <v>0.13440078058873625</v>
      </c>
      <c r="AC248">
        <f t="shared" si="67"/>
        <v>2.4507225197249207</v>
      </c>
    </row>
    <row r="249" spans="1:29" x14ac:dyDescent="0.25">
      <c r="A249" t="s">
        <v>22</v>
      </c>
      <c r="B249" t="s">
        <v>8</v>
      </c>
      <c r="C249" t="str">
        <f>INDEX(country!$A$1:$J$242,MATCH(A249,country!$B$1:$B$242,0),1)</f>
        <v>Japan</v>
      </c>
      <c r="D249" t="str">
        <f>INDEX(country!$A$1:$J$242,MATCH(B249,country!$B$1:$B$242,0),1)</f>
        <v>China</v>
      </c>
      <c r="E249">
        <v>103219</v>
      </c>
      <c r="F249">
        <v>54517.471349937703</v>
      </c>
      <c r="G249">
        <f>INDEX(export_2017_country_references!$A$1:$C$21,MATCH($A249,export_2017_country_references!$A$1:$A$21,0),2)</f>
        <v>707111</v>
      </c>
      <c r="H249">
        <f>INDEX(export_2017_country_references!$A$1:$C$21,MATCH($A249,export_2017_country_references!$A$1:$A$21,0),3)</f>
        <v>526988.61771348596</v>
      </c>
      <c r="I249">
        <f t="shared" si="51"/>
        <v>0.14597283877637315</v>
      </c>
      <c r="J249">
        <f t="shared" si="52"/>
        <v>0.10345094660009878</v>
      </c>
      <c r="K249">
        <f>INDEX(export_2017_5y_country_docs!$A$1:$E$21,MATCH($B249,export_2017_5y_country_docs!$A$1:$A$21,0),2)</f>
        <v>2372875</v>
      </c>
      <c r="L249">
        <f>INDEX(export_2017_5y_country_docs!$A$1:$E$21,MATCH($B249,export_2017_5y_country_docs!$A$1:$A$21,0),3)</f>
        <v>2164170.6430614302</v>
      </c>
      <c r="M249">
        <f>INDEX(export_2017_5y_country_docs!$A$1:$E$21,MATCH($B249,export_2017_5y_country_docs!$A$1:$A$21,0),4)</f>
        <v>0.15341833143700095</v>
      </c>
      <c r="N249">
        <f>INDEX(export_2017_5y_country_docs!$A$1:$E$21,MATCH($B249,export_2017_5y_country_docs!$A$1:$A$21,0),5)</f>
        <v>0.1769197337471026</v>
      </c>
      <c r="O249">
        <f t="shared" si="53"/>
        <v>108483.78976074918</v>
      </c>
      <c r="P249">
        <f t="shared" si="54"/>
        <v>93234.685933623565</v>
      </c>
      <c r="Q249">
        <f t="shared" si="55"/>
        <v>0.95146934143469564</v>
      </c>
      <c r="R249">
        <f t="shared" si="56"/>
        <v>0.58473379090642563</v>
      </c>
      <c r="S249">
        <f t="shared" si="57"/>
        <v>54517.471349937703</v>
      </c>
      <c r="T249">
        <f t="shared" si="58"/>
        <v>2883561.6717675827</v>
      </c>
      <c r="U249">
        <f t="shared" si="59"/>
        <v>526944.24156406114</v>
      </c>
      <c r="V249">
        <f t="shared" si="60"/>
        <v>18237335.999999966</v>
      </c>
      <c r="W249">
        <f t="shared" si="61"/>
        <v>0.10345965863128226</v>
      </c>
      <c r="X249">
        <f t="shared" si="62"/>
        <v>0.15811309676849666</v>
      </c>
      <c r="Y249">
        <f t="shared" si="63"/>
        <v>0.65433958821743943</v>
      </c>
      <c r="Z249">
        <f t="shared" si="64"/>
        <v>0.61445079955370152</v>
      </c>
      <c r="AA249">
        <f t="shared" si="65"/>
        <v>1.8906296294512494E-2</v>
      </c>
      <c r="AB249">
        <f t="shared" si="66"/>
        <v>3.0769422561163301E-2</v>
      </c>
      <c r="AC249">
        <f t="shared" si="67"/>
        <v>0.61445079955370152</v>
      </c>
    </row>
    <row r="250" spans="1:29" x14ac:dyDescent="0.25">
      <c r="A250" t="s">
        <v>16</v>
      </c>
      <c r="B250" t="s">
        <v>20</v>
      </c>
      <c r="C250" t="str">
        <f>INDEX(country!$A$1:$J$242,MATCH(A250,country!$B$1:$B$242,0),1)</f>
        <v>Russian Federation</v>
      </c>
      <c r="D250" t="str">
        <f>INDEX(country!$A$1:$J$242,MATCH(B250,country!$B$1:$B$242,0),1)</f>
        <v>France</v>
      </c>
      <c r="E250">
        <v>23517</v>
      </c>
      <c r="F250">
        <v>9499.4418011436992</v>
      </c>
      <c r="G250">
        <f>INDEX(export_2017_country_references!$A$1:$C$21,MATCH($A250,export_2017_country_references!$A$1:$A$21,0),2)</f>
        <v>307923</v>
      </c>
      <c r="H250">
        <f>INDEX(export_2017_country_references!$A$1:$C$21,MATCH($A250,export_2017_country_references!$A$1:$A$21,0),3)</f>
        <v>230122.67918958</v>
      </c>
      <c r="I250">
        <f t="shared" si="51"/>
        <v>7.6372989351233919E-2</v>
      </c>
      <c r="J250">
        <f t="shared" si="52"/>
        <v>4.1279902678857026E-2</v>
      </c>
      <c r="K250">
        <f>INDEX(export_2017_5y_country_docs!$A$1:$E$21,MATCH($B250,export_2017_5y_country_docs!$A$1:$A$21,0),2)</f>
        <v>542183</v>
      </c>
      <c r="L250">
        <f>INDEX(export_2017_5y_country_docs!$A$1:$E$21,MATCH($B250,export_2017_5y_country_docs!$A$1:$A$21,0),3)</f>
        <v>390578.15715175902</v>
      </c>
      <c r="M250">
        <f>INDEX(export_2017_5y_country_docs!$A$1:$E$21,MATCH($B250,export_2017_5y_country_docs!$A$1:$A$21,0),4)</f>
        <v>3.5054864328507608E-2</v>
      </c>
      <c r="N250">
        <f>INDEX(export_2017_5y_country_docs!$A$1:$E$21,MATCH($B250,export_2017_5y_country_docs!$A$1:$A$21,0),5)</f>
        <v>3.1929544831535615E-2</v>
      </c>
      <c r="O250">
        <f t="shared" si="53"/>
        <v>10794.198988627048</v>
      </c>
      <c r="P250">
        <f t="shared" si="54"/>
        <v>7347.712401936783</v>
      </c>
      <c r="Q250">
        <f t="shared" si="55"/>
        <v>2.1786702306283137</v>
      </c>
      <c r="R250">
        <f t="shared" si="56"/>
        <v>1.2928434431701139</v>
      </c>
      <c r="S250">
        <f t="shared" si="57"/>
        <v>9499.4418011436992</v>
      </c>
      <c r="T250">
        <f t="shared" si="58"/>
        <v>623492.97929485783</v>
      </c>
      <c r="U250">
        <f t="shared" si="59"/>
        <v>230105.28373503475</v>
      </c>
      <c r="V250">
        <f t="shared" si="60"/>
        <v>18237335.999999966</v>
      </c>
      <c r="W250">
        <f t="shared" si="61"/>
        <v>4.1283023348921727E-2</v>
      </c>
      <c r="X250">
        <f t="shared" si="62"/>
        <v>3.4187722334822312E-2</v>
      </c>
      <c r="Y250">
        <f t="shared" si="63"/>
        <v>1.2075394477763268</v>
      </c>
      <c r="Z250">
        <f t="shared" si="64"/>
        <v>1.2164762415090309</v>
      </c>
      <c r="AA250">
        <f t="shared" si="65"/>
        <v>1.5235844053748825E-2</v>
      </c>
      <c r="AB250">
        <f t="shared" si="66"/>
        <v>1.2524571819708423E-2</v>
      </c>
      <c r="AC250">
        <f t="shared" si="67"/>
        <v>1.2164762415090309</v>
      </c>
    </row>
    <row r="251" spans="1:29" x14ac:dyDescent="0.25">
      <c r="A251" t="s">
        <v>15</v>
      </c>
      <c r="B251" t="s">
        <v>14</v>
      </c>
      <c r="C251" t="str">
        <f>INDEX(country!$A$1:$J$242,MATCH(A251,country!$B$1:$B$242,0),1)</f>
        <v>Turkey</v>
      </c>
      <c r="D251" t="str">
        <f>INDEX(country!$A$1:$J$242,MATCH(B251,country!$B$1:$B$242,0),1)</f>
        <v>South Korea</v>
      </c>
      <c r="E251">
        <v>8686</v>
      </c>
      <c r="F251">
        <v>5662.0272476537803</v>
      </c>
      <c r="G251">
        <f>INDEX(export_2017_country_references!$A$1:$C$21,MATCH($A251,export_2017_country_references!$A$1:$A$21,0),2)</f>
        <v>233551</v>
      </c>
      <c r="H251">
        <f>INDEX(export_2017_country_references!$A$1:$C$21,MATCH($A251,export_2017_country_references!$A$1:$A$21,0),3)</f>
        <v>188043.705976909</v>
      </c>
      <c r="I251">
        <f t="shared" si="51"/>
        <v>3.7191020376705727E-2</v>
      </c>
      <c r="J251">
        <f t="shared" si="52"/>
        <v>3.0110166241613289E-2</v>
      </c>
      <c r="K251">
        <f>INDEX(export_2017_5y_country_docs!$A$1:$E$21,MATCH($B251,export_2017_5y_country_docs!$A$1:$A$21,0),2)</f>
        <v>385294</v>
      </c>
      <c r="L251">
        <f>INDEX(export_2017_5y_country_docs!$A$1:$E$21,MATCH($B251,export_2017_5y_country_docs!$A$1:$A$21,0),3)</f>
        <v>328237.62917358801</v>
      </c>
      <c r="M251">
        <f>INDEX(export_2017_5y_country_docs!$A$1:$E$21,MATCH($B251,export_2017_5y_country_docs!$A$1:$A$21,0),4)</f>
        <v>2.4911199533345772E-2</v>
      </c>
      <c r="N251">
        <f>INDEX(export_2017_5y_country_docs!$A$1:$E$21,MATCH($B251,export_2017_5y_country_docs!$A$1:$A$21,0),5)</f>
        <v>2.6833241706404116E-2</v>
      </c>
      <c r="O251">
        <f t="shared" si="53"/>
        <v>5818.0355622124389</v>
      </c>
      <c r="P251">
        <f t="shared" si="54"/>
        <v>5045.822213846388</v>
      </c>
      <c r="Q251">
        <f t="shared" si="55"/>
        <v>1.4929437792396294</v>
      </c>
      <c r="R251">
        <f t="shared" si="56"/>
        <v>1.122121828255551</v>
      </c>
      <c r="S251">
        <f t="shared" si="57"/>
        <v>5662.0272476537803</v>
      </c>
      <c r="T251">
        <f t="shared" si="58"/>
        <v>467559.40479145834</v>
      </c>
      <c r="U251">
        <f t="shared" si="59"/>
        <v>188030.98814065231</v>
      </c>
      <c r="V251">
        <f t="shared" si="60"/>
        <v>18237335.999999966</v>
      </c>
      <c r="W251">
        <f t="shared" si="61"/>
        <v>3.0112202800415162E-2</v>
      </c>
      <c r="X251">
        <f t="shared" si="62"/>
        <v>2.5637483719741699E-2</v>
      </c>
      <c r="Y251">
        <f t="shared" si="63"/>
        <v>1.1745381539619577</v>
      </c>
      <c r="Z251">
        <f t="shared" si="64"/>
        <v>1.1799570573688134</v>
      </c>
      <c r="AA251">
        <f t="shared" si="65"/>
        <v>1.2109749455642258E-2</v>
      </c>
      <c r="AB251">
        <f t="shared" si="66"/>
        <v>1.0262873025774168E-2</v>
      </c>
      <c r="AC251">
        <f t="shared" si="67"/>
        <v>1.1799570573688134</v>
      </c>
    </row>
    <row r="252" spans="1:29" x14ac:dyDescent="0.25">
      <c r="A252" t="s">
        <v>13</v>
      </c>
      <c r="B252" t="s">
        <v>20</v>
      </c>
      <c r="C252" t="str">
        <f>INDEX(country!$A$1:$J$242,MATCH(A252,country!$B$1:$B$242,0),1)</f>
        <v>India</v>
      </c>
      <c r="D252" t="str">
        <f>INDEX(country!$A$1:$J$242,MATCH(B252,country!$B$1:$B$242,0),1)</f>
        <v>France</v>
      </c>
      <c r="E252">
        <v>34178</v>
      </c>
      <c r="F252">
        <v>16438.614906141</v>
      </c>
      <c r="G252">
        <f>INDEX(export_2017_country_references!$A$1:$C$21,MATCH($A252,export_2017_country_references!$A$1:$A$21,0),2)</f>
        <v>814097</v>
      </c>
      <c r="H252">
        <f>INDEX(export_2017_country_references!$A$1:$C$21,MATCH($A252,export_2017_country_references!$A$1:$A$21,0),3)</f>
        <v>695738.46490440296</v>
      </c>
      <c r="I252">
        <f t="shared" si="51"/>
        <v>4.1982712133812064E-2</v>
      </c>
      <c r="J252">
        <f t="shared" si="52"/>
        <v>2.3627578084819165E-2</v>
      </c>
      <c r="K252">
        <f>INDEX(export_2017_5y_country_docs!$A$1:$E$21,MATCH($B252,export_2017_5y_country_docs!$A$1:$A$21,0),2)</f>
        <v>542183</v>
      </c>
      <c r="L252">
        <f>INDEX(export_2017_5y_country_docs!$A$1:$E$21,MATCH($B252,export_2017_5y_country_docs!$A$1:$A$21,0),3)</f>
        <v>390578.15715175902</v>
      </c>
      <c r="M252">
        <f>INDEX(export_2017_5y_country_docs!$A$1:$E$21,MATCH($B252,export_2017_5y_country_docs!$A$1:$A$21,0),4)</f>
        <v>3.5054864328507608E-2</v>
      </c>
      <c r="N252">
        <f>INDEX(export_2017_5y_country_docs!$A$1:$E$21,MATCH($B252,export_2017_5y_country_docs!$A$1:$A$21,0),5)</f>
        <v>3.1929544831535615E-2</v>
      </c>
      <c r="O252">
        <f t="shared" si="53"/>
        <v>28538.059885245057</v>
      </c>
      <c r="P252">
        <f t="shared" si="54"/>
        <v>22214.612506188903</v>
      </c>
      <c r="Q252">
        <f t="shared" si="55"/>
        <v>1.1976287153868839</v>
      </c>
      <c r="R252">
        <f t="shared" si="56"/>
        <v>0.73999107126272257</v>
      </c>
      <c r="S252">
        <f t="shared" si="57"/>
        <v>16438.614906141</v>
      </c>
      <c r="T252">
        <f t="shared" si="58"/>
        <v>623492.97929485783</v>
      </c>
      <c r="U252">
        <f t="shared" si="59"/>
        <v>695726.54785840726</v>
      </c>
      <c r="V252">
        <f t="shared" si="60"/>
        <v>18237335.999999966</v>
      </c>
      <c r="W252">
        <f t="shared" si="61"/>
        <v>2.362798279976884E-2</v>
      </c>
      <c r="X252">
        <f t="shared" si="62"/>
        <v>3.4187722334822312E-2</v>
      </c>
      <c r="Y252">
        <f t="shared" si="63"/>
        <v>0.691124801130793</v>
      </c>
      <c r="Z252">
        <f t="shared" si="64"/>
        <v>0.68365009092035056</v>
      </c>
      <c r="AA252">
        <f t="shared" si="65"/>
        <v>2.6365356871752309E-2</v>
      </c>
      <c r="AB252">
        <f t="shared" si="66"/>
        <v>3.8565572098818071E-2</v>
      </c>
      <c r="AC252">
        <f t="shared" si="67"/>
        <v>0.68365009092035056</v>
      </c>
    </row>
    <row r="253" spans="1:29" x14ac:dyDescent="0.25">
      <c r="A253" t="s">
        <v>23</v>
      </c>
      <c r="B253" t="s">
        <v>20</v>
      </c>
      <c r="C253" t="str">
        <f>INDEX(country!$A$1:$J$242,MATCH(A253,country!$B$1:$B$242,0),1)</f>
        <v>United Kingdom</v>
      </c>
      <c r="D253" t="str">
        <f>INDEX(country!$A$1:$J$242,MATCH(B253,country!$B$1:$B$242,0),1)</f>
        <v>France</v>
      </c>
      <c r="E253">
        <v>104041</v>
      </c>
      <c r="F253">
        <v>30937.709195396099</v>
      </c>
      <c r="G253">
        <f>INDEX(export_2017_country_references!$A$1:$C$21,MATCH($A253,export_2017_country_references!$A$1:$A$21,0),2)</f>
        <v>1396369</v>
      </c>
      <c r="H253">
        <f>INDEX(export_2017_country_references!$A$1:$C$21,MATCH($A253,export_2017_country_references!$A$1:$A$21,0),3)</f>
        <v>798451.10116148798</v>
      </c>
      <c r="I253">
        <f t="shared" si="51"/>
        <v>7.4508242448808298E-2</v>
      </c>
      <c r="J253">
        <f t="shared" si="52"/>
        <v>3.874715577496448E-2</v>
      </c>
      <c r="K253">
        <f>INDEX(export_2017_5y_country_docs!$A$1:$E$21,MATCH($B253,export_2017_5y_country_docs!$A$1:$A$21,0),2)</f>
        <v>542183</v>
      </c>
      <c r="L253">
        <f>INDEX(export_2017_5y_country_docs!$A$1:$E$21,MATCH($B253,export_2017_5y_country_docs!$A$1:$A$21,0),3)</f>
        <v>390578.15715175902</v>
      </c>
      <c r="M253">
        <f>INDEX(export_2017_5y_country_docs!$A$1:$E$21,MATCH($B253,export_2017_5y_country_docs!$A$1:$A$21,0),4)</f>
        <v>3.5054864328507608E-2</v>
      </c>
      <c r="N253">
        <f>INDEX(export_2017_5y_country_docs!$A$1:$E$21,MATCH($B253,export_2017_5y_country_docs!$A$1:$A$21,0),5)</f>
        <v>3.1929544831535615E-2</v>
      </c>
      <c r="O253">
        <f t="shared" si="53"/>
        <v>48949.525847533841</v>
      </c>
      <c r="P253">
        <f t="shared" si="54"/>
        <v>25494.18023032471</v>
      </c>
      <c r="Q253">
        <f t="shared" si="55"/>
        <v>2.1254751337952289</v>
      </c>
      <c r="R253">
        <f t="shared" si="56"/>
        <v>1.2135204550957259</v>
      </c>
      <c r="S253">
        <f t="shared" si="57"/>
        <v>30937.709195396099</v>
      </c>
      <c r="T253">
        <f t="shared" si="58"/>
        <v>623492.97929485783</v>
      </c>
      <c r="U253">
        <f t="shared" si="59"/>
        <v>798411.94772268995</v>
      </c>
      <c r="V253">
        <f t="shared" si="60"/>
        <v>18237335.999999966</v>
      </c>
      <c r="W253">
        <f t="shared" si="61"/>
        <v>3.8749055902331762E-2</v>
      </c>
      <c r="X253">
        <f t="shared" si="62"/>
        <v>3.4187722334822312E-2</v>
      </c>
      <c r="Y253">
        <f t="shared" si="63"/>
        <v>1.1334202238697677</v>
      </c>
      <c r="Z253">
        <f t="shared" si="64"/>
        <v>1.1387985361044404</v>
      </c>
      <c r="AA253">
        <f t="shared" si="65"/>
        <v>4.9619980052357994E-2</v>
      </c>
      <c r="AB253">
        <f t="shared" si="66"/>
        <v>4.3572219737914454E-2</v>
      </c>
      <c r="AC253">
        <f t="shared" si="67"/>
        <v>1.1387985361044406</v>
      </c>
    </row>
    <row r="254" spans="1:29" x14ac:dyDescent="0.25">
      <c r="A254" t="s">
        <v>22</v>
      </c>
      <c r="B254" t="s">
        <v>15</v>
      </c>
      <c r="C254" t="str">
        <f>INDEX(country!$A$1:$J$242,MATCH(A254,country!$B$1:$B$242,0),1)</f>
        <v>Japan</v>
      </c>
      <c r="D254" t="str">
        <f>INDEX(country!$A$1:$J$242,MATCH(B254,country!$B$1:$B$242,0),1)</f>
        <v>Turkey</v>
      </c>
      <c r="E254">
        <v>6346</v>
      </c>
      <c r="F254">
        <v>2618.2710721254998</v>
      </c>
      <c r="G254">
        <f>INDEX(export_2017_country_references!$A$1:$C$21,MATCH($A254,export_2017_country_references!$A$1:$A$21,0),2)</f>
        <v>707111</v>
      </c>
      <c r="H254">
        <f>INDEX(export_2017_country_references!$A$1:$C$21,MATCH($A254,export_2017_country_references!$A$1:$A$21,0),3)</f>
        <v>526988.61771348596</v>
      </c>
      <c r="I254">
        <f t="shared" si="51"/>
        <v>8.9745457219587866E-3</v>
      </c>
      <c r="J254">
        <f t="shared" si="52"/>
        <v>4.968363611885458E-3</v>
      </c>
      <c r="K254">
        <f>INDEX(export_2017_5y_country_docs!$A$1:$E$21,MATCH($B254,export_2017_5y_country_docs!$A$1:$A$21,0),2)</f>
        <v>196268</v>
      </c>
      <c r="L254">
        <f>INDEX(export_2017_5y_country_docs!$A$1:$E$21,MATCH($B254,export_2017_5y_country_docs!$A$1:$A$21,0),3)</f>
        <v>171052.689770383</v>
      </c>
      <c r="M254">
        <f>INDEX(export_2017_5y_country_docs!$A$1:$E$21,MATCH($B254,export_2017_5y_country_docs!$A$1:$A$21,0),4)</f>
        <v>1.2689715671696699E-2</v>
      </c>
      <c r="N254">
        <f>INDEX(export_2017_5y_country_docs!$A$1:$E$21,MATCH($B254,export_2017_5y_country_docs!$A$1:$A$21,0),5)</f>
        <v>1.3983461252432714E-2</v>
      </c>
      <c r="O254">
        <f t="shared" si="53"/>
        <v>8973.0375383291248</v>
      </c>
      <c r="P254">
        <f t="shared" si="54"/>
        <v>7369.1249162696076</v>
      </c>
      <c r="Q254">
        <f t="shared" si="55"/>
        <v>0.70722985086070334</v>
      </c>
      <c r="R254">
        <f t="shared" si="56"/>
        <v>0.35530284828594261</v>
      </c>
      <c r="S254">
        <f t="shared" si="57"/>
        <v>2618.2710721254998</v>
      </c>
      <c r="T254">
        <f t="shared" si="58"/>
        <v>154259.77782273083</v>
      </c>
      <c r="U254">
        <f t="shared" si="59"/>
        <v>526944.24156406114</v>
      </c>
      <c r="V254">
        <f t="shared" si="60"/>
        <v>18237335.999999966</v>
      </c>
      <c r="W254">
        <f t="shared" si="61"/>
        <v>4.9687820182910073E-3</v>
      </c>
      <c r="X254">
        <f t="shared" si="62"/>
        <v>8.4584600416821362E-3</v>
      </c>
      <c r="Y254">
        <f t="shared" si="63"/>
        <v>0.58743340913186659</v>
      </c>
      <c r="Z254">
        <f t="shared" si="64"/>
        <v>0.58537321903832229</v>
      </c>
      <c r="AA254">
        <f t="shared" si="65"/>
        <v>1.6973128764222079E-2</v>
      </c>
      <c r="AB254">
        <f t="shared" si="66"/>
        <v>2.8995396803608992E-2</v>
      </c>
      <c r="AC254">
        <f t="shared" si="67"/>
        <v>0.5853732190383224</v>
      </c>
    </row>
    <row r="255" spans="1:29" x14ac:dyDescent="0.25">
      <c r="A255" t="s">
        <v>13</v>
      </c>
      <c r="B255" t="s">
        <v>11</v>
      </c>
      <c r="C255" t="str">
        <f>INDEX(country!$A$1:$J$242,MATCH(A255,country!$B$1:$B$242,0),1)</f>
        <v>India</v>
      </c>
      <c r="D255" t="str">
        <f>INDEX(country!$A$1:$J$242,MATCH(B255,country!$B$1:$B$242,0),1)</f>
        <v>Poland</v>
      </c>
      <c r="E255">
        <v>10321</v>
      </c>
      <c r="F255">
        <v>5492.70740944308</v>
      </c>
      <c r="G255">
        <f>INDEX(export_2017_country_references!$A$1:$C$21,MATCH($A255,export_2017_country_references!$A$1:$A$21,0),2)</f>
        <v>814097</v>
      </c>
      <c r="H255">
        <f>INDEX(export_2017_country_references!$A$1:$C$21,MATCH($A255,export_2017_country_references!$A$1:$A$21,0),3)</f>
        <v>695738.46490440296</v>
      </c>
      <c r="I255">
        <f t="shared" si="51"/>
        <v>1.2677850428143084E-2</v>
      </c>
      <c r="J255">
        <f t="shared" si="52"/>
        <v>7.8947876055664081E-3</v>
      </c>
      <c r="K255">
        <f>INDEX(export_2017_5y_country_docs!$A$1:$E$21,MATCH($B255,export_2017_5y_country_docs!$A$1:$A$21,0),2)</f>
        <v>205103</v>
      </c>
      <c r="L255">
        <f>INDEX(export_2017_5y_country_docs!$A$1:$E$21,MATCH($B255,export_2017_5y_country_docs!$A$1:$A$21,0),3)</f>
        <v>166981.54839192901</v>
      </c>
      <c r="M255">
        <f>INDEX(export_2017_5y_country_docs!$A$1:$E$21,MATCH($B255,export_2017_5y_country_docs!$A$1:$A$21,0),4)</f>
        <v>1.3260942962744861E-2</v>
      </c>
      <c r="N255">
        <f>INDEX(export_2017_5y_country_docs!$A$1:$E$21,MATCH($B255,export_2017_5y_country_docs!$A$1:$A$21,0),5)</f>
        <v>1.3650647732837048E-2</v>
      </c>
      <c r="O255">
        <f t="shared" si="53"/>
        <v>10795.693883141703</v>
      </c>
      <c r="P255">
        <f t="shared" si="54"/>
        <v>9497.2806985948173</v>
      </c>
      <c r="Q255">
        <f t="shared" si="55"/>
        <v>0.95602933092767906</v>
      </c>
      <c r="R255">
        <f t="shared" si="56"/>
        <v>0.57834527416418902</v>
      </c>
      <c r="S255">
        <f t="shared" si="57"/>
        <v>5492.70740944308</v>
      </c>
      <c r="T255">
        <f t="shared" si="58"/>
        <v>135327.88678592816</v>
      </c>
      <c r="U255">
        <f t="shared" si="59"/>
        <v>695726.54785840726</v>
      </c>
      <c r="V255">
        <f t="shared" si="60"/>
        <v>18237335.999999966</v>
      </c>
      <c r="W255">
        <f t="shared" si="61"/>
        <v>7.8949228347700538E-3</v>
      </c>
      <c r="X255">
        <f t="shared" si="62"/>
        <v>7.4203758041157114E-3</v>
      </c>
      <c r="Y255">
        <f t="shared" si="63"/>
        <v>1.063951886424827</v>
      </c>
      <c r="Z255">
        <f t="shared" si="64"/>
        <v>1.0644607994624504</v>
      </c>
      <c r="AA255">
        <f t="shared" si="65"/>
        <v>4.058814143851857E-2</v>
      </c>
      <c r="AB255">
        <f t="shared" si="66"/>
        <v>3.8130235945762821E-2</v>
      </c>
      <c r="AC255">
        <f t="shared" si="67"/>
        <v>1.0644607994624509</v>
      </c>
    </row>
    <row r="256" spans="1:29" x14ac:dyDescent="0.25">
      <c r="A256" t="s">
        <v>4</v>
      </c>
      <c r="B256" t="s">
        <v>6</v>
      </c>
      <c r="C256" t="str">
        <f>INDEX(country!$A$1:$J$242,MATCH(A256,country!$B$1:$B$242,0),1)</f>
        <v>Canada</v>
      </c>
      <c r="D256" t="str">
        <f>INDEX(country!$A$1:$J$242,MATCH(B256,country!$B$1:$B$242,0),1)</f>
        <v>Germany</v>
      </c>
      <c r="E256">
        <v>73884</v>
      </c>
      <c r="F256">
        <v>22860.086453661501</v>
      </c>
      <c r="G256">
        <f>INDEX(export_2017_country_references!$A$1:$C$21,MATCH($A256,export_2017_country_references!$A$1:$A$21,0),2)</f>
        <v>761059</v>
      </c>
      <c r="H256">
        <f>INDEX(export_2017_country_references!$A$1:$C$21,MATCH($A256,export_2017_country_references!$A$1:$A$21,0),3)</f>
        <v>470952.99537847401</v>
      </c>
      <c r="I256">
        <f t="shared" si="51"/>
        <v>9.7080515439670251E-2</v>
      </c>
      <c r="J256">
        <f t="shared" si="52"/>
        <v>4.8540059577050466E-2</v>
      </c>
      <c r="K256">
        <f>INDEX(export_2017_5y_country_docs!$A$1:$E$21,MATCH($B256,export_2017_5y_country_docs!$A$1:$A$21,0),2)</f>
        <v>774665</v>
      </c>
      <c r="L256">
        <f>INDEX(export_2017_5y_country_docs!$A$1:$E$21,MATCH($B256,export_2017_5y_country_docs!$A$1:$A$21,0),3)</f>
        <v>542439.85830873298</v>
      </c>
      <c r="M256">
        <f>INDEX(export_2017_5y_country_docs!$A$1:$E$21,MATCH($B256,export_2017_5y_country_docs!$A$1:$A$21,0),4)</f>
        <v>5.0085997670608166E-2</v>
      </c>
      <c r="N256">
        <f>INDEX(export_2017_5y_country_docs!$A$1:$E$21,MATCH($B256,export_2017_5y_country_docs!$A$1:$A$21,0),5)</f>
        <v>4.4344153550683309E-2</v>
      </c>
      <c r="O256">
        <f t="shared" si="53"/>
        <v>38118.399301195379</v>
      </c>
      <c r="P256">
        <f t="shared" si="54"/>
        <v>20884.011942217297</v>
      </c>
      <c r="Q256">
        <f t="shared" si="55"/>
        <v>1.9382765634044614</v>
      </c>
      <c r="R256">
        <f t="shared" si="56"/>
        <v>1.0946214030575965</v>
      </c>
      <c r="S256">
        <f t="shared" si="57"/>
        <v>22860.086453661501</v>
      </c>
      <c r="T256">
        <f t="shared" si="58"/>
        <v>903209.11534090736</v>
      </c>
      <c r="U256">
        <f t="shared" si="59"/>
        <v>470938.93774361059</v>
      </c>
      <c r="V256">
        <f t="shared" si="60"/>
        <v>18237335.999999966</v>
      </c>
      <c r="W256">
        <f t="shared" si="61"/>
        <v>4.8541508508916351E-2</v>
      </c>
      <c r="X256">
        <f t="shared" si="62"/>
        <v>4.9525276901237605E-2</v>
      </c>
      <c r="Y256">
        <f t="shared" si="63"/>
        <v>0.98013603448834685</v>
      </c>
      <c r="Z256">
        <f t="shared" si="64"/>
        <v>0.9791226147127835</v>
      </c>
      <c r="AA256">
        <f t="shared" si="65"/>
        <v>2.5309849142779284E-2</v>
      </c>
      <c r="AB256">
        <f t="shared" si="66"/>
        <v>2.5849519521315204E-2</v>
      </c>
      <c r="AC256">
        <f t="shared" si="67"/>
        <v>0.9791226147127835</v>
      </c>
    </row>
    <row r="257" spans="1:29" x14ac:dyDescent="0.25">
      <c r="A257" t="s">
        <v>19</v>
      </c>
      <c r="B257" t="s">
        <v>5</v>
      </c>
      <c r="C257" t="str">
        <f>INDEX(country!$A$1:$J$242,MATCH(A257,country!$B$1:$B$242,0),1)</f>
        <v>United States</v>
      </c>
      <c r="D257" t="str">
        <f>INDEX(country!$A$1:$J$242,MATCH(B257,country!$B$1:$B$242,0),1)</f>
        <v>Switzerland</v>
      </c>
      <c r="E257">
        <v>180860</v>
      </c>
      <c r="F257">
        <v>51925.470015680999</v>
      </c>
      <c r="G257">
        <f>INDEX(export_2017_country_references!$A$1:$C$21,MATCH($A257,export_2017_country_references!$A$1:$A$21,0),2)</f>
        <v>4608764</v>
      </c>
      <c r="H257">
        <f>INDEX(export_2017_country_references!$A$1:$C$21,MATCH($A257,export_2017_country_references!$A$1:$A$21,0),3)</f>
        <v>3401456.2562221601</v>
      </c>
      <c r="I257">
        <f t="shared" si="51"/>
        <v>3.9242625571628317E-2</v>
      </c>
      <c r="J257">
        <f t="shared" si="52"/>
        <v>1.5265658619215116E-2</v>
      </c>
      <c r="K257">
        <f>INDEX(export_2017_5y_country_docs!$A$1:$E$21,MATCH($B257,export_2017_5y_country_docs!$A$1:$A$21,0),2)</f>
        <v>205623</v>
      </c>
      <c r="L257">
        <f>INDEX(export_2017_5y_country_docs!$A$1:$E$21,MATCH($B257,export_2017_5y_country_docs!$A$1:$A$21,0),3)</f>
        <v>113491.275762676</v>
      </c>
      <c r="M257">
        <f>INDEX(export_2017_5y_country_docs!$A$1:$E$21,MATCH($B257,export_2017_5y_country_docs!$A$1:$A$21,0),4)</f>
        <v>1.3294563584289291E-2</v>
      </c>
      <c r="N257">
        <f>INDEX(export_2017_5y_country_docs!$A$1:$E$21,MATCH($B257,export_2017_5y_country_docs!$A$1:$A$21,0),5)</f>
        <v>9.2778480083937145E-3</v>
      </c>
      <c r="O257">
        <f t="shared" si="53"/>
        <v>61271.506042983448</v>
      </c>
      <c r="P257">
        <f t="shared" si="54"/>
        <v>31558.194152429107</v>
      </c>
      <c r="Q257">
        <f t="shared" si="55"/>
        <v>2.9517799003197722</v>
      </c>
      <c r="R257">
        <f t="shared" si="56"/>
        <v>1.6453878750119857</v>
      </c>
      <c r="S257">
        <f t="shared" si="57"/>
        <v>51925.470015680999</v>
      </c>
      <c r="T257">
        <f t="shared" si="58"/>
        <v>255446.00110883819</v>
      </c>
      <c r="U257">
        <f t="shared" si="59"/>
        <v>3401355.9011452473</v>
      </c>
      <c r="V257">
        <f t="shared" si="60"/>
        <v>18237335.999999966</v>
      </c>
      <c r="W257">
        <f t="shared" si="61"/>
        <v>1.5266109023815335E-2</v>
      </c>
      <c r="X257">
        <f t="shared" si="62"/>
        <v>1.4006760697332036E-2</v>
      </c>
      <c r="Y257">
        <f t="shared" si="63"/>
        <v>1.0899100337113046</v>
      </c>
      <c r="Z257">
        <f t="shared" si="64"/>
        <v>1.0913038888325199</v>
      </c>
      <c r="AA257">
        <f t="shared" si="65"/>
        <v>0.20327376349711207</v>
      </c>
      <c r="AB257">
        <f t="shared" si="66"/>
        <v>0.18626687357870125</v>
      </c>
      <c r="AC257">
        <f t="shared" si="67"/>
        <v>1.0913038888325202</v>
      </c>
    </row>
    <row r="258" spans="1:29" x14ac:dyDescent="0.25">
      <c r="A258" t="s">
        <v>16</v>
      </c>
      <c r="B258" t="s">
        <v>12</v>
      </c>
      <c r="C258" t="str">
        <f>INDEX(country!$A$1:$J$242,MATCH(A258,country!$B$1:$B$242,0),1)</f>
        <v>Russian Federation</v>
      </c>
      <c r="D258" t="str">
        <f>INDEX(country!$A$1:$J$242,MATCH(B258,country!$B$1:$B$242,0),1)</f>
        <v>zOther</v>
      </c>
      <c r="E258">
        <v>74789</v>
      </c>
      <c r="F258">
        <v>34204.716525370597</v>
      </c>
      <c r="G258">
        <f>INDEX(export_2017_country_references!$A$1:$C$21,MATCH($A258,export_2017_country_references!$A$1:$A$21,0),2)</f>
        <v>307923</v>
      </c>
      <c r="H258">
        <f>INDEX(export_2017_country_references!$A$1:$C$21,MATCH($A258,export_2017_country_references!$A$1:$A$21,0),3)</f>
        <v>230122.67918958</v>
      </c>
      <c r="I258">
        <f t="shared" si="51"/>
        <v>0.24288214910870576</v>
      </c>
      <c r="J258">
        <f t="shared" si="52"/>
        <v>0.14863687771161407</v>
      </c>
      <c r="K258">
        <f>INDEX(export_2017_5y_country_docs!$A$1:$E$21,MATCH($B258,export_2017_5y_country_docs!$A$1:$A$21,0),2)</f>
        <v>3030074</v>
      </c>
      <c r="L258">
        <f>INDEX(export_2017_5y_country_docs!$A$1:$E$21,MATCH($B258,export_2017_5y_country_docs!$A$1:$A$21,0),3)</f>
        <v>2388459.2817652901</v>
      </c>
      <c r="M258">
        <f>INDEX(export_2017_5y_country_docs!$A$1:$E$21,MATCH($B258,export_2017_5y_country_docs!$A$1:$A$21,0),4)</f>
        <v>0.19590956001080514</v>
      </c>
      <c r="N258">
        <f>INDEX(export_2017_5y_country_docs!$A$1:$E$21,MATCH($B258,export_2017_5y_country_docs!$A$1:$A$21,0),5)</f>
        <v>0.19525520390478582</v>
      </c>
      <c r="O258">
        <f t="shared" si="53"/>
        <v>60325.059447207153</v>
      </c>
      <c r="P258">
        <f t="shared" si="54"/>
        <v>44932.650648277056</v>
      </c>
      <c r="Q258">
        <f t="shared" si="55"/>
        <v>1.2397667020195946</v>
      </c>
      <c r="R258">
        <f t="shared" si="56"/>
        <v>0.76124412942200148</v>
      </c>
      <c r="S258">
        <f t="shared" si="57"/>
        <v>34204.716525370597</v>
      </c>
      <c r="T258">
        <f t="shared" si="58"/>
        <v>2753034.477569554</v>
      </c>
      <c r="U258">
        <f t="shared" si="59"/>
        <v>230105.28373503475</v>
      </c>
      <c r="V258">
        <f t="shared" si="60"/>
        <v>18237335.999999966</v>
      </c>
      <c r="W258">
        <f t="shared" si="61"/>
        <v>0.14864811433342479</v>
      </c>
      <c r="X258">
        <f t="shared" si="62"/>
        <v>0.15095595527600955</v>
      </c>
      <c r="Y258">
        <f t="shared" si="63"/>
        <v>0.98471182578809113</v>
      </c>
      <c r="Z258">
        <f t="shared" si="64"/>
        <v>0.98204247330709926</v>
      </c>
      <c r="AA258">
        <f t="shared" si="65"/>
        <v>1.2424369111267854E-2</v>
      </c>
      <c r="AB258">
        <f t="shared" si="66"/>
        <v>1.2651559834706425E-2</v>
      </c>
      <c r="AC258">
        <f t="shared" si="67"/>
        <v>0.98204247330709926</v>
      </c>
    </row>
    <row r="259" spans="1:29" x14ac:dyDescent="0.25">
      <c r="A259" t="s">
        <v>22</v>
      </c>
      <c r="B259" t="s">
        <v>22</v>
      </c>
      <c r="C259" t="str">
        <f>INDEX(country!$A$1:$J$242,MATCH(A259,country!$B$1:$B$242,0),1)</f>
        <v>Japan</v>
      </c>
      <c r="D259" t="str">
        <f>INDEX(country!$A$1:$J$242,MATCH(B259,country!$B$1:$B$242,0),1)</f>
        <v>Japan</v>
      </c>
      <c r="E259">
        <v>114858</v>
      </c>
      <c r="F259">
        <v>81957.829066513004</v>
      </c>
      <c r="G259">
        <f>INDEX(export_2017_country_references!$A$1:$C$21,MATCH($A259,export_2017_country_references!$A$1:$A$21,0),2)</f>
        <v>707111</v>
      </c>
      <c r="H259">
        <f>INDEX(export_2017_country_references!$A$1:$C$21,MATCH($A259,export_2017_country_references!$A$1:$A$21,0),3)</f>
        <v>526988.61771348596</v>
      </c>
      <c r="I259">
        <f t="shared" ref="I259:I322" si="68">E259/G259</f>
        <v>0.16243277222387997</v>
      </c>
      <c r="J259">
        <f t="shared" ref="J259:J322" si="69">F259/H259</f>
        <v>0.15552106119884351</v>
      </c>
      <c r="K259">
        <f>INDEX(export_2017_5y_country_docs!$A$1:$E$21,MATCH($B259,export_2017_5y_country_docs!$A$1:$A$21,0),2)</f>
        <v>611176</v>
      </c>
      <c r="L259">
        <f>INDEX(export_2017_5y_country_docs!$A$1:$E$21,MATCH($B259,export_2017_5y_country_docs!$A$1:$A$21,0),3)</f>
        <v>515726.10549464897</v>
      </c>
      <c r="M259">
        <f>INDEX(export_2017_5y_country_docs!$A$1:$E$21,MATCH($B259,export_2017_5y_country_docs!$A$1:$A$21,0),4)</f>
        <v>3.9515609601997792E-2</v>
      </c>
      <c r="N259">
        <f>INDEX(export_2017_5y_country_docs!$A$1:$E$21,MATCH($B259,export_2017_5y_country_docs!$A$1:$A$21,0),5)</f>
        <v>4.2160319271992604E-2</v>
      </c>
      <c r="O259">
        <f t="shared" ref="O259:O322" si="70">G259*M259</f>
        <v>27941.922221278262</v>
      </c>
      <c r="P259">
        <f t="shared" ref="P259:P322" si="71">H259*N259</f>
        <v>22218.008375506626</v>
      </c>
      <c r="Q259">
        <f t="shared" ref="Q259:Q322" si="72">E259/O259</f>
        <v>4.1105976564680873</v>
      </c>
      <c r="R259">
        <f t="shared" ref="R259:R322" si="73">F259/P259</f>
        <v>3.6888017900319188</v>
      </c>
      <c r="S259">
        <f t="shared" ref="S259:S322" si="74">F259</f>
        <v>81957.829066513004</v>
      </c>
      <c r="T259">
        <f t="shared" ref="T259:T322" si="75">SUMIF(B:B,B259,F:F)</f>
        <v>582041.68262295134</v>
      </c>
      <c r="U259">
        <f t="shared" ref="U259:U322" si="76">SUMIF(A:A,A259,F:F)</f>
        <v>526944.24156406114</v>
      </c>
      <c r="V259">
        <f t="shared" ref="V259:V322" si="77">SUM(F:F)</f>
        <v>18237335.999999966</v>
      </c>
      <c r="W259">
        <f t="shared" ref="W259:W322" si="78">S259/U259</f>
        <v>0.15553415826928493</v>
      </c>
      <c r="X259">
        <f t="shared" ref="X259:X322" si="79">T259/V259</f>
        <v>3.1914841214909478E-2</v>
      </c>
      <c r="Y259">
        <f t="shared" ref="Y259:Y322" si="80">W259/X259</f>
        <v>4.8734116275855044</v>
      </c>
      <c r="Z259">
        <f t="shared" ref="Z259:Z322" si="81">(W259/X259)*((1-X259)/(1-W259))</f>
        <v>5.5868185972413382</v>
      </c>
      <c r="AA259">
        <f t="shared" ref="AA259:AA322" si="82">S259/T259</f>
        <v>0.14081092731567402</v>
      </c>
      <c r="AB259">
        <f t="shared" ref="AB259:AB322" si="83">(U259-S259)/(V259-T259)</f>
        <v>2.5204134493502922E-2</v>
      </c>
      <c r="AC259">
        <f t="shared" ref="AC259:AC322" si="84">AA259/AB259</f>
        <v>5.5868185972413382</v>
      </c>
    </row>
    <row r="260" spans="1:29" x14ac:dyDescent="0.25">
      <c r="A260" t="s">
        <v>15</v>
      </c>
      <c r="B260" t="s">
        <v>15</v>
      </c>
      <c r="C260" t="str">
        <f>INDEX(country!$A$1:$J$242,MATCH(A260,country!$B$1:$B$242,0),1)</f>
        <v>Turkey</v>
      </c>
      <c r="D260" t="str">
        <f>INDEX(country!$A$1:$J$242,MATCH(B260,country!$B$1:$B$242,0),1)</f>
        <v>Turkey</v>
      </c>
      <c r="E260">
        <v>23700</v>
      </c>
      <c r="F260">
        <v>19527.3410744742</v>
      </c>
      <c r="G260">
        <f>INDEX(export_2017_country_references!$A$1:$C$21,MATCH($A260,export_2017_country_references!$A$1:$A$21,0),2)</f>
        <v>233551</v>
      </c>
      <c r="H260">
        <f>INDEX(export_2017_country_references!$A$1:$C$21,MATCH($A260,export_2017_country_references!$A$1:$A$21,0),3)</f>
        <v>188043.705976909</v>
      </c>
      <c r="I260">
        <f t="shared" si="68"/>
        <v>0.10147676524613468</v>
      </c>
      <c r="J260">
        <f t="shared" si="69"/>
        <v>0.10384469383342231</v>
      </c>
      <c r="K260">
        <f>INDEX(export_2017_5y_country_docs!$A$1:$E$21,MATCH($B260,export_2017_5y_country_docs!$A$1:$A$21,0),2)</f>
        <v>196268</v>
      </c>
      <c r="L260">
        <f>INDEX(export_2017_5y_country_docs!$A$1:$E$21,MATCH($B260,export_2017_5y_country_docs!$A$1:$A$21,0),3)</f>
        <v>171052.689770383</v>
      </c>
      <c r="M260">
        <f>INDEX(export_2017_5y_country_docs!$A$1:$E$21,MATCH($B260,export_2017_5y_country_docs!$A$1:$A$21,0),4)</f>
        <v>1.2689715671696699E-2</v>
      </c>
      <c r="N260">
        <f>INDEX(export_2017_5y_country_docs!$A$1:$E$21,MATCH($B260,export_2017_5y_country_docs!$A$1:$A$21,0),5)</f>
        <v>1.3983461252432714E-2</v>
      </c>
      <c r="O260">
        <f t="shared" si="70"/>
        <v>2963.6957848404359</v>
      </c>
      <c r="P260">
        <f t="shared" si="71"/>
        <v>2629.5018762919572</v>
      </c>
      <c r="Q260">
        <f t="shared" si="72"/>
        <v>7.9967721792592821</v>
      </c>
      <c r="R260">
        <f t="shared" si="73"/>
        <v>7.4262510517813576</v>
      </c>
      <c r="S260">
        <f t="shared" si="74"/>
        <v>19527.3410744742</v>
      </c>
      <c r="T260">
        <f t="shared" si="75"/>
        <v>154259.77782273083</v>
      </c>
      <c r="U260">
        <f t="shared" si="76"/>
        <v>188030.98814065231</v>
      </c>
      <c r="V260">
        <f t="shared" si="77"/>
        <v>18237335.999999966</v>
      </c>
      <c r="W260">
        <f t="shared" si="78"/>
        <v>0.10385171756831495</v>
      </c>
      <c r="X260">
        <f t="shared" si="79"/>
        <v>8.4584600416821362E-3</v>
      </c>
      <c r="Y260">
        <f t="shared" si="80"/>
        <v>12.277851648710033</v>
      </c>
      <c r="Z260">
        <f t="shared" si="81"/>
        <v>13.584805293726335</v>
      </c>
      <c r="AA260">
        <f t="shared" si="82"/>
        <v>0.12658737974402012</v>
      </c>
      <c r="AB260">
        <f t="shared" si="83"/>
        <v>9.3183065201884064E-3</v>
      </c>
      <c r="AC260">
        <f t="shared" si="84"/>
        <v>13.584805293726339</v>
      </c>
    </row>
    <row r="261" spans="1:29" x14ac:dyDescent="0.25">
      <c r="A261" t="s">
        <v>15</v>
      </c>
      <c r="B261" t="s">
        <v>23</v>
      </c>
      <c r="C261" t="str">
        <f>INDEX(country!$A$1:$J$242,MATCH(A261,country!$B$1:$B$242,0),1)</f>
        <v>Turkey</v>
      </c>
      <c r="D261" t="str">
        <f>INDEX(country!$A$1:$J$242,MATCH(B261,country!$B$1:$B$242,0),1)</f>
        <v>United Kingdom</v>
      </c>
      <c r="E261">
        <v>18221</v>
      </c>
      <c r="F261">
        <v>7433.5681992548198</v>
      </c>
      <c r="G261">
        <f>INDEX(export_2017_country_references!$A$1:$C$21,MATCH($A261,export_2017_country_references!$A$1:$A$21,0),2)</f>
        <v>233551</v>
      </c>
      <c r="H261">
        <f>INDEX(export_2017_country_references!$A$1:$C$21,MATCH($A261,export_2017_country_references!$A$1:$A$21,0),3)</f>
        <v>188043.705976909</v>
      </c>
      <c r="I261">
        <f t="shared" si="68"/>
        <v>7.801722107805148E-2</v>
      </c>
      <c r="J261">
        <f t="shared" si="69"/>
        <v>3.9531066252053298E-2</v>
      </c>
      <c r="K261">
        <f>INDEX(export_2017_5y_country_docs!$A$1:$E$21,MATCH($B261,export_2017_5y_country_docs!$A$1:$A$21,0),2)</f>
        <v>822815</v>
      </c>
      <c r="L261">
        <f>INDEX(export_2017_5y_country_docs!$A$1:$E$21,MATCH($B261,export_2017_5y_country_docs!$A$1:$A$21,0),3)</f>
        <v>541059.55428477901</v>
      </c>
      <c r="M261">
        <f>INDEX(export_2017_5y_country_docs!$A$1:$E$21,MATCH($B261,export_2017_5y_country_docs!$A$1:$A$21,0),4)</f>
        <v>5.3199137915539568E-2</v>
      </c>
      <c r="N261">
        <f>INDEX(export_2017_5y_country_docs!$A$1:$E$21,MATCH($B261,export_2017_5y_country_docs!$A$1:$A$21,0),5)</f>
        <v>4.4231314472493732E-2</v>
      </c>
      <c r="O261">
        <f t="shared" si="70"/>
        <v>12424.711859312181</v>
      </c>
      <c r="P261">
        <f t="shared" si="71"/>
        <v>8317.4202936378115</v>
      </c>
      <c r="Q261">
        <f t="shared" si="72"/>
        <v>1.466512882255983</v>
      </c>
      <c r="R261">
        <f t="shared" si="73"/>
        <v>0.89373482844685981</v>
      </c>
      <c r="S261">
        <f t="shared" si="74"/>
        <v>7433.5681992548198</v>
      </c>
      <c r="T261">
        <f t="shared" si="75"/>
        <v>1073638.8229175881</v>
      </c>
      <c r="U261">
        <f t="shared" si="76"/>
        <v>188030.98814065231</v>
      </c>
      <c r="V261">
        <f t="shared" si="77"/>
        <v>18237335.999999966</v>
      </c>
      <c r="W261">
        <f t="shared" si="78"/>
        <v>3.9533740011483152E-2</v>
      </c>
      <c r="X261">
        <f t="shared" si="79"/>
        <v>5.8870375745535976E-2</v>
      </c>
      <c r="Y261">
        <f t="shared" si="80"/>
        <v>0.67153877499212189</v>
      </c>
      <c r="Z261">
        <f t="shared" si="81"/>
        <v>0.6580189865161894</v>
      </c>
      <c r="AA261">
        <f t="shared" si="82"/>
        <v>6.9237140466421234E-3</v>
      </c>
      <c r="AB261">
        <f t="shared" si="83"/>
        <v>1.0522058160204437E-2</v>
      </c>
      <c r="AC261">
        <f t="shared" si="84"/>
        <v>0.65801898651618929</v>
      </c>
    </row>
    <row r="262" spans="1:29" x14ac:dyDescent="0.25">
      <c r="A262" t="s">
        <v>10</v>
      </c>
      <c r="B262" t="s">
        <v>9</v>
      </c>
      <c r="C262" t="str">
        <f>INDEX(country!$A$1:$J$242,MATCH(A262,country!$B$1:$B$242,0),1)</f>
        <v>Australia</v>
      </c>
      <c r="D262" t="str">
        <f>INDEX(country!$A$1:$J$242,MATCH(B262,country!$B$1:$B$242,0),1)</f>
        <v>Sweden</v>
      </c>
      <c r="E262">
        <v>23065</v>
      </c>
      <c r="F262">
        <v>6243.1487513194597</v>
      </c>
      <c r="G262">
        <f>INDEX(export_2017_country_references!$A$1:$C$21,MATCH($A262,export_2017_country_references!$A$1:$A$21,0),2)</f>
        <v>766223</v>
      </c>
      <c r="H262">
        <f>INDEX(export_2017_country_references!$A$1:$C$21,MATCH($A262,export_2017_country_references!$A$1:$A$21,0),3)</f>
        <v>467586.44461568602</v>
      </c>
      <c r="I262">
        <f t="shared" si="68"/>
        <v>3.0102202622474136E-2</v>
      </c>
      <c r="J262">
        <f t="shared" si="69"/>
        <v>1.335186001050729E-2</v>
      </c>
      <c r="K262">
        <f>INDEX(export_2017_5y_country_docs!$A$1:$E$21,MATCH($B262,export_2017_5y_country_docs!$A$1:$A$21,0),2)</f>
        <v>179938</v>
      </c>
      <c r="L262">
        <f>INDEX(export_2017_5y_country_docs!$A$1:$E$21,MATCH($B262,export_2017_5y_country_docs!$A$1:$A$21,0),3)</f>
        <v>108129.511066987</v>
      </c>
      <c r="M262">
        <f>INDEX(export_2017_5y_country_docs!$A$1:$E$21,MATCH($B262,export_2017_5y_country_docs!$A$1:$A$21,0),4)</f>
        <v>1.1633898845118718E-2</v>
      </c>
      <c r="N262">
        <f>INDEX(export_2017_5y_country_docs!$A$1:$E$21,MATCH($B262,export_2017_5y_country_docs!$A$1:$A$21,0),5)</f>
        <v>8.8395267579797366E-3</v>
      </c>
      <c r="O262">
        <f t="shared" si="70"/>
        <v>8914.1608748033996</v>
      </c>
      <c r="P262">
        <f t="shared" si="71"/>
        <v>4133.2428888489667</v>
      </c>
      <c r="Q262">
        <f t="shared" si="72"/>
        <v>2.5874561076404956</v>
      </c>
      <c r="R262">
        <f t="shared" si="73"/>
        <v>1.5104722657753278</v>
      </c>
      <c r="S262">
        <f t="shared" si="74"/>
        <v>6243.1487513194597</v>
      </c>
      <c r="T262">
        <f t="shared" si="75"/>
        <v>202311.93175718444</v>
      </c>
      <c r="U262">
        <f t="shared" si="76"/>
        <v>467570.656331987</v>
      </c>
      <c r="V262">
        <f t="shared" si="77"/>
        <v>18237335.999999966</v>
      </c>
      <c r="W262">
        <f t="shared" si="78"/>
        <v>1.3352310857776896E-2</v>
      </c>
      <c r="X262">
        <f t="shared" si="79"/>
        <v>1.1093283128478021E-2</v>
      </c>
      <c r="Y262">
        <f t="shared" si="80"/>
        <v>1.2036392385496439</v>
      </c>
      <c r="Z262">
        <f t="shared" si="81"/>
        <v>1.2063950899501774</v>
      </c>
      <c r="AA262">
        <f t="shared" si="82"/>
        <v>3.0859023969048504E-2</v>
      </c>
      <c r="AB262">
        <f t="shared" si="83"/>
        <v>2.5579533791307903E-2</v>
      </c>
      <c r="AC262">
        <f t="shared" si="84"/>
        <v>1.2063950899501776</v>
      </c>
    </row>
    <row r="263" spans="1:29" x14ac:dyDescent="0.25">
      <c r="A263" t="s">
        <v>21</v>
      </c>
      <c r="B263" t="s">
        <v>15</v>
      </c>
      <c r="C263" t="str">
        <f>INDEX(country!$A$1:$J$242,MATCH(A263,country!$B$1:$B$242,0),1)</f>
        <v>Italy</v>
      </c>
      <c r="D263" t="str">
        <f>INDEX(country!$A$1:$J$242,MATCH(B263,country!$B$1:$B$242,0),1)</f>
        <v>Turkey</v>
      </c>
      <c r="E263">
        <v>11002</v>
      </c>
      <c r="F263">
        <v>4796.6440691222497</v>
      </c>
      <c r="G263">
        <f>INDEX(export_2017_country_references!$A$1:$C$21,MATCH($A263,export_2017_country_references!$A$1:$A$21,0),2)</f>
        <v>853404</v>
      </c>
      <c r="H263">
        <f>INDEX(export_2017_country_references!$A$1:$C$21,MATCH($A263,export_2017_country_references!$A$1:$A$21,0),3)</f>
        <v>590210.80568988505</v>
      </c>
      <c r="I263">
        <f t="shared" si="68"/>
        <v>1.289190113943689E-2</v>
      </c>
      <c r="J263">
        <f t="shared" si="69"/>
        <v>8.1270014423330539E-3</v>
      </c>
      <c r="K263">
        <f>INDEX(export_2017_5y_country_docs!$A$1:$E$21,MATCH($B263,export_2017_5y_country_docs!$A$1:$A$21,0),2)</f>
        <v>196268</v>
      </c>
      <c r="L263">
        <f>INDEX(export_2017_5y_country_docs!$A$1:$E$21,MATCH($B263,export_2017_5y_country_docs!$A$1:$A$21,0),3)</f>
        <v>171052.689770383</v>
      </c>
      <c r="M263">
        <f>INDEX(export_2017_5y_country_docs!$A$1:$E$21,MATCH($B263,export_2017_5y_country_docs!$A$1:$A$21,0),4)</f>
        <v>1.2689715671696699E-2</v>
      </c>
      <c r="N263">
        <f>INDEX(export_2017_5y_country_docs!$A$1:$E$21,MATCH($B263,export_2017_5y_country_docs!$A$1:$A$21,0),5)</f>
        <v>1.3983461252432714E-2</v>
      </c>
      <c r="O263">
        <f t="shared" si="70"/>
        <v>10829.45411308865</v>
      </c>
      <c r="P263">
        <f t="shared" si="71"/>
        <v>8253.1899321316014</v>
      </c>
      <c r="Q263">
        <f t="shared" si="72"/>
        <v>1.0159330179628177</v>
      </c>
      <c r="R263">
        <f t="shared" si="73"/>
        <v>0.58118668158208631</v>
      </c>
      <c r="S263">
        <f t="shared" si="74"/>
        <v>4796.6440691222497</v>
      </c>
      <c r="T263">
        <f t="shared" si="75"/>
        <v>154259.77782273083</v>
      </c>
      <c r="U263">
        <f t="shared" si="76"/>
        <v>590154.03594261827</v>
      </c>
      <c r="V263">
        <f t="shared" si="77"/>
        <v>18237335.999999966</v>
      </c>
      <c r="W263">
        <f t="shared" si="78"/>
        <v>8.1277832175812425E-3</v>
      </c>
      <c r="X263">
        <f t="shared" si="79"/>
        <v>8.4584600416821362E-3</v>
      </c>
      <c r="Y263">
        <f t="shared" si="80"/>
        <v>0.96090578870487497</v>
      </c>
      <c r="Z263">
        <f t="shared" si="81"/>
        <v>0.96058543567038845</v>
      </c>
      <c r="AA263">
        <f t="shared" si="82"/>
        <v>3.1094586915808742E-2</v>
      </c>
      <c r="AB263">
        <f t="shared" si="83"/>
        <v>3.2370454267930851E-2</v>
      </c>
      <c r="AC263">
        <f t="shared" si="84"/>
        <v>0.96058543567038845</v>
      </c>
    </row>
    <row r="264" spans="1:29" x14ac:dyDescent="0.25">
      <c r="A264" t="s">
        <v>19</v>
      </c>
      <c r="B264" t="s">
        <v>18</v>
      </c>
      <c r="C264" t="str">
        <f>INDEX(country!$A$1:$J$242,MATCH(A264,country!$B$1:$B$242,0),1)</f>
        <v>United States</v>
      </c>
      <c r="D264" t="str">
        <f>INDEX(country!$A$1:$J$242,MATCH(B264,country!$B$1:$B$242,0),1)</f>
        <v>Spain</v>
      </c>
      <c r="E264">
        <v>178474</v>
      </c>
      <c r="F264">
        <v>57613.924655399802</v>
      </c>
      <c r="G264">
        <f>INDEX(export_2017_country_references!$A$1:$C$21,MATCH($A264,export_2017_country_references!$A$1:$A$21,0),2)</f>
        <v>4608764</v>
      </c>
      <c r="H264">
        <f>INDEX(export_2017_country_references!$A$1:$C$21,MATCH($A264,export_2017_country_references!$A$1:$A$21,0),3)</f>
        <v>3401456.2562221601</v>
      </c>
      <c r="I264">
        <f t="shared" si="68"/>
        <v>3.8724916268222893E-2</v>
      </c>
      <c r="J264">
        <f t="shared" si="69"/>
        <v>1.6938017224242926E-2</v>
      </c>
      <c r="K264">
        <f>INDEX(export_2017_5y_country_docs!$A$1:$E$21,MATCH($B264,export_2017_5y_country_docs!$A$1:$A$21,0),2)</f>
        <v>405846</v>
      </c>
      <c r="L264">
        <f>INDEX(export_2017_5y_country_docs!$A$1:$E$21,MATCH($B264,export_2017_5y_country_docs!$A$1:$A$21,0),3)</f>
        <v>295491.23018071702</v>
      </c>
      <c r="M264">
        <f>INDEX(export_2017_5y_country_docs!$A$1:$E$21,MATCH($B264,export_2017_5y_country_docs!$A$1:$A$21,0),4)</f>
        <v>2.6239989944847955E-2</v>
      </c>
      <c r="N264">
        <f>INDEX(export_2017_5y_country_docs!$A$1:$E$21,MATCH($B264,export_2017_5y_country_docs!$A$1:$A$21,0),5)</f>
        <v>2.415624199310994E-2</v>
      </c>
      <c r="O264">
        <f t="shared" si="70"/>
        <v>120933.92101817724</v>
      </c>
      <c r="P264">
        <f t="shared" si="71"/>
        <v>82166.400454280272</v>
      </c>
      <c r="Q264">
        <f t="shared" si="72"/>
        <v>1.475797679405219</v>
      </c>
      <c r="R264">
        <f t="shared" si="73"/>
        <v>0.70118593898314718</v>
      </c>
      <c r="S264">
        <f t="shared" si="74"/>
        <v>57613.924655399802</v>
      </c>
      <c r="T264">
        <f t="shared" si="75"/>
        <v>436281.78476138465</v>
      </c>
      <c r="U264">
        <f t="shared" si="76"/>
        <v>3401355.9011452473</v>
      </c>
      <c r="V264">
        <f t="shared" si="77"/>
        <v>18237335.999999966</v>
      </c>
      <c r="W264">
        <f t="shared" si="78"/>
        <v>1.6938516970835368E-2</v>
      </c>
      <c r="X264">
        <f t="shared" si="79"/>
        <v>2.3922451434868857E-2</v>
      </c>
      <c r="Y264">
        <f t="shared" si="80"/>
        <v>0.70805941510434611</v>
      </c>
      <c r="Z264">
        <f t="shared" si="81"/>
        <v>0.70302916965469919</v>
      </c>
      <c r="AA264">
        <f t="shared" si="82"/>
        <v>0.1320566814104113</v>
      </c>
      <c r="AB264">
        <f t="shared" si="83"/>
        <v>0.18783954793123653</v>
      </c>
      <c r="AC264">
        <f t="shared" si="84"/>
        <v>0.7030291696546993</v>
      </c>
    </row>
    <row r="265" spans="1:29" x14ac:dyDescent="0.25">
      <c r="A265" t="s">
        <v>17</v>
      </c>
      <c r="B265" t="s">
        <v>15</v>
      </c>
      <c r="C265" t="str">
        <f>INDEX(country!$A$1:$J$242,MATCH(A265,country!$B$1:$B$242,0),1)</f>
        <v>Brazil</v>
      </c>
      <c r="D265" t="str">
        <f>INDEX(country!$A$1:$J$242,MATCH(B265,country!$B$1:$B$242,0),1)</f>
        <v>Turkey</v>
      </c>
      <c r="E265">
        <v>6856</v>
      </c>
      <c r="F265">
        <v>4203.5806295642096</v>
      </c>
      <c r="G265">
        <f>INDEX(export_2017_country_references!$A$1:$C$21,MATCH($A265,export_2017_country_references!$A$1:$A$21,0),2)</f>
        <v>473379</v>
      </c>
      <c r="H265">
        <f>INDEX(export_2017_country_references!$A$1:$C$21,MATCH($A265,export_2017_country_references!$A$1:$A$21,0),3)</f>
        <v>364724.64994822402</v>
      </c>
      <c r="I265">
        <f t="shared" si="68"/>
        <v>1.4483109728145947E-2</v>
      </c>
      <c r="J265">
        <f t="shared" si="69"/>
        <v>1.1525353798162384E-2</v>
      </c>
      <c r="K265">
        <f>INDEX(export_2017_5y_country_docs!$A$1:$E$21,MATCH($B265,export_2017_5y_country_docs!$A$1:$A$21,0),2)</f>
        <v>196268</v>
      </c>
      <c r="L265">
        <f>INDEX(export_2017_5y_country_docs!$A$1:$E$21,MATCH($B265,export_2017_5y_country_docs!$A$1:$A$21,0),3)</f>
        <v>171052.689770383</v>
      </c>
      <c r="M265">
        <f>INDEX(export_2017_5y_country_docs!$A$1:$E$21,MATCH($B265,export_2017_5y_country_docs!$A$1:$A$21,0),4)</f>
        <v>1.2689715671696699E-2</v>
      </c>
      <c r="N265">
        <f>INDEX(export_2017_5y_country_docs!$A$1:$E$21,MATCH($B265,export_2017_5y_country_docs!$A$1:$A$21,0),5)</f>
        <v>1.3983461252432714E-2</v>
      </c>
      <c r="O265">
        <f t="shared" si="70"/>
        <v>6007.0449149521119</v>
      </c>
      <c r="P265">
        <f t="shared" si="71"/>
        <v>5100.1130103580763</v>
      </c>
      <c r="Q265">
        <f t="shared" si="72"/>
        <v>1.1413265752241601</v>
      </c>
      <c r="R265">
        <f t="shared" si="73"/>
        <v>0.82421323233954735</v>
      </c>
      <c r="S265">
        <f t="shared" si="74"/>
        <v>4203.5806295642096</v>
      </c>
      <c r="T265">
        <f t="shared" si="75"/>
        <v>154259.77782273083</v>
      </c>
      <c r="U265">
        <f t="shared" si="76"/>
        <v>364708.38328155724</v>
      </c>
      <c r="V265">
        <f t="shared" si="77"/>
        <v>18237335.999999966</v>
      </c>
      <c r="W265">
        <f t="shared" si="78"/>
        <v>1.152586785020244E-2</v>
      </c>
      <c r="X265">
        <f t="shared" si="79"/>
        <v>8.4584600416821362E-3</v>
      </c>
      <c r="Y265">
        <f t="shared" si="80"/>
        <v>1.3626437665254121</v>
      </c>
      <c r="Z265">
        <f t="shared" si="81"/>
        <v>1.3668722880352075</v>
      </c>
      <c r="AA265">
        <f t="shared" si="82"/>
        <v>2.7250010915967973E-2</v>
      </c>
      <c r="AB265">
        <f t="shared" si="83"/>
        <v>1.9936032908486386E-2</v>
      </c>
      <c r="AC265">
        <f t="shared" si="84"/>
        <v>1.3668722880352071</v>
      </c>
    </row>
    <row r="266" spans="1:29" x14ac:dyDescent="0.25">
      <c r="A266" t="s">
        <v>20</v>
      </c>
      <c r="B266" t="s">
        <v>11</v>
      </c>
      <c r="C266" t="str">
        <f>INDEX(country!$A$1:$J$242,MATCH(A266,country!$B$1:$B$242,0),1)</f>
        <v>France</v>
      </c>
      <c r="D266" t="str">
        <f>INDEX(country!$A$1:$J$242,MATCH(B266,country!$B$1:$B$242,0),1)</f>
        <v>Poland</v>
      </c>
      <c r="E266">
        <v>11973</v>
      </c>
      <c r="F266">
        <v>3340.1048414043298</v>
      </c>
      <c r="G266">
        <f>INDEX(export_2017_country_references!$A$1:$C$21,MATCH($A266,export_2017_country_references!$A$1:$A$21,0),2)</f>
        <v>814706</v>
      </c>
      <c r="H266">
        <f>INDEX(export_2017_country_references!$A$1:$C$21,MATCH($A266,export_2017_country_references!$A$1:$A$21,0),3)</f>
        <v>537381.630780034</v>
      </c>
      <c r="I266">
        <f t="shared" si="68"/>
        <v>1.4696098960852135E-2</v>
      </c>
      <c r="J266">
        <f t="shared" si="69"/>
        <v>6.2155173345914616E-3</v>
      </c>
      <c r="K266">
        <f>INDEX(export_2017_5y_country_docs!$A$1:$E$21,MATCH($B266,export_2017_5y_country_docs!$A$1:$A$21,0),2)</f>
        <v>205103</v>
      </c>
      <c r="L266">
        <f>INDEX(export_2017_5y_country_docs!$A$1:$E$21,MATCH($B266,export_2017_5y_country_docs!$A$1:$A$21,0),3)</f>
        <v>166981.54839192901</v>
      </c>
      <c r="M266">
        <f>INDEX(export_2017_5y_country_docs!$A$1:$E$21,MATCH($B266,export_2017_5y_country_docs!$A$1:$A$21,0),4)</f>
        <v>1.3260942962744861E-2</v>
      </c>
      <c r="N266">
        <f>INDEX(export_2017_5y_country_docs!$A$1:$E$21,MATCH($B266,export_2017_5y_country_docs!$A$1:$A$21,0),5)</f>
        <v>1.3650647732837048E-2</v>
      </c>
      <c r="O266">
        <f t="shared" si="70"/>
        <v>10803.769797406014</v>
      </c>
      <c r="P266">
        <f t="shared" si="71"/>
        <v>7335.6073398757471</v>
      </c>
      <c r="Q266">
        <f t="shared" si="72"/>
        <v>1.1082242795357153</v>
      </c>
      <c r="R266">
        <f t="shared" si="73"/>
        <v>0.4553276486389613</v>
      </c>
      <c r="S266">
        <f t="shared" si="74"/>
        <v>3340.1048414043298</v>
      </c>
      <c r="T266">
        <f t="shared" si="75"/>
        <v>135327.88678592816</v>
      </c>
      <c r="U266">
        <f t="shared" si="76"/>
        <v>537340.39643089229</v>
      </c>
      <c r="V266">
        <f t="shared" si="77"/>
        <v>18237335.999999966</v>
      </c>
      <c r="W266">
        <f t="shared" si="78"/>
        <v>6.2159943000561343E-3</v>
      </c>
      <c r="X266">
        <f t="shared" si="79"/>
        <v>7.4203758041157114E-3</v>
      </c>
      <c r="Y266">
        <f t="shared" si="80"/>
        <v>0.83769265386915215</v>
      </c>
      <c r="Z266">
        <f t="shared" si="81"/>
        <v>0.83667744177817471</v>
      </c>
      <c r="AA266">
        <f t="shared" si="82"/>
        <v>2.4681570966137666E-2</v>
      </c>
      <c r="AB266">
        <f t="shared" si="83"/>
        <v>2.9499505703993158E-2</v>
      </c>
      <c r="AC266">
        <f t="shared" si="84"/>
        <v>0.8366774417781746</v>
      </c>
    </row>
    <row r="267" spans="1:29" x14ac:dyDescent="0.25">
      <c r="A267" t="s">
        <v>20</v>
      </c>
      <c r="B267" t="s">
        <v>16</v>
      </c>
      <c r="C267" t="str">
        <f>INDEX(country!$A$1:$J$242,MATCH(A267,country!$B$1:$B$242,0),1)</f>
        <v>France</v>
      </c>
      <c r="D267" t="str">
        <f>INDEX(country!$A$1:$J$242,MATCH(B267,country!$B$1:$B$242,0),1)</f>
        <v>Russian Federation</v>
      </c>
      <c r="E267">
        <v>12014</v>
      </c>
      <c r="F267">
        <v>2929.7274876143701</v>
      </c>
      <c r="G267">
        <f>INDEX(export_2017_country_references!$A$1:$C$21,MATCH($A267,export_2017_country_references!$A$1:$A$21,0),2)</f>
        <v>814706</v>
      </c>
      <c r="H267">
        <f>INDEX(export_2017_country_references!$A$1:$C$21,MATCH($A267,export_2017_country_references!$A$1:$A$21,0),3)</f>
        <v>537381.630780034</v>
      </c>
      <c r="I267">
        <f t="shared" si="68"/>
        <v>1.4746423863332294E-2</v>
      </c>
      <c r="J267">
        <f t="shared" si="69"/>
        <v>5.4518564085671052E-3</v>
      </c>
      <c r="K267">
        <f>INDEX(export_2017_5y_country_docs!$A$1:$E$21,MATCH($B267,export_2017_5y_country_docs!$A$1:$A$21,0),2)</f>
        <v>331407</v>
      </c>
      <c r="L267">
        <f>INDEX(export_2017_5y_country_docs!$A$1:$E$21,MATCH($B267,export_2017_5y_country_docs!$A$1:$A$21,0),3)</f>
        <v>284134.86566834903</v>
      </c>
      <c r="M267">
        <f>INDEX(export_2017_5y_country_docs!$A$1:$E$21,MATCH($B267,export_2017_5y_country_docs!$A$1:$A$21,0),4)</f>
        <v>2.1427133315721301E-2</v>
      </c>
      <c r="N267">
        <f>INDEX(export_2017_5y_country_docs!$A$1:$E$21,MATCH($B267,export_2017_5y_country_docs!$A$1:$A$21,0),5)</f>
        <v>2.3227865576811717E-2</v>
      </c>
      <c r="O267">
        <f t="shared" si="70"/>
        <v>17456.814075118036</v>
      </c>
      <c r="P267">
        <f t="shared" si="71"/>
        <v>12482.228283206496</v>
      </c>
      <c r="Q267">
        <f t="shared" si="72"/>
        <v>0.68821263423570977</v>
      </c>
      <c r="R267">
        <f t="shared" si="73"/>
        <v>0.23471189767903905</v>
      </c>
      <c r="S267">
        <f t="shared" si="74"/>
        <v>2929.7274876143701</v>
      </c>
      <c r="T267">
        <f t="shared" si="75"/>
        <v>104676.98736522046</v>
      </c>
      <c r="U267">
        <f t="shared" si="76"/>
        <v>537340.39643089229</v>
      </c>
      <c r="V267">
        <f t="shared" si="77"/>
        <v>18237335.999999966</v>
      </c>
      <c r="W267">
        <f t="shared" si="78"/>
        <v>5.4522747723307723E-3</v>
      </c>
      <c r="X267">
        <f t="shared" si="79"/>
        <v>5.7397082208289988E-3</v>
      </c>
      <c r="Y267">
        <f t="shared" si="80"/>
        <v>0.9499219407259849</v>
      </c>
      <c r="Z267">
        <f t="shared" si="81"/>
        <v>0.94964740454003715</v>
      </c>
      <c r="AA267">
        <f t="shared" si="82"/>
        <v>2.7988267157445814E-2</v>
      </c>
      <c r="AB267">
        <f t="shared" si="83"/>
        <v>2.9472272575737691E-2</v>
      </c>
      <c r="AC267">
        <f t="shared" si="84"/>
        <v>0.94964740454003715</v>
      </c>
    </row>
    <row r="268" spans="1:29" x14ac:dyDescent="0.25">
      <c r="A268" t="s">
        <v>16</v>
      </c>
      <c r="B268" t="s">
        <v>19</v>
      </c>
      <c r="C268" t="str">
        <f>INDEX(country!$A$1:$J$242,MATCH(A268,country!$B$1:$B$242,0),1)</f>
        <v>Russian Federation</v>
      </c>
      <c r="D268" t="str">
        <f>INDEX(country!$A$1:$J$242,MATCH(B268,country!$B$1:$B$242,0),1)</f>
        <v>United States</v>
      </c>
      <c r="E268">
        <v>93968</v>
      </c>
      <c r="F268">
        <v>45856.3156948463</v>
      </c>
      <c r="G268">
        <f>INDEX(export_2017_country_references!$A$1:$C$21,MATCH($A268,export_2017_country_references!$A$1:$A$21,0),2)</f>
        <v>307923</v>
      </c>
      <c r="H268">
        <f>INDEX(export_2017_country_references!$A$1:$C$21,MATCH($A268,export_2017_country_references!$A$1:$A$21,0),3)</f>
        <v>230122.67918958</v>
      </c>
      <c r="I268">
        <f t="shared" si="68"/>
        <v>0.30516720089113186</v>
      </c>
      <c r="J268">
        <f t="shared" si="69"/>
        <v>0.19926899798115458</v>
      </c>
      <c r="K268">
        <f>INDEX(export_2017_5y_country_docs!$A$1:$E$21,MATCH($B268,export_2017_5y_country_docs!$A$1:$A$21,0),2)</f>
        <v>2823093</v>
      </c>
      <c r="L268">
        <f>INDEX(export_2017_5y_country_docs!$A$1:$E$21,MATCH($B268,export_2017_5y_country_docs!$A$1:$A$21,0),3)</f>
        <v>2249487.3035238399</v>
      </c>
      <c r="M268">
        <f>INDEX(export_2017_5y_country_docs!$A$1:$E$21,MATCH($B268,export_2017_5y_country_docs!$A$1:$A$21,0),4)</f>
        <v>0.18252719488025176</v>
      </c>
      <c r="N268">
        <f>INDEX(export_2017_5y_country_docs!$A$1:$E$21,MATCH($B268,export_2017_5y_country_docs!$A$1:$A$21,0),5)</f>
        <v>0.18389432278960494</v>
      </c>
      <c r="O268">
        <f t="shared" si="70"/>
        <v>56204.321429111762</v>
      </c>
      <c r="P268">
        <f t="shared" si="71"/>
        <v>42318.254248097328</v>
      </c>
      <c r="Q268">
        <f t="shared" si="72"/>
        <v>1.6718999110863395</v>
      </c>
      <c r="R268">
        <f t="shared" si="73"/>
        <v>1.0836060350222989</v>
      </c>
      <c r="S268">
        <f t="shared" si="74"/>
        <v>45856.3156948463</v>
      </c>
      <c r="T268">
        <f t="shared" si="75"/>
        <v>4873588.5164673962</v>
      </c>
      <c r="U268">
        <f t="shared" si="76"/>
        <v>230105.28373503475</v>
      </c>
      <c r="V268">
        <f t="shared" si="77"/>
        <v>18237335.999999966</v>
      </c>
      <c r="W268">
        <f t="shared" si="78"/>
        <v>0.19928406228015891</v>
      </c>
      <c r="X268">
        <f t="shared" si="79"/>
        <v>0.26723138272318969</v>
      </c>
      <c r="Y268">
        <f t="shared" si="80"/>
        <v>0.74573599945252811</v>
      </c>
      <c r="Z268">
        <f t="shared" si="81"/>
        <v>0.68245417810525066</v>
      </c>
      <c r="AA268">
        <f t="shared" si="82"/>
        <v>9.4091480107321608E-3</v>
      </c>
      <c r="AB268">
        <f t="shared" si="83"/>
        <v>1.3787223102444025E-2</v>
      </c>
      <c r="AC268">
        <f t="shared" si="84"/>
        <v>0.68245417810525066</v>
      </c>
    </row>
    <row r="269" spans="1:29" x14ac:dyDescent="0.25">
      <c r="A269" t="s">
        <v>13</v>
      </c>
      <c r="B269" t="s">
        <v>9</v>
      </c>
      <c r="C269" t="str">
        <f>INDEX(country!$A$1:$J$242,MATCH(A269,country!$B$1:$B$242,0),1)</f>
        <v>India</v>
      </c>
      <c r="D269" t="str">
        <f>INDEX(country!$A$1:$J$242,MATCH(B269,country!$B$1:$B$242,0),1)</f>
        <v>Sweden</v>
      </c>
      <c r="E269">
        <v>12071</v>
      </c>
      <c r="F269">
        <v>4437.5229415700296</v>
      </c>
      <c r="G269">
        <f>INDEX(export_2017_country_references!$A$1:$C$21,MATCH($A269,export_2017_country_references!$A$1:$A$21,0),2)</f>
        <v>814097</v>
      </c>
      <c r="H269">
        <f>INDEX(export_2017_country_references!$A$1:$C$21,MATCH($A269,export_2017_country_references!$A$1:$A$21,0),3)</f>
        <v>695738.46490440296</v>
      </c>
      <c r="I269">
        <f t="shared" si="68"/>
        <v>1.4827471419253479E-2</v>
      </c>
      <c r="J269">
        <f t="shared" si="69"/>
        <v>6.3781480619729165E-3</v>
      </c>
      <c r="K269">
        <f>INDEX(export_2017_5y_country_docs!$A$1:$E$21,MATCH($B269,export_2017_5y_country_docs!$A$1:$A$21,0),2)</f>
        <v>179938</v>
      </c>
      <c r="L269">
        <f>INDEX(export_2017_5y_country_docs!$A$1:$E$21,MATCH($B269,export_2017_5y_country_docs!$A$1:$A$21,0),3)</f>
        <v>108129.511066987</v>
      </c>
      <c r="M269">
        <f>INDEX(export_2017_5y_country_docs!$A$1:$E$21,MATCH($B269,export_2017_5y_country_docs!$A$1:$A$21,0),4)</f>
        <v>1.1633898845118718E-2</v>
      </c>
      <c r="N269">
        <f>INDEX(export_2017_5y_country_docs!$A$1:$E$21,MATCH($B269,export_2017_5y_country_docs!$A$1:$A$21,0),5)</f>
        <v>8.8395267579797366E-3</v>
      </c>
      <c r="O269">
        <f t="shared" si="70"/>
        <v>9471.1221481146131</v>
      </c>
      <c r="P269">
        <f t="shared" si="71"/>
        <v>6149.9987770782163</v>
      </c>
      <c r="Q269">
        <f t="shared" si="72"/>
        <v>1.2745057883561282</v>
      </c>
      <c r="R269">
        <f t="shared" si="73"/>
        <v>0.72154858926301091</v>
      </c>
      <c r="S269">
        <f t="shared" si="74"/>
        <v>4437.5229415700296</v>
      </c>
      <c r="T269">
        <f t="shared" si="75"/>
        <v>202311.93175718444</v>
      </c>
      <c r="U269">
        <f t="shared" si="76"/>
        <v>695726.54785840726</v>
      </c>
      <c r="V269">
        <f t="shared" si="77"/>
        <v>18237335.999999966</v>
      </c>
      <c r="W269">
        <f t="shared" si="78"/>
        <v>6.3782573127756292E-3</v>
      </c>
      <c r="X269">
        <f t="shared" si="79"/>
        <v>1.1093283128478021E-2</v>
      </c>
      <c r="Y269">
        <f t="shared" si="80"/>
        <v>0.57496570121804103</v>
      </c>
      <c r="Z269">
        <f t="shared" si="81"/>
        <v>0.57223732078118106</v>
      </c>
      <c r="AA269">
        <f t="shared" si="82"/>
        <v>2.1934064407510882E-2</v>
      </c>
      <c r="AB269">
        <f t="shared" si="83"/>
        <v>3.833036331424159E-2</v>
      </c>
      <c r="AC269">
        <f t="shared" si="84"/>
        <v>0.57223732078118117</v>
      </c>
    </row>
    <row r="270" spans="1:29" x14ac:dyDescent="0.25">
      <c r="A270" t="s">
        <v>8</v>
      </c>
      <c r="B270" t="s">
        <v>6</v>
      </c>
      <c r="C270" t="str">
        <f>INDEX(country!$A$1:$J$242,MATCH(A270,country!$B$1:$B$242,0),1)</f>
        <v>China</v>
      </c>
      <c r="D270" t="str">
        <f>INDEX(country!$A$1:$J$242,MATCH(B270,country!$B$1:$B$242,0),1)</f>
        <v>Germany</v>
      </c>
      <c r="E270">
        <v>293244</v>
      </c>
      <c r="F270">
        <v>143167.509869234</v>
      </c>
      <c r="G270">
        <f>INDEX(export_2017_country_references!$A$1:$C$21,MATCH($A270,export_2017_country_references!$A$1:$A$21,0),2)</f>
        <v>4753344</v>
      </c>
      <c r="H270">
        <f>INDEX(export_2017_country_references!$A$1:$C$21,MATCH($A270,export_2017_country_references!$A$1:$A$21,0),3)</f>
        <v>4234628.8688230803</v>
      </c>
      <c r="I270">
        <f t="shared" si="68"/>
        <v>6.1692147675404936E-2</v>
      </c>
      <c r="J270">
        <f t="shared" si="69"/>
        <v>3.3808750259860243E-2</v>
      </c>
      <c r="K270">
        <f>INDEX(export_2017_5y_country_docs!$A$1:$E$21,MATCH($B270,export_2017_5y_country_docs!$A$1:$A$21,0),2)</f>
        <v>774665</v>
      </c>
      <c r="L270">
        <f>INDEX(export_2017_5y_country_docs!$A$1:$E$21,MATCH($B270,export_2017_5y_country_docs!$A$1:$A$21,0),3)</f>
        <v>542439.85830873298</v>
      </c>
      <c r="M270">
        <f>INDEX(export_2017_5y_country_docs!$A$1:$E$21,MATCH($B270,export_2017_5y_country_docs!$A$1:$A$21,0),4)</f>
        <v>5.0085997670608166E-2</v>
      </c>
      <c r="N270">
        <f>INDEX(export_2017_5y_country_docs!$A$1:$E$21,MATCH($B270,export_2017_5y_country_docs!$A$1:$A$21,0),5)</f>
        <v>4.4344153550683309E-2</v>
      </c>
      <c r="O270">
        <f t="shared" si="70"/>
        <v>238075.97651159929</v>
      </c>
      <c r="P270">
        <f t="shared" si="71"/>
        <v>187781.03278924705</v>
      </c>
      <c r="Q270">
        <f t="shared" si="72"/>
        <v>1.2317244448463402</v>
      </c>
      <c r="R270">
        <f t="shared" si="73"/>
        <v>0.7624173098990018</v>
      </c>
      <c r="S270">
        <f t="shared" si="74"/>
        <v>143167.509869234</v>
      </c>
      <c r="T270">
        <f t="shared" si="75"/>
        <v>903209.11534090736</v>
      </c>
      <c r="U270">
        <f t="shared" si="76"/>
        <v>4234545.0838893354</v>
      </c>
      <c r="V270">
        <f t="shared" si="77"/>
        <v>18237335.999999966</v>
      </c>
      <c r="W270">
        <f t="shared" si="78"/>
        <v>3.3809419201587018E-2</v>
      </c>
      <c r="X270">
        <f t="shared" si="79"/>
        <v>4.9525276901237605E-2</v>
      </c>
      <c r="Y270">
        <f t="shared" si="80"/>
        <v>0.68266996808537062</v>
      </c>
      <c r="Z270">
        <f t="shared" si="81"/>
        <v>0.67156579848625386</v>
      </c>
      <c r="AA270">
        <f t="shared" si="82"/>
        <v>0.15850981509990278</v>
      </c>
      <c r="AB270">
        <f t="shared" si="83"/>
        <v>0.2360302079962866</v>
      </c>
      <c r="AC270">
        <f t="shared" si="84"/>
        <v>0.67156579848625375</v>
      </c>
    </row>
    <row r="271" spans="1:29" x14ac:dyDescent="0.25">
      <c r="A271" t="s">
        <v>19</v>
      </c>
      <c r="B271" t="s">
        <v>14</v>
      </c>
      <c r="C271" t="str">
        <f>INDEX(country!$A$1:$J$242,MATCH(A271,country!$B$1:$B$242,0),1)</f>
        <v>United States</v>
      </c>
      <c r="D271" t="str">
        <f>INDEX(country!$A$1:$J$242,MATCH(B271,country!$B$1:$B$242,0),1)</f>
        <v>South Korea</v>
      </c>
      <c r="E271">
        <v>130506</v>
      </c>
      <c r="F271">
        <v>54631.0871864445</v>
      </c>
      <c r="G271">
        <f>INDEX(export_2017_country_references!$A$1:$C$21,MATCH($A271,export_2017_country_references!$A$1:$A$21,0),2)</f>
        <v>4608764</v>
      </c>
      <c r="H271">
        <f>INDEX(export_2017_country_references!$A$1:$C$21,MATCH($A271,export_2017_country_references!$A$1:$A$21,0),3)</f>
        <v>3401456.2562221601</v>
      </c>
      <c r="I271">
        <f t="shared" si="68"/>
        <v>2.8316919677379877E-2</v>
      </c>
      <c r="J271">
        <f t="shared" si="69"/>
        <v>1.6061087684579169E-2</v>
      </c>
      <c r="K271">
        <f>INDEX(export_2017_5y_country_docs!$A$1:$E$21,MATCH($B271,export_2017_5y_country_docs!$A$1:$A$21,0),2)</f>
        <v>385294</v>
      </c>
      <c r="L271">
        <f>INDEX(export_2017_5y_country_docs!$A$1:$E$21,MATCH($B271,export_2017_5y_country_docs!$A$1:$A$21,0),3)</f>
        <v>328237.62917358801</v>
      </c>
      <c r="M271">
        <f>INDEX(export_2017_5y_country_docs!$A$1:$E$21,MATCH($B271,export_2017_5y_country_docs!$A$1:$A$21,0),4)</f>
        <v>2.4911199533345772E-2</v>
      </c>
      <c r="N271">
        <f>INDEX(export_2017_5y_country_docs!$A$1:$E$21,MATCH($B271,export_2017_5y_country_docs!$A$1:$A$21,0),5)</f>
        <v>2.6833241706404116E-2</v>
      </c>
      <c r="O271">
        <f t="shared" si="70"/>
        <v>114809.8396061008</v>
      </c>
      <c r="P271">
        <f t="shared" si="71"/>
        <v>91272.097876969667</v>
      </c>
      <c r="Q271">
        <f t="shared" si="72"/>
        <v>1.1367144179257711</v>
      </c>
      <c r="R271">
        <f t="shared" si="73"/>
        <v>0.59855189545532894</v>
      </c>
      <c r="S271">
        <f t="shared" si="74"/>
        <v>54631.0871864445</v>
      </c>
      <c r="T271">
        <f t="shared" si="75"/>
        <v>467559.40479145834</v>
      </c>
      <c r="U271">
        <f t="shared" si="76"/>
        <v>3401355.9011452473</v>
      </c>
      <c r="V271">
        <f t="shared" si="77"/>
        <v>18237335.999999966</v>
      </c>
      <c r="W271">
        <f t="shared" si="78"/>
        <v>1.6061561557862862E-2</v>
      </c>
      <c r="X271">
        <f t="shared" si="79"/>
        <v>2.5637483719741699E-2</v>
      </c>
      <c r="Y271">
        <f t="shared" si="80"/>
        <v>0.62648744055544481</v>
      </c>
      <c r="Z271">
        <f t="shared" si="81"/>
        <v>0.62039031625196484</v>
      </c>
      <c r="AA271">
        <f t="shared" si="82"/>
        <v>0.11684309336224592</v>
      </c>
      <c r="AB271">
        <f t="shared" si="83"/>
        <v>0.18833803542928182</v>
      </c>
      <c r="AC271">
        <f t="shared" si="84"/>
        <v>0.62039031625196495</v>
      </c>
    </row>
    <row r="272" spans="1:29" x14ac:dyDescent="0.25">
      <c r="A272" t="s">
        <v>22</v>
      </c>
      <c r="B272" t="s">
        <v>5</v>
      </c>
      <c r="C272" t="str">
        <f>INDEX(country!$A$1:$J$242,MATCH(A272,country!$B$1:$B$242,0),1)</f>
        <v>Japan</v>
      </c>
      <c r="D272" t="str">
        <f>INDEX(country!$A$1:$J$242,MATCH(B272,country!$B$1:$B$242,0),1)</f>
        <v>Switzerland</v>
      </c>
      <c r="E272">
        <v>28090</v>
      </c>
      <c r="F272">
        <v>8417.7282823717505</v>
      </c>
      <c r="G272">
        <f>INDEX(export_2017_country_references!$A$1:$C$21,MATCH($A272,export_2017_country_references!$A$1:$A$21,0),2)</f>
        <v>707111</v>
      </c>
      <c r="H272">
        <f>INDEX(export_2017_country_references!$A$1:$C$21,MATCH($A272,export_2017_country_references!$A$1:$A$21,0),3)</f>
        <v>526988.61771348596</v>
      </c>
      <c r="I272">
        <f t="shared" si="68"/>
        <v>3.972502195553456E-2</v>
      </c>
      <c r="J272">
        <f t="shared" si="69"/>
        <v>1.5973263936695337E-2</v>
      </c>
      <c r="K272">
        <f>INDEX(export_2017_5y_country_docs!$A$1:$E$21,MATCH($B272,export_2017_5y_country_docs!$A$1:$A$21,0),2)</f>
        <v>205623</v>
      </c>
      <c r="L272">
        <f>INDEX(export_2017_5y_country_docs!$A$1:$E$21,MATCH($B272,export_2017_5y_country_docs!$A$1:$A$21,0),3)</f>
        <v>113491.275762676</v>
      </c>
      <c r="M272">
        <f>INDEX(export_2017_5y_country_docs!$A$1:$E$21,MATCH($B272,export_2017_5y_country_docs!$A$1:$A$21,0),4)</f>
        <v>1.3294563584289291E-2</v>
      </c>
      <c r="N272">
        <f>INDEX(export_2017_5y_country_docs!$A$1:$E$21,MATCH($B272,export_2017_5y_country_docs!$A$1:$A$21,0),5)</f>
        <v>9.2778480083937145E-3</v>
      </c>
      <c r="O272">
        <f t="shared" si="70"/>
        <v>9400.7321506503849</v>
      </c>
      <c r="P272">
        <f t="shared" si="71"/>
        <v>4889.3202972992221</v>
      </c>
      <c r="Q272">
        <f t="shared" si="72"/>
        <v>2.9880651368262425</v>
      </c>
      <c r="R272">
        <f t="shared" si="73"/>
        <v>1.7216561342936689</v>
      </c>
      <c r="S272">
        <f t="shared" si="74"/>
        <v>8417.7282823717505</v>
      </c>
      <c r="T272">
        <f t="shared" si="75"/>
        <v>255446.00110883819</v>
      </c>
      <c r="U272">
        <f t="shared" si="76"/>
        <v>526944.24156406114</v>
      </c>
      <c r="V272">
        <f t="shared" si="77"/>
        <v>18237335.999999966</v>
      </c>
      <c r="W272">
        <f t="shared" si="78"/>
        <v>1.5974609111177467E-2</v>
      </c>
      <c r="X272">
        <f t="shared" si="79"/>
        <v>1.4006760697332036E-2</v>
      </c>
      <c r="Y272">
        <f t="shared" si="80"/>
        <v>1.1404927560603118</v>
      </c>
      <c r="Z272">
        <f t="shared" si="81"/>
        <v>1.1427735070264917</v>
      </c>
      <c r="AA272">
        <f t="shared" si="82"/>
        <v>3.2953063449152213E-2</v>
      </c>
      <c r="AB272">
        <f t="shared" si="83"/>
        <v>2.8836040778453476E-2</v>
      </c>
      <c r="AC272">
        <f t="shared" si="84"/>
        <v>1.1427735070264919</v>
      </c>
    </row>
    <row r="273" spans="1:29" x14ac:dyDescent="0.25">
      <c r="A273" t="s">
        <v>5</v>
      </c>
      <c r="B273" t="s">
        <v>12</v>
      </c>
      <c r="C273" t="str">
        <f>INDEX(country!$A$1:$J$242,MATCH(A273,country!$B$1:$B$242,0),1)</f>
        <v>Switzerland</v>
      </c>
      <c r="D273" t="str">
        <f>INDEX(country!$A$1:$J$242,MATCH(B273,country!$B$1:$B$242,0),1)</f>
        <v>zOther</v>
      </c>
      <c r="E273">
        <v>93372</v>
      </c>
      <c r="F273">
        <v>24019.8025665399</v>
      </c>
      <c r="G273">
        <f>INDEX(export_2017_country_references!$A$1:$C$21,MATCH($A273,export_2017_country_references!$A$1:$A$21,0),2)</f>
        <v>389403</v>
      </c>
      <c r="H273">
        <f>INDEX(export_2017_country_references!$A$1:$C$21,MATCH($A273,export_2017_country_references!$A$1:$A$21,0),3)</f>
        <v>194158.51615281499</v>
      </c>
      <c r="I273">
        <f t="shared" si="68"/>
        <v>0.23978243619078435</v>
      </c>
      <c r="J273">
        <f t="shared" si="69"/>
        <v>0.12371233074131449</v>
      </c>
      <c r="K273">
        <f>INDEX(export_2017_5y_country_docs!$A$1:$E$21,MATCH($B273,export_2017_5y_country_docs!$A$1:$A$21,0),2)</f>
        <v>3030074</v>
      </c>
      <c r="L273">
        <f>INDEX(export_2017_5y_country_docs!$A$1:$E$21,MATCH($B273,export_2017_5y_country_docs!$A$1:$A$21,0),3)</f>
        <v>2388459.2817652901</v>
      </c>
      <c r="M273">
        <f>INDEX(export_2017_5y_country_docs!$A$1:$E$21,MATCH($B273,export_2017_5y_country_docs!$A$1:$A$21,0),4)</f>
        <v>0.19590956001080514</v>
      </c>
      <c r="N273">
        <f>INDEX(export_2017_5y_country_docs!$A$1:$E$21,MATCH($B273,export_2017_5y_country_docs!$A$1:$A$21,0),5)</f>
        <v>0.19525520390478582</v>
      </c>
      <c r="O273">
        <f t="shared" si="70"/>
        <v>76287.770396887558</v>
      </c>
      <c r="P273">
        <f t="shared" si="71"/>
        <v>37910.460661268538</v>
      </c>
      <c r="Q273">
        <f t="shared" si="72"/>
        <v>1.2239445393964412</v>
      </c>
      <c r="R273">
        <f t="shared" si="73"/>
        <v>0.63359300170888933</v>
      </c>
      <c r="S273">
        <f t="shared" si="74"/>
        <v>24019.8025665399</v>
      </c>
      <c r="T273">
        <f t="shared" si="75"/>
        <v>2753034.477569554</v>
      </c>
      <c r="U273">
        <f t="shared" si="76"/>
        <v>194145.84156533482</v>
      </c>
      <c r="V273">
        <f t="shared" si="77"/>
        <v>18237335.999999966</v>
      </c>
      <c r="W273">
        <f t="shared" si="78"/>
        <v>0.12372040715822723</v>
      </c>
      <c r="X273">
        <f t="shared" si="79"/>
        <v>0.15095595527600955</v>
      </c>
      <c r="Y273">
        <f t="shared" si="80"/>
        <v>0.8195795053730438</v>
      </c>
      <c r="Z273">
        <f t="shared" si="81"/>
        <v>0.7941062463387365</v>
      </c>
      <c r="AA273">
        <f t="shared" si="82"/>
        <v>8.7248462604599016E-3</v>
      </c>
      <c r="AB273">
        <f t="shared" si="83"/>
        <v>1.098700117356614E-2</v>
      </c>
      <c r="AC273">
        <f t="shared" si="84"/>
        <v>0.79410624633873661</v>
      </c>
    </row>
    <row r="274" spans="1:29" x14ac:dyDescent="0.25">
      <c r="A274" t="s">
        <v>12</v>
      </c>
      <c r="B274" t="s">
        <v>18</v>
      </c>
      <c r="C274" t="str">
        <f>INDEX(country!$A$1:$J$242,MATCH(A274,country!$B$1:$B$242,0),1)</f>
        <v>zOther</v>
      </c>
      <c r="D274" t="str">
        <f>INDEX(country!$A$1:$J$242,MATCH(B274,country!$B$1:$B$242,0),1)</f>
        <v>Spain</v>
      </c>
      <c r="E274">
        <v>216468</v>
      </c>
      <c r="F274">
        <v>89940.948007127998</v>
      </c>
      <c r="G274">
        <f>INDEX(export_2017_country_references!$A$1:$C$21,MATCH($A274,export_2017_country_references!$A$1:$A$21,0),2)</f>
        <v>4471681</v>
      </c>
      <c r="H274">
        <f>INDEX(export_2017_country_references!$A$1:$C$21,MATCH($A274,export_2017_country_references!$A$1:$A$21,0),3)</f>
        <v>3205353.8477964802</v>
      </c>
      <c r="I274">
        <f t="shared" si="68"/>
        <v>4.8408640956275728E-2</v>
      </c>
      <c r="J274">
        <f t="shared" si="69"/>
        <v>2.8059600367977434E-2</v>
      </c>
      <c r="K274">
        <f>INDEX(export_2017_5y_country_docs!$A$1:$E$21,MATCH($B274,export_2017_5y_country_docs!$A$1:$A$21,0),2)</f>
        <v>405846</v>
      </c>
      <c r="L274">
        <f>INDEX(export_2017_5y_country_docs!$A$1:$E$21,MATCH($B274,export_2017_5y_country_docs!$A$1:$A$21,0),3)</f>
        <v>295491.23018071702</v>
      </c>
      <c r="M274">
        <f>INDEX(export_2017_5y_country_docs!$A$1:$E$21,MATCH($B274,export_2017_5y_country_docs!$A$1:$A$21,0),4)</f>
        <v>2.6239989944847955E-2</v>
      </c>
      <c r="N274">
        <f>INDEX(export_2017_5y_country_docs!$A$1:$E$21,MATCH($B274,export_2017_5y_country_docs!$A$1:$A$21,0),5)</f>
        <v>2.415624199310994E-2</v>
      </c>
      <c r="O274">
        <f t="shared" si="70"/>
        <v>117336.86447656764</v>
      </c>
      <c r="P274">
        <f t="shared" si="71"/>
        <v>77429.303220917864</v>
      </c>
      <c r="Q274">
        <f t="shared" si="72"/>
        <v>1.8448422068004808</v>
      </c>
      <c r="R274">
        <f t="shared" si="73"/>
        <v>1.1615879811098451</v>
      </c>
      <c r="S274">
        <f t="shared" si="74"/>
        <v>89940.948007127998</v>
      </c>
      <c r="T274">
        <f t="shared" si="75"/>
        <v>436281.78476138465</v>
      </c>
      <c r="U274">
        <f t="shared" si="76"/>
        <v>3205186.9408204146</v>
      </c>
      <c r="V274">
        <f t="shared" si="77"/>
        <v>18237335.999999966</v>
      </c>
      <c r="W274">
        <f t="shared" si="78"/>
        <v>2.8061061544231269E-2</v>
      </c>
      <c r="X274">
        <f t="shared" si="79"/>
        <v>2.3922451434868857E-2</v>
      </c>
      <c r="Y274">
        <f t="shared" si="80"/>
        <v>1.1730010873103942</v>
      </c>
      <c r="Z274">
        <f t="shared" si="81"/>
        <v>1.1779958395177181</v>
      </c>
      <c r="AA274">
        <f t="shared" si="82"/>
        <v>0.20615334205694458</v>
      </c>
      <c r="AB274">
        <f t="shared" si="83"/>
        <v>0.17500345514067822</v>
      </c>
      <c r="AC274">
        <f t="shared" si="84"/>
        <v>1.1779958395177181</v>
      </c>
    </row>
    <row r="275" spans="1:29" x14ac:dyDescent="0.25">
      <c r="A275" t="s">
        <v>9</v>
      </c>
      <c r="B275" t="s">
        <v>23</v>
      </c>
      <c r="C275" t="str">
        <f>INDEX(country!$A$1:$J$242,MATCH(A275,country!$B$1:$B$242,0),1)</f>
        <v>Sweden</v>
      </c>
      <c r="D275" t="str">
        <f>INDEX(country!$A$1:$J$242,MATCH(B275,country!$B$1:$B$242,0),1)</f>
        <v>United Kingdom</v>
      </c>
      <c r="E275">
        <v>51030</v>
      </c>
      <c r="F275">
        <v>14580.408020995699</v>
      </c>
      <c r="G275">
        <f>INDEX(export_2017_country_references!$A$1:$C$21,MATCH($A275,export_2017_country_references!$A$1:$A$21,0),2)</f>
        <v>314859</v>
      </c>
      <c r="H275">
        <f>INDEX(export_2017_country_references!$A$1:$C$21,MATCH($A275,export_2017_country_references!$A$1:$A$21,0),3)</f>
        <v>160351.01493838499</v>
      </c>
      <c r="I275">
        <f t="shared" si="68"/>
        <v>0.16207254675902547</v>
      </c>
      <c r="J275">
        <f t="shared" si="69"/>
        <v>9.0928068192136058E-2</v>
      </c>
      <c r="K275">
        <f>INDEX(export_2017_5y_country_docs!$A$1:$E$21,MATCH($B275,export_2017_5y_country_docs!$A$1:$A$21,0),2)</f>
        <v>822815</v>
      </c>
      <c r="L275">
        <f>INDEX(export_2017_5y_country_docs!$A$1:$E$21,MATCH($B275,export_2017_5y_country_docs!$A$1:$A$21,0),3)</f>
        <v>541059.55428477901</v>
      </c>
      <c r="M275">
        <f>INDEX(export_2017_5y_country_docs!$A$1:$E$21,MATCH($B275,export_2017_5y_country_docs!$A$1:$A$21,0),4)</f>
        <v>5.3199137915539568E-2</v>
      </c>
      <c r="N275">
        <f>INDEX(export_2017_5y_country_docs!$A$1:$E$21,MATCH($B275,export_2017_5y_country_docs!$A$1:$A$21,0),5)</f>
        <v>4.4231314472493732E-2</v>
      </c>
      <c r="O275">
        <f t="shared" si="70"/>
        <v>16750.227364948874</v>
      </c>
      <c r="P275">
        <f t="shared" si="71"/>
        <v>7092.5361677232468</v>
      </c>
      <c r="Q275">
        <f t="shared" si="72"/>
        <v>3.0465258105561097</v>
      </c>
      <c r="R275">
        <f t="shared" si="73"/>
        <v>2.0557396784733086</v>
      </c>
      <c r="S275">
        <f t="shared" si="74"/>
        <v>14580.408020995699</v>
      </c>
      <c r="T275">
        <f t="shared" si="75"/>
        <v>1073638.8229175881</v>
      </c>
      <c r="U275">
        <f t="shared" si="76"/>
        <v>160344.49182914122</v>
      </c>
      <c r="V275">
        <f t="shared" si="77"/>
        <v>18237335.999999966</v>
      </c>
      <c r="W275">
        <f t="shared" si="78"/>
        <v>9.0931767313417858E-2</v>
      </c>
      <c r="X275">
        <f t="shared" si="79"/>
        <v>5.8870375745535976E-2</v>
      </c>
      <c r="Y275">
        <f t="shared" si="80"/>
        <v>1.544609936013752</v>
      </c>
      <c r="Z275">
        <f t="shared" si="81"/>
        <v>1.5990858732399642</v>
      </c>
      <c r="AA275">
        <f t="shared" si="82"/>
        <v>1.358036586398188E-2</v>
      </c>
      <c r="AB275">
        <f t="shared" si="83"/>
        <v>8.4925807245524731E-3</v>
      </c>
      <c r="AC275">
        <f t="shared" si="84"/>
        <v>1.5990858732399642</v>
      </c>
    </row>
    <row r="276" spans="1:29" x14ac:dyDescent="0.25">
      <c r="A276" t="s">
        <v>16</v>
      </c>
      <c r="B276" t="s">
        <v>21</v>
      </c>
      <c r="C276" t="str">
        <f>INDEX(country!$A$1:$J$242,MATCH(A276,country!$B$1:$B$242,0),1)</f>
        <v>Russian Federation</v>
      </c>
      <c r="D276" t="str">
        <f>INDEX(country!$A$1:$J$242,MATCH(B276,country!$B$1:$B$242,0),1)</f>
        <v>Italy</v>
      </c>
      <c r="E276">
        <v>18609</v>
      </c>
      <c r="F276">
        <v>7491.6744669166901</v>
      </c>
      <c r="G276">
        <f>INDEX(export_2017_country_references!$A$1:$C$21,MATCH($A276,export_2017_country_references!$A$1:$A$21,0),2)</f>
        <v>307923</v>
      </c>
      <c r="H276">
        <f>INDEX(export_2017_country_references!$A$1:$C$21,MATCH($A276,export_2017_country_references!$A$1:$A$21,0),3)</f>
        <v>230122.67918958</v>
      </c>
      <c r="I276">
        <f t="shared" si="68"/>
        <v>6.0433939653744606E-2</v>
      </c>
      <c r="J276">
        <f t="shared" si="69"/>
        <v>3.2555133172010781E-2</v>
      </c>
      <c r="K276">
        <f>INDEX(export_2017_5y_country_docs!$A$1:$E$21,MATCH($B276,export_2017_5y_country_docs!$A$1:$A$21,0),2)</f>
        <v>487659</v>
      </c>
      <c r="L276">
        <f>INDEX(export_2017_5y_country_docs!$A$1:$E$21,MATCH($B276,export_2017_5y_country_docs!$A$1:$A$21,0),3)</f>
        <v>360812.79794453498</v>
      </c>
      <c r="M276">
        <f>INDEX(export_2017_5y_country_docs!$A$1:$E$21,MATCH($B276,export_2017_5y_country_docs!$A$1:$A$21,0),4)</f>
        <v>3.1529612849491212E-2</v>
      </c>
      <c r="N276">
        <f>INDEX(export_2017_5y_country_docs!$A$1:$E$21,MATCH($B276,export_2017_5y_country_docs!$A$1:$A$21,0),5)</f>
        <v>2.9496243445292079E-2</v>
      </c>
      <c r="O276">
        <f t="shared" si="70"/>
        <v>9708.6929774538821</v>
      </c>
      <c r="P276">
        <f t="shared" si="71"/>
        <v>6787.7545676587006</v>
      </c>
      <c r="Q276">
        <f t="shared" si="72"/>
        <v>1.9167358616875569</v>
      </c>
      <c r="R276">
        <f t="shared" si="73"/>
        <v>1.103704382979892</v>
      </c>
      <c r="S276">
        <f t="shared" si="74"/>
        <v>7491.6744669166901</v>
      </c>
      <c r="T276">
        <f t="shared" si="75"/>
        <v>552156.95266972948</v>
      </c>
      <c r="U276">
        <f t="shared" si="76"/>
        <v>230105.28373503475</v>
      </c>
      <c r="V276">
        <f t="shared" si="77"/>
        <v>18237335.999999966</v>
      </c>
      <c r="W276">
        <f t="shared" si="78"/>
        <v>3.2557594268644963E-2</v>
      </c>
      <c r="X276">
        <f t="shared" si="79"/>
        <v>3.0276184672461508E-2</v>
      </c>
      <c r="Y276">
        <f t="shared" si="80"/>
        <v>1.0753532725759389</v>
      </c>
      <c r="Z276">
        <f t="shared" si="81"/>
        <v>1.0778891561187811</v>
      </c>
      <c r="AA276">
        <f t="shared" si="82"/>
        <v>1.3568016178540825E-2</v>
      </c>
      <c r="AB276">
        <f t="shared" si="83"/>
        <v>1.258758018068943E-2</v>
      </c>
      <c r="AC276">
        <f t="shared" si="84"/>
        <v>1.0778891561187811</v>
      </c>
    </row>
    <row r="277" spans="1:29" x14ac:dyDescent="0.25">
      <c r="A277" t="s">
        <v>7</v>
      </c>
      <c r="B277" t="s">
        <v>10</v>
      </c>
      <c r="C277" t="str">
        <f>INDEX(country!$A$1:$J$242,MATCH(A277,country!$B$1:$B$242,0),1)</f>
        <v>Netherlands</v>
      </c>
      <c r="D277" t="str">
        <f>INDEX(country!$A$1:$J$242,MATCH(B277,country!$B$1:$B$242,0),1)</f>
        <v>Australia</v>
      </c>
      <c r="E277">
        <v>31753</v>
      </c>
      <c r="F277">
        <v>9138.9717000452802</v>
      </c>
      <c r="G277">
        <f>INDEX(export_2017_country_references!$A$1:$C$21,MATCH($A277,export_2017_country_references!$A$1:$A$21,0),2)</f>
        <v>457343</v>
      </c>
      <c r="H277">
        <f>INDEX(export_2017_country_references!$A$1:$C$21,MATCH($A277,export_2017_country_references!$A$1:$A$21,0),3)</f>
        <v>252054.98301061499</v>
      </c>
      <c r="I277">
        <f t="shared" si="68"/>
        <v>6.9429290488757886E-2</v>
      </c>
      <c r="J277">
        <f t="shared" si="69"/>
        <v>3.6257849739318199E-2</v>
      </c>
      <c r="K277">
        <f>INDEX(export_2017_5y_country_docs!$A$1:$E$21,MATCH($B277,export_2017_5y_country_docs!$A$1:$A$21,0),2)</f>
        <v>411739</v>
      </c>
      <c r="L277">
        <f>INDEX(export_2017_5y_country_docs!$A$1:$E$21,MATCH($B277,export_2017_5y_country_docs!$A$1:$A$21,0),3)</f>
        <v>283168.587115045</v>
      </c>
      <c r="M277">
        <f>INDEX(export_2017_5y_country_docs!$A$1:$E$21,MATCH($B277,export_2017_5y_country_docs!$A$1:$A$21,0),4)</f>
        <v>2.6621002104004358E-2</v>
      </c>
      <c r="N277">
        <f>INDEX(export_2017_5y_country_docs!$A$1:$E$21,MATCH($B277,export_2017_5y_country_docs!$A$1:$A$21,0),5)</f>
        <v>2.3148872848154121E-2</v>
      </c>
      <c r="O277">
        <f t="shared" si="70"/>
        <v>12174.928965251665</v>
      </c>
      <c r="P277">
        <f t="shared" si="71"/>
        <v>5834.7887524563739</v>
      </c>
      <c r="Q277">
        <f t="shared" si="72"/>
        <v>2.6080644980045387</v>
      </c>
      <c r="R277">
        <f t="shared" si="73"/>
        <v>1.5662900728321802</v>
      </c>
      <c r="S277">
        <f t="shared" si="74"/>
        <v>9138.9717000452802</v>
      </c>
      <c r="T277">
        <f t="shared" si="75"/>
        <v>532790.59508464299</v>
      </c>
      <c r="U277">
        <f t="shared" si="76"/>
        <v>252042.79126432154</v>
      </c>
      <c r="V277">
        <f t="shared" si="77"/>
        <v>18237335.999999966</v>
      </c>
      <c r="W277">
        <f t="shared" si="78"/>
        <v>3.6259603594300326E-2</v>
      </c>
      <c r="X277">
        <f t="shared" si="79"/>
        <v>2.9214277517541156E-2</v>
      </c>
      <c r="Y277">
        <f t="shared" si="80"/>
        <v>1.2411603734690662</v>
      </c>
      <c r="Z277">
        <f t="shared" si="81"/>
        <v>1.2502337500518621</v>
      </c>
      <c r="AA277">
        <f t="shared" si="82"/>
        <v>1.7153027445226201E-2</v>
      </c>
      <c r="AB277">
        <f t="shared" si="83"/>
        <v>1.3719856342475684E-2</v>
      </c>
      <c r="AC277">
        <f t="shared" si="84"/>
        <v>1.2502337500518623</v>
      </c>
    </row>
    <row r="278" spans="1:29" x14ac:dyDescent="0.25">
      <c r="A278" t="s">
        <v>13</v>
      </c>
      <c r="B278" t="s">
        <v>7</v>
      </c>
      <c r="C278" t="str">
        <f>INDEX(country!$A$1:$J$242,MATCH(A278,country!$B$1:$B$242,0),1)</f>
        <v>India</v>
      </c>
      <c r="D278" t="str">
        <f>INDEX(country!$A$1:$J$242,MATCH(B278,country!$B$1:$B$242,0),1)</f>
        <v>Netherlands</v>
      </c>
      <c r="E278">
        <v>16096</v>
      </c>
      <c r="F278">
        <v>5868.0801039398502</v>
      </c>
      <c r="G278">
        <f>INDEX(export_2017_country_references!$A$1:$C$21,MATCH($A278,export_2017_country_references!$A$1:$A$21,0),2)</f>
        <v>814097</v>
      </c>
      <c r="H278">
        <f>INDEX(export_2017_country_references!$A$1:$C$21,MATCH($A278,export_2017_country_references!$A$1:$A$21,0),3)</f>
        <v>695738.46490440296</v>
      </c>
      <c r="I278">
        <f t="shared" si="68"/>
        <v>1.9771599698807391E-2</v>
      </c>
      <c r="J278">
        <f t="shared" si="69"/>
        <v>8.4343189286597026E-3</v>
      </c>
      <c r="K278">
        <f>INDEX(export_2017_5y_country_docs!$A$1:$E$21,MATCH($B278,export_2017_5y_country_docs!$A$1:$A$21,0),2)</f>
        <v>264229</v>
      </c>
      <c r="L278">
        <f>INDEX(export_2017_5y_country_docs!$A$1:$E$21,MATCH($B278,export_2017_5y_country_docs!$A$1:$A$21,0),3)</f>
        <v>164787.98419923001</v>
      </c>
      <c r="M278">
        <f>INDEX(export_2017_5y_country_docs!$A$1:$E$21,MATCH($B278,export_2017_5y_country_docs!$A$1:$A$21,0),4)</f>
        <v>1.708373694242947E-2</v>
      </c>
      <c r="N278">
        <f>INDEX(export_2017_5y_country_docs!$A$1:$E$21,MATCH($B278,export_2017_5y_country_docs!$A$1:$A$21,0),5)</f>
        <v>1.3471325092927054E-2</v>
      </c>
      <c r="O278">
        <f t="shared" si="70"/>
        <v>13907.818993621004</v>
      </c>
      <c r="P278">
        <f t="shared" si="71"/>
        <v>9372.5190403812321</v>
      </c>
      <c r="Q278">
        <f t="shared" si="72"/>
        <v>1.1573345905193786</v>
      </c>
      <c r="R278">
        <f t="shared" si="73"/>
        <v>0.62609423130082675</v>
      </c>
      <c r="S278">
        <f t="shared" si="74"/>
        <v>5868.0801039398502</v>
      </c>
      <c r="T278">
        <f t="shared" si="75"/>
        <v>349614.29819089675</v>
      </c>
      <c r="U278">
        <f t="shared" si="76"/>
        <v>695726.54785840726</v>
      </c>
      <c r="V278">
        <f t="shared" si="77"/>
        <v>18237335.999999966</v>
      </c>
      <c r="W278">
        <f t="shared" si="78"/>
        <v>8.4344633994534717E-3</v>
      </c>
      <c r="X278">
        <f t="shared" si="79"/>
        <v>1.9170250424233967E-2</v>
      </c>
      <c r="Y278">
        <f t="shared" si="80"/>
        <v>0.43997669372076076</v>
      </c>
      <c r="Z278">
        <f t="shared" si="81"/>
        <v>0.43521301859763467</v>
      </c>
      <c r="AA278">
        <f t="shared" si="82"/>
        <v>1.6784439693412527E-2</v>
      </c>
      <c r="AB278">
        <f t="shared" si="83"/>
        <v>3.856603312900931E-2</v>
      </c>
      <c r="AC278">
        <f t="shared" si="84"/>
        <v>0.43521301859763478</v>
      </c>
    </row>
    <row r="279" spans="1:29" x14ac:dyDescent="0.25">
      <c r="A279" t="s">
        <v>6</v>
      </c>
      <c r="B279" t="s">
        <v>17</v>
      </c>
      <c r="C279" t="str">
        <f>INDEX(country!$A$1:$J$242,MATCH(A279,country!$B$1:$B$242,0),1)</f>
        <v>Germany</v>
      </c>
      <c r="D279" t="str">
        <f>INDEX(country!$A$1:$J$242,MATCH(B279,country!$B$1:$B$242,0),1)</f>
        <v>Brazil</v>
      </c>
      <c r="E279">
        <v>23961</v>
      </c>
      <c r="F279">
        <v>6673.9826250918904</v>
      </c>
      <c r="G279">
        <f>INDEX(export_2017_country_references!$A$1:$C$21,MATCH($A279,export_2017_country_references!$A$1:$A$21,0),2)</f>
        <v>1264416</v>
      </c>
      <c r="H279">
        <f>INDEX(export_2017_country_references!$A$1:$C$21,MATCH($A279,export_2017_country_references!$A$1:$A$21,0),3)</f>
        <v>799364.77129149099</v>
      </c>
      <c r="I279">
        <f t="shared" si="68"/>
        <v>1.8950250550451748E-2</v>
      </c>
      <c r="J279">
        <f t="shared" si="69"/>
        <v>8.3491077725493124E-3</v>
      </c>
      <c r="K279">
        <f>INDEX(export_2017_5y_country_docs!$A$1:$E$21,MATCH($B279,export_2017_5y_country_docs!$A$1:$A$21,0),2)</f>
        <v>331243</v>
      </c>
      <c r="L279">
        <f>INDEX(export_2017_5y_country_docs!$A$1:$E$21,MATCH($B279,export_2017_5y_country_docs!$A$1:$A$21,0),3)</f>
        <v>277939.358609332</v>
      </c>
      <c r="M279">
        <f>INDEX(export_2017_5y_country_docs!$A$1:$E$21,MATCH($B279,export_2017_5y_country_docs!$A$1:$A$21,0),4)</f>
        <v>2.1416529888926519E-2</v>
      </c>
      <c r="N279">
        <f>INDEX(export_2017_5y_country_docs!$A$1:$E$21,MATCH($B279,export_2017_5y_country_docs!$A$1:$A$21,0),5)</f>
        <v>2.2721386356781711E-2</v>
      </c>
      <c r="O279">
        <f t="shared" si="70"/>
        <v>27079.403056036914</v>
      </c>
      <c r="P279">
        <f t="shared" si="71"/>
        <v>18162.675808514417</v>
      </c>
      <c r="Q279">
        <f t="shared" si="72"/>
        <v>0.88484225263076044</v>
      </c>
      <c r="R279">
        <f t="shared" si="73"/>
        <v>0.36745591318451093</v>
      </c>
      <c r="S279">
        <f t="shared" si="74"/>
        <v>6673.9826250918904</v>
      </c>
      <c r="T279">
        <f t="shared" si="75"/>
        <v>250192.85372959627</v>
      </c>
      <c r="U279">
        <f t="shared" si="76"/>
        <v>799320.61200785544</v>
      </c>
      <c r="V279">
        <f t="shared" si="77"/>
        <v>18237335.999999966</v>
      </c>
      <c r="W279">
        <f t="shared" si="78"/>
        <v>8.3495690275359764E-3</v>
      </c>
      <c r="X279">
        <f t="shared" si="79"/>
        <v>1.3718717126755615E-2</v>
      </c>
      <c r="Y279">
        <f t="shared" si="80"/>
        <v>0.60862608000363327</v>
      </c>
      <c r="Z279">
        <f t="shared" si="81"/>
        <v>0.60533076195755287</v>
      </c>
      <c r="AA279">
        <f t="shared" si="82"/>
        <v>2.6675352735314354E-2</v>
      </c>
      <c r="AB279">
        <f t="shared" si="83"/>
        <v>4.4067399860945593E-2</v>
      </c>
      <c r="AC279">
        <f t="shared" si="84"/>
        <v>0.60533076195755287</v>
      </c>
    </row>
    <row r="280" spans="1:29" x14ac:dyDescent="0.25">
      <c r="A280" t="s">
        <v>5</v>
      </c>
      <c r="B280" t="s">
        <v>17</v>
      </c>
      <c r="C280" t="str">
        <f>INDEX(country!$A$1:$J$242,MATCH(A280,country!$B$1:$B$242,0),1)</f>
        <v>Switzerland</v>
      </c>
      <c r="D280" t="str">
        <f>INDEX(country!$A$1:$J$242,MATCH(B280,country!$B$1:$B$242,0),1)</f>
        <v>Brazil</v>
      </c>
      <c r="E280">
        <v>8215</v>
      </c>
      <c r="F280">
        <v>1484.0720136043501</v>
      </c>
      <c r="G280">
        <f>INDEX(export_2017_country_references!$A$1:$C$21,MATCH($A280,export_2017_country_references!$A$1:$A$21,0),2)</f>
        <v>389403</v>
      </c>
      <c r="H280">
        <f>INDEX(export_2017_country_references!$A$1:$C$21,MATCH($A280,export_2017_country_references!$A$1:$A$21,0),3)</f>
        <v>194158.51615281499</v>
      </c>
      <c r="I280">
        <f t="shared" si="68"/>
        <v>2.1096396278405663E-2</v>
      </c>
      <c r="J280">
        <f t="shared" si="69"/>
        <v>7.6436101954770394E-3</v>
      </c>
      <c r="K280">
        <f>INDEX(export_2017_5y_country_docs!$A$1:$E$21,MATCH($B280,export_2017_5y_country_docs!$A$1:$A$21,0),2)</f>
        <v>331243</v>
      </c>
      <c r="L280">
        <f>INDEX(export_2017_5y_country_docs!$A$1:$E$21,MATCH($B280,export_2017_5y_country_docs!$A$1:$A$21,0),3)</f>
        <v>277939.358609332</v>
      </c>
      <c r="M280">
        <f>INDEX(export_2017_5y_country_docs!$A$1:$E$21,MATCH($B280,export_2017_5y_country_docs!$A$1:$A$21,0),4)</f>
        <v>2.1416529888926519E-2</v>
      </c>
      <c r="N280">
        <f>INDEX(export_2017_5y_country_docs!$A$1:$E$21,MATCH($B280,export_2017_5y_country_docs!$A$1:$A$21,0),5)</f>
        <v>2.2721386356781711E-2</v>
      </c>
      <c r="O280">
        <f t="shared" si="70"/>
        <v>8339.6609883376532</v>
      </c>
      <c r="P280">
        <f t="shared" si="71"/>
        <v>4411.5506599675518</v>
      </c>
      <c r="Q280">
        <f t="shared" si="72"/>
        <v>0.98505203166987465</v>
      </c>
      <c r="R280">
        <f t="shared" si="73"/>
        <v>0.33640597785071469</v>
      </c>
      <c r="S280">
        <f t="shared" si="74"/>
        <v>1484.0720136043501</v>
      </c>
      <c r="T280">
        <f t="shared" si="75"/>
        <v>250192.85372959627</v>
      </c>
      <c r="U280">
        <f t="shared" si="76"/>
        <v>194145.84156533482</v>
      </c>
      <c r="V280">
        <f t="shared" si="77"/>
        <v>18237335.999999966</v>
      </c>
      <c r="W280">
        <f t="shared" si="78"/>
        <v>7.6441091997580778E-3</v>
      </c>
      <c r="X280">
        <f t="shared" si="79"/>
        <v>1.3718717126755615E-2</v>
      </c>
      <c r="Y280">
        <f t="shared" si="80"/>
        <v>0.55720291694401736</v>
      </c>
      <c r="Z280">
        <f t="shared" si="81"/>
        <v>0.55379205468422388</v>
      </c>
      <c r="AA280">
        <f t="shared" si="82"/>
        <v>5.9317122431015046E-3</v>
      </c>
      <c r="AB280">
        <f t="shared" si="83"/>
        <v>1.0711082242745081E-2</v>
      </c>
      <c r="AC280">
        <f t="shared" si="84"/>
        <v>0.55379205468422399</v>
      </c>
    </row>
    <row r="281" spans="1:29" x14ac:dyDescent="0.25">
      <c r="A281" t="s">
        <v>13</v>
      </c>
      <c r="B281" t="s">
        <v>23</v>
      </c>
      <c r="C281" t="str">
        <f>INDEX(country!$A$1:$J$242,MATCH(A281,country!$B$1:$B$242,0),1)</f>
        <v>India</v>
      </c>
      <c r="D281" t="str">
        <f>INDEX(country!$A$1:$J$242,MATCH(B281,country!$B$1:$B$242,0),1)</f>
        <v>United Kingdom</v>
      </c>
      <c r="E281">
        <v>56948</v>
      </c>
      <c r="F281">
        <v>24453.261917512002</v>
      </c>
      <c r="G281">
        <f>INDEX(export_2017_country_references!$A$1:$C$21,MATCH($A281,export_2017_country_references!$A$1:$A$21,0),2)</f>
        <v>814097</v>
      </c>
      <c r="H281">
        <f>INDEX(export_2017_country_references!$A$1:$C$21,MATCH($A281,export_2017_country_references!$A$1:$A$21,0),3)</f>
        <v>695738.46490440296</v>
      </c>
      <c r="I281">
        <f t="shared" si="68"/>
        <v>6.9952352115288469E-2</v>
      </c>
      <c r="J281">
        <f t="shared" si="69"/>
        <v>3.5147204231222098E-2</v>
      </c>
      <c r="K281">
        <f>INDEX(export_2017_5y_country_docs!$A$1:$E$21,MATCH($B281,export_2017_5y_country_docs!$A$1:$A$21,0),2)</f>
        <v>822815</v>
      </c>
      <c r="L281">
        <f>INDEX(export_2017_5y_country_docs!$A$1:$E$21,MATCH($B281,export_2017_5y_country_docs!$A$1:$A$21,0),3)</f>
        <v>541059.55428477901</v>
      </c>
      <c r="M281">
        <f>INDEX(export_2017_5y_country_docs!$A$1:$E$21,MATCH($B281,export_2017_5y_country_docs!$A$1:$A$21,0),4)</f>
        <v>5.3199137915539568E-2</v>
      </c>
      <c r="N281">
        <f>INDEX(export_2017_5y_country_docs!$A$1:$E$21,MATCH($B281,export_2017_5y_country_docs!$A$1:$A$21,0),5)</f>
        <v>4.4231314472493732E-2</v>
      </c>
      <c r="O281">
        <f t="shared" si="70"/>
        <v>43309.258579627014</v>
      </c>
      <c r="P281">
        <f t="shared" si="71"/>
        <v>30773.426831796693</v>
      </c>
      <c r="Q281">
        <f t="shared" si="72"/>
        <v>1.3149151444210765</v>
      </c>
      <c r="R281">
        <f t="shared" si="73"/>
        <v>0.79462264801285076</v>
      </c>
      <c r="S281">
        <f t="shared" si="74"/>
        <v>24453.261917512002</v>
      </c>
      <c r="T281">
        <f t="shared" si="75"/>
        <v>1073638.8229175881</v>
      </c>
      <c r="U281">
        <f t="shared" si="76"/>
        <v>695726.54785840726</v>
      </c>
      <c r="V281">
        <f t="shared" si="77"/>
        <v>18237335.999999966</v>
      </c>
      <c r="W281">
        <f t="shared" si="78"/>
        <v>3.5147806264953216E-2</v>
      </c>
      <c r="X281">
        <f t="shared" si="79"/>
        <v>5.8870375745535976E-2</v>
      </c>
      <c r="Y281">
        <f t="shared" si="80"/>
        <v>0.59703723341053083</v>
      </c>
      <c r="Z281">
        <f t="shared" si="81"/>
        <v>0.58235803451971546</v>
      </c>
      <c r="AA281">
        <f t="shared" si="82"/>
        <v>2.2776059691154649E-2</v>
      </c>
      <c r="AB281">
        <f t="shared" si="83"/>
        <v>3.9110063467980828E-2</v>
      </c>
      <c r="AC281">
        <f t="shared" si="84"/>
        <v>0.58235803451971568</v>
      </c>
    </row>
    <row r="282" spans="1:29" x14ac:dyDescent="0.25">
      <c r="A282" t="s">
        <v>22</v>
      </c>
      <c r="B282" t="s">
        <v>12</v>
      </c>
      <c r="C282" t="str">
        <f>INDEX(country!$A$1:$J$242,MATCH(A282,country!$B$1:$B$242,0),1)</f>
        <v>Japan</v>
      </c>
      <c r="D282" t="str">
        <f>INDEX(country!$A$1:$J$242,MATCH(B282,country!$B$1:$B$242,0),1)</f>
        <v>zOther</v>
      </c>
      <c r="E282">
        <v>146767</v>
      </c>
      <c r="F282">
        <v>58515.982936792199</v>
      </c>
      <c r="G282">
        <f>INDEX(export_2017_country_references!$A$1:$C$21,MATCH($A282,export_2017_country_references!$A$1:$A$21,0),2)</f>
        <v>707111</v>
      </c>
      <c r="H282">
        <f>INDEX(export_2017_country_references!$A$1:$C$21,MATCH($A282,export_2017_country_references!$A$1:$A$21,0),3)</f>
        <v>526988.61771348596</v>
      </c>
      <c r="I282">
        <f t="shared" si="68"/>
        <v>0.2075586435510125</v>
      </c>
      <c r="J282">
        <f t="shared" si="69"/>
        <v>0.11103841899030591</v>
      </c>
      <c r="K282">
        <f>INDEX(export_2017_5y_country_docs!$A$1:$E$21,MATCH($B282,export_2017_5y_country_docs!$A$1:$A$21,0),2)</f>
        <v>3030074</v>
      </c>
      <c r="L282">
        <f>INDEX(export_2017_5y_country_docs!$A$1:$E$21,MATCH($B282,export_2017_5y_country_docs!$A$1:$A$21,0),3)</f>
        <v>2388459.2817652901</v>
      </c>
      <c r="M282">
        <f>INDEX(export_2017_5y_country_docs!$A$1:$E$21,MATCH($B282,export_2017_5y_country_docs!$A$1:$A$21,0),4)</f>
        <v>0.19590956001080514</v>
      </c>
      <c r="N282">
        <f>INDEX(export_2017_5y_country_docs!$A$1:$E$21,MATCH($B282,export_2017_5y_country_docs!$A$1:$A$21,0),5)</f>
        <v>0.19525520390478582</v>
      </c>
      <c r="O282">
        <f t="shared" si="70"/>
        <v>138529.80488880043</v>
      </c>
      <c r="P282">
        <f t="shared" si="71"/>
        <v>102897.27000714792</v>
      </c>
      <c r="Q282">
        <f t="shared" si="72"/>
        <v>1.0594615369437044</v>
      </c>
      <c r="R282">
        <f t="shared" si="73"/>
        <v>0.56868353196083132</v>
      </c>
      <c r="S282">
        <f t="shared" si="74"/>
        <v>58515.982936792199</v>
      </c>
      <c r="T282">
        <f t="shared" si="75"/>
        <v>2753034.477569554</v>
      </c>
      <c r="U282">
        <f t="shared" si="76"/>
        <v>526944.24156406114</v>
      </c>
      <c r="V282">
        <f t="shared" si="77"/>
        <v>18237335.999999966</v>
      </c>
      <c r="W282">
        <f t="shared" si="78"/>
        <v>0.11104776999385495</v>
      </c>
      <c r="X282">
        <f t="shared" si="79"/>
        <v>0.15095595527600955</v>
      </c>
      <c r="Y282">
        <f t="shared" si="80"/>
        <v>0.73563026904645112</v>
      </c>
      <c r="Z282">
        <f t="shared" si="81"/>
        <v>0.70260524465783569</v>
      </c>
      <c r="AA282">
        <f t="shared" si="82"/>
        <v>2.1255085402508849E-2</v>
      </c>
      <c r="AB282">
        <f t="shared" si="83"/>
        <v>3.0251817167775259E-2</v>
      </c>
      <c r="AC282">
        <f t="shared" si="84"/>
        <v>0.70260524465783569</v>
      </c>
    </row>
    <row r="283" spans="1:29" x14ac:dyDescent="0.25">
      <c r="A283" t="s">
        <v>6</v>
      </c>
      <c r="B283" t="s">
        <v>22</v>
      </c>
      <c r="C283" t="str">
        <f>INDEX(country!$A$1:$J$242,MATCH(A283,country!$B$1:$B$242,0),1)</f>
        <v>Germany</v>
      </c>
      <c r="D283" t="str">
        <f>INDEX(country!$A$1:$J$242,MATCH(B283,country!$B$1:$B$242,0),1)</f>
        <v>Japan</v>
      </c>
      <c r="E283">
        <v>68957</v>
      </c>
      <c r="F283">
        <v>26681.680310777301</v>
      </c>
      <c r="G283">
        <f>INDEX(export_2017_country_references!$A$1:$C$21,MATCH($A283,export_2017_country_references!$A$1:$A$21,0),2)</f>
        <v>1264416</v>
      </c>
      <c r="H283">
        <f>INDEX(export_2017_country_references!$A$1:$C$21,MATCH($A283,export_2017_country_references!$A$1:$A$21,0),3)</f>
        <v>799364.77129149099</v>
      </c>
      <c r="I283">
        <f t="shared" si="68"/>
        <v>5.4536639840052643E-2</v>
      </c>
      <c r="J283">
        <f t="shared" si="69"/>
        <v>3.3378604198017303E-2</v>
      </c>
      <c r="K283">
        <f>INDEX(export_2017_5y_country_docs!$A$1:$E$21,MATCH($B283,export_2017_5y_country_docs!$A$1:$A$21,0),2)</f>
        <v>611176</v>
      </c>
      <c r="L283">
        <f>INDEX(export_2017_5y_country_docs!$A$1:$E$21,MATCH($B283,export_2017_5y_country_docs!$A$1:$A$21,0),3)</f>
        <v>515726.10549464897</v>
      </c>
      <c r="M283">
        <f>INDEX(export_2017_5y_country_docs!$A$1:$E$21,MATCH($B283,export_2017_5y_country_docs!$A$1:$A$21,0),4)</f>
        <v>3.9515609601997792E-2</v>
      </c>
      <c r="N283">
        <f>INDEX(export_2017_5y_country_docs!$A$1:$E$21,MATCH($B283,export_2017_5y_country_docs!$A$1:$A$21,0),5)</f>
        <v>4.2160319271992604E-2</v>
      </c>
      <c r="O283">
        <f t="shared" si="70"/>
        <v>49964.169030519639</v>
      </c>
      <c r="P283">
        <f t="shared" si="71"/>
        <v>33701.473972432606</v>
      </c>
      <c r="Q283">
        <f t="shared" si="72"/>
        <v>1.3801290272210665</v>
      </c>
      <c r="R283">
        <f t="shared" si="73"/>
        <v>0.79170662780513956</v>
      </c>
      <c r="S283">
        <f t="shared" si="74"/>
        <v>26681.680310777301</v>
      </c>
      <c r="T283">
        <f t="shared" si="75"/>
        <v>582041.68262295134</v>
      </c>
      <c r="U283">
        <f t="shared" si="76"/>
        <v>799320.61200785544</v>
      </c>
      <c r="V283">
        <f t="shared" si="77"/>
        <v>18237335.999999966</v>
      </c>
      <c r="W283">
        <f t="shared" si="78"/>
        <v>3.3380448233099089E-2</v>
      </c>
      <c r="X283">
        <f t="shared" si="79"/>
        <v>3.1914841214909478E-2</v>
      </c>
      <c r="Y283">
        <f t="shared" si="80"/>
        <v>1.0459224286381512</v>
      </c>
      <c r="Z283">
        <f t="shared" si="81"/>
        <v>1.0475082761922296</v>
      </c>
      <c r="AA283">
        <f t="shared" si="82"/>
        <v>4.5841528377378753E-2</v>
      </c>
      <c r="AB283">
        <f t="shared" si="83"/>
        <v>4.3762449824278342E-2</v>
      </c>
      <c r="AC283">
        <f t="shared" si="84"/>
        <v>1.0475082761922296</v>
      </c>
    </row>
    <row r="284" spans="1:29" x14ac:dyDescent="0.25">
      <c r="A284" t="s">
        <v>5</v>
      </c>
      <c r="B284" t="s">
        <v>19</v>
      </c>
      <c r="C284" t="str">
        <f>INDEX(country!$A$1:$J$242,MATCH(A284,country!$B$1:$B$242,0),1)</f>
        <v>Switzerland</v>
      </c>
      <c r="D284" t="str">
        <f>INDEX(country!$A$1:$J$242,MATCH(B284,country!$B$1:$B$242,0),1)</f>
        <v>United States</v>
      </c>
      <c r="E284">
        <v>172825</v>
      </c>
      <c r="F284">
        <v>61666.395781062798</v>
      </c>
      <c r="G284">
        <f>INDEX(export_2017_country_references!$A$1:$C$21,MATCH($A284,export_2017_country_references!$A$1:$A$21,0),2)</f>
        <v>389403</v>
      </c>
      <c r="H284">
        <f>INDEX(export_2017_country_references!$A$1:$C$21,MATCH($A284,export_2017_country_references!$A$1:$A$21,0),3)</f>
        <v>194158.51615281499</v>
      </c>
      <c r="I284">
        <f t="shared" si="68"/>
        <v>0.4438204122721191</v>
      </c>
      <c r="J284">
        <f t="shared" si="69"/>
        <v>0.31760850362354159</v>
      </c>
      <c r="K284">
        <f>INDEX(export_2017_5y_country_docs!$A$1:$E$21,MATCH($B284,export_2017_5y_country_docs!$A$1:$A$21,0),2)</f>
        <v>2823093</v>
      </c>
      <c r="L284">
        <f>INDEX(export_2017_5y_country_docs!$A$1:$E$21,MATCH($B284,export_2017_5y_country_docs!$A$1:$A$21,0),3)</f>
        <v>2249487.3035238399</v>
      </c>
      <c r="M284">
        <f>INDEX(export_2017_5y_country_docs!$A$1:$E$21,MATCH($B284,export_2017_5y_country_docs!$A$1:$A$21,0),4)</f>
        <v>0.18252719488025176</v>
      </c>
      <c r="N284">
        <f>INDEX(export_2017_5y_country_docs!$A$1:$E$21,MATCH($B284,export_2017_5y_country_docs!$A$1:$A$21,0),5)</f>
        <v>0.18389432278960494</v>
      </c>
      <c r="O284">
        <f t="shared" si="70"/>
        <v>71076.637267954677</v>
      </c>
      <c r="P284">
        <f t="shared" si="71"/>
        <v>35704.648841756483</v>
      </c>
      <c r="Q284">
        <f t="shared" si="72"/>
        <v>2.4315303402503425</v>
      </c>
      <c r="R284">
        <f t="shared" si="73"/>
        <v>1.7271251162382004</v>
      </c>
      <c r="S284">
        <f t="shared" si="74"/>
        <v>61666.395781062798</v>
      </c>
      <c r="T284">
        <f t="shared" si="75"/>
        <v>4873588.5164673962</v>
      </c>
      <c r="U284">
        <f t="shared" si="76"/>
        <v>194145.84156533482</v>
      </c>
      <c r="V284">
        <f t="shared" si="77"/>
        <v>18237335.999999966</v>
      </c>
      <c r="W284">
        <f t="shared" si="78"/>
        <v>0.31762923832860229</v>
      </c>
      <c r="X284">
        <f t="shared" si="79"/>
        <v>0.26723138272318969</v>
      </c>
      <c r="Y284">
        <f t="shared" si="80"/>
        <v>1.1885925788050762</v>
      </c>
      <c r="Z284">
        <f t="shared" si="81"/>
        <v>1.2763784578681798</v>
      </c>
      <c r="AA284">
        <f t="shared" si="82"/>
        <v>1.2653180623004559E-2</v>
      </c>
      <c r="AB284">
        <f t="shared" si="83"/>
        <v>9.9133454854275962E-3</v>
      </c>
      <c r="AC284">
        <f t="shared" si="84"/>
        <v>1.27637845786818</v>
      </c>
    </row>
    <row r="285" spans="1:29" x14ac:dyDescent="0.25">
      <c r="A285" t="s">
        <v>19</v>
      </c>
      <c r="B285" t="s">
        <v>15</v>
      </c>
      <c r="C285" t="str">
        <f>INDEX(country!$A$1:$J$242,MATCH(A285,country!$B$1:$B$242,0),1)</f>
        <v>United States</v>
      </c>
      <c r="D285" t="str">
        <f>INDEX(country!$A$1:$J$242,MATCH(B285,country!$B$1:$B$242,0),1)</f>
        <v>Turkey</v>
      </c>
      <c r="E285">
        <v>35565</v>
      </c>
      <c r="F285">
        <v>12933.0741391831</v>
      </c>
      <c r="G285">
        <f>INDEX(export_2017_country_references!$A$1:$C$21,MATCH($A285,export_2017_country_references!$A$1:$A$21,0),2)</f>
        <v>4608764</v>
      </c>
      <c r="H285">
        <f>INDEX(export_2017_country_references!$A$1:$C$21,MATCH($A285,export_2017_country_references!$A$1:$A$21,0),3)</f>
        <v>3401456.2562221601</v>
      </c>
      <c r="I285">
        <f t="shared" si="68"/>
        <v>7.7168195203746598E-3</v>
      </c>
      <c r="J285">
        <f t="shared" si="69"/>
        <v>3.8022168050890256E-3</v>
      </c>
      <c r="K285">
        <f>INDEX(export_2017_5y_country_docs!$A$1:$E$21,MATCH($B285,export_2017_5y_country_docs!$A$1:$A$21,0),2)</f>
        <v>196268</v>
      </c>
      <c r="L285">
        <f>INDEX(export_2017_5y_country_docs!$A$1:$E$21,MATCH($B285,export_2017_5y_country_docs!$A$1:$A$21,0),3)</f>
        <v>171052.689770383</v>
      </c>
      <c r="M285">
        <f>INDEX(export_2017_5y_country_docs!$A$1:$E$21,MATCH($B285,export_2017_5y_country_docs!$A$1:$A$21,0),4)</f>
        <v>1.2689715671696699E-2</v>
      </c>
      <c r="N285">
        <f>INDEX(export_2017_5y_country_docs!$A$1:$E$21,MATCH($B285,export_2017_5y_country_docs!$A$1:$A$21,0),5)</f>
        <v>1.3983461252432714E-2</v>
      </c>
      <c r="O285">
        <f t="shared" si="70"/>
        <v>58483.904757951568</v>
      </c>
      <c r="P285">
        <f t="shared" si="71"/>
        <v>47564.131760727418</v>
      </c>
      <c r="Q285">
        <f t="shared" si="72"/>
        <v>0.60811603033678296</v>
      </c>
      <c r="R285">
        <f t="shared" si="73"/>
        <v>0.27190813035846551</v>
      </c>
      <c r="S285">
        <f t="shared" si="74"/>
        <v>12933.0741391831</v>
      </c>
      <c r="T285">
        <f t="shared" si="75"/>
        <v>154259.77782273083</v>
      </c>
      <c r="U285">
        <f t="shared" si="76"/>
        <v>3401355.9011452473</v>
      </c>
      <c r="V285">
        <f t="shared" si="77"/>
        <v>18237335.999999966</v>
      </c>
      <c r="W285">
        <f t="shared" si="78"/>
        <v>3.8023289873395762E-3</v>
      </c>
      <c r="X285">
        <f t="shared" si="79"/>
        <v>8.4584600416821362E-3</v>
      </c>
      <c r="Y285">
        <f t="shared" si="80"/>
        <v>0.44952969791217529</v>
      </c>
      <c r="Z285">
        <f t="shared" si="81"/>
        <v>0.4474286398117579</v>
      </c>
      <c r="AA285">
        <f t="shared" si="82"/>
        <v>8.3839574526324498E-2</v>
      </c>
      <c r="AB285">
        <f t="shared" si="83"/>
        <v>0.18738088505375397</v>
      </c>
      <c r="AC285">
        <f t="shared" si="84"/>
        <v>0.4474286398117579</v>
      </c>
    </row>
    <row r="286" spans="1:29" x14ac:dyDescent="0.25">
      <c r="A286" t="s">
        <v>22</v>
      </c>
      <c r="B286" t="s">
        <v>21</v>
      </c>
      <c r="C286" t="str">
        <f>INDEX(country!$A$1:$J$242,MATCH(A286,country!$B$1:$B$242,0),1)</f>
        <v>Japan</v>
      </c>
      <c r="D286" t="str">
        <f>INDEX(country!$A$1:$J$242,MATCH(B286,country!$B$1:$B$242,0),1)</f>
        <v>Italy</v>
      </c>
      <c r="E286">
        <v>39223</v>
      </c>
      <c r="F286">
        <v>15159.1204566127</v>
      </c>
      <c r="G286">
        <f>INDEX(export_2017_country_references!$A$1:$C$21,MATCH($A286,export_2017_country_references!$A$1:$A$21,0),2)</f>
        <v>707111</v>
      </c>
      <c r="H286">
        <f>INDEX(export_2017_country_references!$A$1:$C$21,MATCH($A286,export_2017_country_references!$A$1:$A$21,0),3)</f>
        <v>526988.61771348596</v>
      </c>
      <c r="I286">
        <f t="shared" si="68"/>
        <v>5.5469367609894342E-2</v>
      </c>
      <c r="J286">
        <f t="shared" si="69"/>
        <v>2.8765555738918133E-2</v>
      </c>
      <c r="K286">
        <f>INDEX(export_2017_5y_country_docs!$A$1:$E$21,MATCH($B286,export_2017_5y_country_docs!$A$1:$A$21,0),2)</f>
        <v>487659</v>
      </c>
      <c r="L286">
        <f>INDEX(export_2017_5y_country_docs!$A$1:$E$21,MATCH($B286,export_2017_5y_country_docs!$A$1:$A$21,0),3)</f>
        <v>360812.79794453498</v>
      </c>
      <c r="M286">
        <f>INDEX(export_2017_5y_country_docs!$A$1:$E$21,MATCH($B286,export_2017_5y_country_docs!$A$1:$A$21,0),4)</f>
        <v>3.1529612849491212E-2</v>
      </c>
      <c r="N286">
        <f>INDEX(export_2017_5y_country_docs!$A$1:$E$21,MATCH($B286,export_2017_5y_country_docs!$A$1:$A$21,0),5)</f>
        <v>2.9496243445292079E-2</v>
      </c>
      <c r="O286">
        <f t="shared" si="70"/>
        <v>22294.936071616579</v>
      </c>
      <c r="P286">
        <f t="shared" si="71"/>
        <v>15544.184560974943</v>
      </c>
      <c r="Q286">
        <f t="shared" si="72"/>
        <v>1.759278424212857</v>
      </c>
      <c r="R286">
        <f t="shared" si="73"/>
        <v>0.97522777069123445</v>
      </c>
      <c r="S286">
        <f t="shared" si="74"/>
        <v>15159.1204566127</v>
      </c>
      <c r="T286">
        <f t="shared" si="75"/>
        <v>552156.95266972948</v>
      </c>
      <c r="U286">
        <f t="shared" si="76"/>
        <v>526944.24156406114</v>
      </c>
      <c r="V286">
        <f t="shared" si="77"/>
        <v>18237335.999999966</v>
      </c>
      <c r="W286">
        <f t="shared" si="78"/>
        <v>2.8767978205090205E-2</v>
      </c>
      <c r="X286">
        <f t="shared" si="79"/>
        <v>3.0276184672461508E-2</v>
      </c>
      <c r="Y286">
        <f t="shared" si="80"/>
        <v>0.95018505522780972</v>
      </c>
      <c r="Z286">
        <f t="shared" si="81"/>
        <v>0.948709532167063</v>
      </c>
      <c r="AA286">
        <f t="shared" si="82"/>
        <v>2.7454368514816238E-2</v>
      </c>
      <c r="AB286">
        <f t="shared" si="83"/>
        <v>2.8938645163714513E-2</v>
      </c>
      <c r="AC286">
        <f t="shared" si="84"/>
        <v>0.94870953216706311</v>
      </c>
    </row>
    <row r="287" spans="1:29" x14ac:dyDescent="0.25">
      <c r="A287" t="s">
        <v>15</v>
      </c>
      <c r="B287" t="s">
        <v>19</v>
      </c>
      <c r="C287" t="str">
        <f>INDEX(country!$A$1:$J$242,MATCH(A287,country!$B$1:$B$242,0),1)</f>
        <v>Turkey</v>
      </c>
      <c r="D287" t="str">
        <f>INDEX(country!$A$1:$J$242,MATCH(B287,country!$B$1:$B$242,0),1)</f>
        <v>United States</v>
      </c>
      <c r="E287">
        <v>56176</v>
      </c>
      <c r="F287">
        <v>30307.829536086101</v>
      </c>
      <c r="G287">
        <f>INDEX(export_2017_country_references!$A$1:$C$21,MATCH($A287,export_2017_country_references!$A$1:$A$21,0),2)</f>
        <v>233551</v>
      </c>
      <c r="H287">
        <f>INDEX(export_2017_country_references!$A$1:$C$21,MATCH($A287,export_2017_country_references!$A$1:$A$21,0),3)</f>
        <v>188043.705976909</v>
      </c>
      <c r="I287">
        <f t="shared" si="68"/>
        <v>0.24052990567370724</v>
      </c>
      <c r="J287">
        <f t="shared" si="69"/>
        <v>0.1611743896379482</v>
      </c>
      <c r="K287">
        <f>INDEX(export_2017_5y_country_docs!$A$1:$E$21,MATCH($B287,export_2017_5y_country_docs!$A$1:$A$21,0),2)</f>
        <v>2823093</v>
      </c>
      <c r="L287">
        <f>INDEX(export_2017_5y_country_docs!$A$1:$E$21,MATCH($B287,export_2017_5y_country_docs!$A$1:$A$21,0),3)</f>
        <v>2249487.3035238399</v>
      </c>
      <c r="M287">
        <f>INDEX(export_2017_5y_country_docs!$A$1:$E$21,MATCH($B287,export_2017_5y_country_docs!$A$1:$A$21,0),4)</f>
        <v>0.18252719488025176</v>
      </c>
      <c r="N287">
        <f>INDEX(export_2017_5y_country_docs!$A$1:$E$21,MATCH($B287,export_2017_5y_country_docs!$A$1:$A$21,0),5)</f>
        <v>0.18389432278960494</v>
      </c>
      <c r="O287">
        <f t="shared" si="70"/>
        <v>42629.40889147768</v>
      </c>
      <c r="P287">
        <f t="shared" si="71"/>
        <v>34580.169965471265</v>
      </c>
      <c r="Q287">
        <f t="shared" si="72"/>
        <v>1.3177757201139728</v>
      </c>
      <c r="R287">
        <f t="shared" si="73"/>
        <v>0.87645114429306881</v>
      </c>
      <c r="S287">
        <f t="shared" si="74"/>
        <v>30307.829536086101</v>
      </c>
      <c r="T287">
        <f t="shared" si="75"/>
        <v>4873588.5164673962</v>
      </c>
      <c r="U287">
        <f t="shared" si="76"/>
        <v>188030.98814065231</v>
      </c>
      <c r="V287">
        <f t="shared" si="77"/>
        <v>18237335.999999966</v>
      </c>
      <c r="W287">
        <f t="shared" si="78"/>
        <v>0.16118529097669274</v>
      </c>
      <c r="X287">
        <f t="shared" si="79"/>
        <v>0.26723138272318969</v>
      </c>
      <c r="Y287">
        <f t="shared" si="80"/>
        <v>0.60316752222045611</v>
      </c>
      <c r="Z287">
        <f t="shared" si="81"/>
        <v>0.52691282888731805</v>
      </c>
      <c r="AA287">
        <f t="shared" si="82"/>
        <v>6.2187912323083501E-3</v>
      </c>
      <c r="AB287">
        <f t="shared" si="83"/>
        <v>1.180231509155048E-2</v>
      </c>
      <c r="AC287">
        <f t="shared" si="84"/>
        <v>0.52691282888731805</v>
      </c>
    </row>
    <row r="288" spans="1:29" x14ac:dyDescent="0.25">
      <c r="A288" t="s">
        <v>17</v>
      </c>
      <c r="B288" t="s">
        <v>7</v>
      </c>
      <c r="C288" t="str">
        <f>INDEX(country!$A$1:$J$242,MATCH(A288,country!$B$1:$B$242,0),1)</f>
        <v>Brazil</v>
      </c>
      <c r="D288" t="str">
        <f>INDEX(country!$A$1:$J$242,MATCH(B288,country!$B$1:$B$242,0),1)</f>
        <v>Netherlands</v>
      </c>
      <c r="E288">
        <v>17556</v>
      </c>
      <c r="F288">
        <v>5975.55185847546</v>
      </c>
      <c r="G288">
        <f>INDEX(export_2017_country_references!$A$1:$C$21,MATCH($A288,export_2017_country_references!$A$1:$A$21,0),2)</f>
        <v>473379</v>
      </c>
      <c r="H288">
        <f>INDEX(export_2017_country_references!$A$1:$C$21,MATCH($A288,export_2017_country_references!$A$1:$A$21,0),3)</f>
        <v>364724.64994822402</v>
      </c>
      <c r="I288">
        <f t="shared" si="68"/>
        <v>3.7086562775281537E-2</v>
      </c>
      <c r="J288">
        <f t="shared" si="69"/>
        <v>1.638373457709465E-2</v>
      </c>
      <c r="K288">
        <f>INDEX(export_2017_5y_country_docs!$A$1:$E$21,MATCH($B288,export_2017_5y_country_docs!$A$1:$A$21,0),2)</f>
        <v>264229</v>
      </c>
      <c r="L288">
        <f>INDEX(export_2017_5y_country_docs!$A$1:$E$21,MATCH($B288,export_2017_5y_country_docs!$A$1:$A$21,0),3)</f>
        <v>164787.98419923001</v>
      </c>
      <c r="M288">
        <f>INDEX(export_2017_5y_country_docs!$A$1:$E$21,MATCH($B288,export_2017_5y_country_docs!$A$1:$A$21,0),4)</f>
        <v>1.708373694242947E-2</v>
      </c>
      <c r="N288">
        <f>INDEX(export_2017_5y_country_docs!$A$1:$E$21,MATCH($B288,export_2017_5y_country_docs!$A$1:$A$21,0),5)</f>
        <v>1.3471325092927054E-2</v>
      </c>
      <c r="O288">
        <f t="shared" si="70"/>
        <v>8087.0823100703201</v>
      </c>
      <c r="P288">
        <f t="shared" si="71"/>
        <v>4913.3243288565463</v>
      </c>
      <c r="Q288">
        <f t="shared" si="72"/>
        <v>2.1708694590802731</v>
      </c>
      <c r="R288">
        <f t="shared" si="73"/>
        <v>1.2161932448424631</v>
      </c>
      <c r="S288">
        <f t="shared" si="74"/>
        <v>5975.55185847546</v>
      </c>
      <c r="T288">
        <f t="shared" si="75"/>
        <v>349614.29819089675</v>
      </c>
      <c r="U288">
        <f t="shared" si="76"/>
        <v>364708.38328155724</v>
      </c>
      <c r="V288">
        <f t="shared" si="77"/>
        <v>18237335.999999966</v>
      </c>
      <c r="W288">
        <f t="shared" si="78"/>
        <v>1.6384465321879631E-2</v>
      </c>
      <c r="X288">
        <f t="shared" si="79"/>
        <v>1.9170250424233967E-2</v>
      </c>
      <c r="Y288">
        <f t="shared" si="80"/>
        <v>0.85468186170209337</v>
      </c>
      <c r="Z288">
        <f t="shared" si="81"/>
        <v>0.8522612411307019</v>
      </c>
      <c r="AA288">
        <f t="shared" si="82"/>
        <v>1.7091840606623828E-2</v>
      </c>
      <c r="AB288">
        <f t="shared" si="83"/>
        <v>2.005469659038811E-2</v>
      </c>
      <c r="AC288">
        <f t="shared" si="84"/>
        <v>0.85226124113070201</v>
      </c>
    </row>
    <row r="289" spans="1:29" x14ac:dyDescent="0.25">
      <c r="A289" t="s">
        <v>22</v>
      </c>
      <c r="B289" t="s">
        <v>9</v>
      </c>
      <c r="C289" t="str">
        <f>INDEX(country!$A$1:$J$242,MATCH(A289,country!$B$1:$B$242,0),1)</f>
        <v>Japan</v>
      </c>
      <c r="D289" t="str">
        <f>INDEX(country!$A$1:$J$242,MATCH(B289,country!$B$1:$B$242,0),1)</f>
        <v>Sweden</v>
      </c>
      <c r="E289">
        <v>18709</v>
      </c>
      <c r="F289">
        <v>5541.8592033592604</v>
      </c>
      <c r="G289">
        <f>INDEX(export_2017_country_references!$A$1:$C$21,MATCH($A289,export_2017_country_references!$A$1:$A$21,0),2)</f>
        <v>707111</v>
      </c>
      <c r="H289">
        <f>INDEX(export_2017_country_references!$A$1:$C$21,MATCH($A289,export_2017_country_references!$A$1:$A$21,0),3)</f>
        <v>526988.61771348596</v>
      </c>
      <c r="I289">
        <f t="shared" si="68"/>
        <v>2.6458363679818304E-2</v>
      </c>
      <c r="J289">
        <f t="shared" si="69"/>
        <v>1.0516088995250876E-2</v>
      </c>
      <c r="K289">
        <f>INDEX(export_2017_5y_country_docs!$A$1:$E$21,MATCH($B289,export_2017_5y_country_docs!$A$1:$A$21,0),2)</f>
        <v>179938</v>
      </c>
      <c r="L289">
        <f>INDEX(export_2017_5y_country_docs!$A$1:$E$21,MATCH($B289,export_2017_5y_country_docs!$A$1:$A$21,0),3)</f>
        <v>108129.511066987</v>
      </c>
      <c r="M289">
        <f>INDEX(export_2017_5y_country_docs!$A$1:$E$21,MATCH($B289,export_2017_5y_country_docs!$A$1:$A$21,0),4)</f>
        <v>1.1633898845118718E-2</v>
      </c>
      <c r="N289">
        <f>INDEX(export_2017_5y_country_docs!$A$1:$E$21,MATCH($B289,export_2017_5y_country_docs!$A$1:$A$21,0),5)</f>
        <v>8.8395267579797366E-3</v>
      </c>
      <c r="O289">
        <f t="shared" si="70"/>
        <v>8226.4578462707414</v>
      </c>
      <c r="P289">
        <f t="shared" si="71"/>
        <v>4658.3299874291133</v>
      </c>
      <c r="Q289">
        <f t="shared" si="72"/>
        <v>2.274247355255246</v>
      </c>
      <c r="R289">
        <f t="shared" si="73"/>
        <v>1.1896665153208175</v>
      </c>
      <c r="S289">
        <f t="shared" si="74"/>
        <v>5541.8592033592604</v>
      </c>
      <c r="T289">
        <f t="shared" si="75"/>
        <v>202311.93175718444</v>
      </c>
      <c r="U289">
        <f t="shared" si="76"/>
        <v>526944.24156406114</v>
      </c>
      <c r="V289">
        <f t="shared" si="77"/>
        <v>18237335.999999966</v>
      </c>
      <c r="W289">
        <f t="shared" si="78"/>
        <v>1.0516974598507936E-2</v>
      </c>
      <c r="X289">
        <f t="shared" si="79"/>
        <v>1.1093283128478021E-2</v>
      </c>
      <c r="Y289">
        <f t="shared" si="80"/>
        <v>0.94804887576603725</v>
      </c>
      <c r="Z289">
        <f t="shared" si="81"/>
        <v>0.94749669989246854</v>
      </c>
      <c r="AA289">
        <f t="shared" si="82"/>
        <v>2.7392646371498349E-2</v>
      </c>
      <c r="AB289">
        <f t="shared" si="83"/>
        <v>2.8910545413622174E-2</v>
      </c>
      <c r="AC289">
        <f t="shared" si="84"/>
        <v>0.94749669989246843</v>
      </c>
    </row>
    <row r="290" spans="1:29" x14ac:dyDescent="0.25">
      <c r="A290" t="s">
        <v>20</v>
      </c>
      <c r="B290" t="s">
        <v>14</v>
      </c>
      <c r="C290" t="str">
        <f>INDEX(country!$A$1:$J$242,MATCH(A290,country!$B$1:$B$242,0),1)</f>
        <v>France</v>
      </c>
      <c r="D290" t="str">
        <f>INDEX(country!$A$1:$J$242,MATCH(B290,country!$B$1:$B$242,0),1)</f>
        <v>South Korea</v>
      </c>
      <c r="E290">
        <v>21434</v>
      </c>
      <c r="F290">
        <v>8578.94833241378</v>
      </c>
      <c r="G290">
        <f>INDEX(export_2017_country_references!$A$1:$C$21,MATCH($A290,export_2017_country_references!$A$1:$A$21,0),2)</f>
        <v>814706</v>
      </c>
      <c r="H290">
        <f>INDEX(export_2017_country_references!$A$1:$C$21,MATCH($A290,export_2017_country_references!$A$1:$A$21,0),3)</f>
        <v>537381.630780034</v>
      </c>
      <c r="I290">
        <f t="shared" si="68"/>
        <v>2.6308877067310169E-2</v>
      </c>
      <c r="J290">
        <f t="shared" si="69"/>
        <v>1.5964349804739406E-2</v>
      </c>
      <c r="K290">
        <f>INDEX(export_2017_5y_country_docs!$A$1:$E$21,MATCH($B290,export_2017_5y_country_docs!$A$1:$A$21,0),2)</f>
        <v>385294</v>
      </c>
      <c r="L290">
        <f>INDEX(export_2017_5y_country_docs!$A$1:$E$21,MATCH($B290,export_2017_5y_country_docs!$A$1:$A$21,0),3)</f>
        <v>328237.62917358801</v>
      </c>
      <c r="M290">
        <f>INDEX(export_2017_5y_country_docs!$A$1:$E$21,MATCH($B290,export_2017_5y_country_docs!$A$1:$A$21,0),4)</f>
        <v>2.4911199533345772E-2</v>
      </c>
      <c r="N290">
        <f>INDEX(export_2017_5y_country_docs!$A$1:$E$21,MATCH($B290,export_2017_5y_country_docs!$A$1:$A$21,0),5)</f>
        <v>2.6833241706404116E-2</v>
      </c>
      <c r="O290">
        <f t="shared" si="70"/>
        <v>20295.303727014001</v>
      </c>
      <c r="P290">
        <f t="shared" si="71"/>
        <v>14419.691187302267</v>
      </c>
      <c r="Q290">
        <f t="shared" si="72"/>
        <v>1.0561063923113572</v>
      </c>
      <c r="R290">
        <f t="shared" si="73"/>
        <v>0.594946744765814</v>
      </c>
      <c r="S290">
        <f t="shared" si="74"/>
        <v>8578.94833241378</v>
      </c>
      <c r="T290">
        <f t="shared" si="75"/>
        <v>467559.40479145834</v>
      </c>
      <c r="U290">
        <f t="shared" si="76"/>
        <v>537340.39643089229</v>
      </c>
      <c r="V290">
        <f t="shared" si="77"/>
        <v>18237335.999999966</v>
      </c>
      <c r="W290">
        <f t="shared" si="78"/>
        <v>1.596557487469142E-2</v>
      </c>
      <c r="X290">
        <f t="shared" si="79"/>
        <v>2.5637483719741699E-2</v>
      </c>
      <c r="Y290">
        <f t="shared" si="80"/>
        <v>0.62274344273488147</v>
      </c>
      <c r="Z290">
        <f t="shared" si="81"/>
        <v>0.61662260218479847</v>
      </c>
      <c r="AA290">
        <f t="shared" si="82"/>
        <v>1.8348360111032688E-2</v>
      </c>
      <c r="AB290">
        <f t="shared" si="83"/>
        <v>2.9756223735590195E-2</v>
      </c>
      <c r="AC290">
        <f t="shared" si="84"/>
        <v>0.61662260218479836</v>
      </c>
    </row>
    <row r="291" spans="1:29" x14ac:dyDescent="0.25">
      <c r="A291" t="s">
        <v>9</v>
      </c>
      <c r="B291" t="s">
        <v>20</v>
      </c>
      <c r="C291" t="str">
        <f>INDEX(country!$A$1:$J$242,MATCH(A291,country!$B$1:$B$242,0),1)</f>
        <v>Sweden</v>
      </c>
      <c r="D291" t="str">
        <f>INDEX(country!$A$1:$J$242,MATCH(B291,country!$B$1:$B$242,0),1)</f>
        <v>France</v>
      </c>
      <c r="E291">
        <v>24154</v>
      </c>
      <c r="F291">
        <v>6311.9093724264703</v>
      </c>
      <c r="G291">
        <f>INDEX(export_2017_country_references!$A$1:$C$21,MATCH($A291,export_2017_country_references!$A$1:$A$21,0),2)</f>
        <v>314859</v>
      </c>
      <c r="H291">
        <f>INDEX(export_2017_country_references!$A$1:$C$21,MATCH($A291,export_2017_country_references!$A$1:$A$21,0),3)</f>
        <v>160351.01493838499</v>
      </c>
      <c r="I291">
        <f t="shared" si="68"/>
        <v>7.6713703594307292E-2</v>
      </c>
      <c r="J291">
        <f t="shared" si="69"/>
        <v>3.936307715203316E-2</v>
      </c>
      <c r="K291">
        <f>INDEX(export_2017_5y_country_docs!$A$1:$E$21,MATCH($B291,export_2017_5y_country_docs!$A$1:$A$21,0),2)</f>
        <v>542183</v>
      </c>
      <c r="L291">
        <f>INDEX(export_2017_5y_country_docs!$A$1:$E$21,MATCH($B291,export_2017_5y_country_docs!$A$1:$A$21,0),3)</f>
        <v>390578.15715175902</v>
      </c>
      <c r="M291">
        <f>INDEX(export_2017_5y_country_docs!$A$1:$E$21,MATCH($B291,export_2017_5y_country_docs!$A$1:$A$21,0),4)</f>
        <v>3.5054864328507608E-2</v>
      </c>
      <c r="N291">
        <f>INDEX(export_2017_5y_country_docs!$A$1:$E$21,MATCH($B291,export_2017_5y_country_docs!$A$1:$A$21,0),5)</f>
        <v>3.1929544831535615E-2</v>
      </c>
      <c r="O291">
        <f t="shared" si="70"/>
        <v>11037.339527609576</v>
      </c>
      <c r="P291">
        <f t="shared" si="71"/>
        <v>5119.9349202574012</v>
      </c>
      <c r="Q291">
        <f t="shared" si="72"/>
        <v>2.1883896875310835</v>
      </c>
      <c r="R291">
        <f t="shared" si="73"/>
        <v>1.2328104694168931</v>
      </c>
      <c r="S291">
        <f t="shared" si="74"/>
        <v>6311.9093724264703</v>
      </c>
      <c r="T291">
        <f t="shared" si="75"/>
        <v>623492.97929485783</v>
      </c>
      <c r="U291">
        <f t="shared" si="76"/>
        <v>160344.49182914122</v>
      </c>
      <c r="V291">
        <f t="shared" si="77"/>
        <v>18237335.999999966</v>
      </c>
      <c r="W291">
        <f t="shared" si="78"/>
        <v>3.9364678514509067E-2</v>
      </c>
      <c r="X291">
        <f t="shared" si="79"/>
        <v>3.4187722334822312E-2</v>
      </c>
      <c r="Y291">
        <f t="shared" si="80"/>
        <v>1.151427349531668</v>
      </c>
      <c r="Z291">
        <f t="shared" si="81"/>
        <v>1.1576325023084788</v>
      </c>
      <c r="AA291">
        <f t="shared" si="82"/>
        <v>1.0123465030135467E-2</v>
      </c>
      <c r="AB291">
        <f t="shared" si="83"/>
        <v>8.7449730462369358E-3</v>
      </c>
      <c r="AC291">
        <f t="shared" si="84"/>
        <v>1.157632502308479</v>
      </c>
    </row>
    <row r="292" spans="1:29" x14ac:dyDescent="0.25">
      <c r="A292" t="s">
        <v>12</v>
      </c>
      <c r="B292" t="s">
        <v>4</v>
      </c>
      <c r="C292" t="str">
        <f>INDEX(country!$A$1:$J$242,MATCH(A292,country!$B$1:$B$242,0),1)</f>
        <v>zOther</v>
      </c>
      <c r="D292" t="str">
        <f>INDEX(country!$A$1:$J$242,MATCH(B292,country!$B$1:$B$242,0),1)</f>
        <v>Canada</v>
      </c>
      <c r="E292">
        <v>249498</v>
      </c>
      <c r="F292">
        <v>93712.9834526778</v>
      </c>
      <c r="G292">
        <f>INDEX(export_2017_country_references!$A$1:$C$21,MATCH($A292,export_2017_country_references!$A$1:$A$21,0),2)</f>
        <v>4471681</v>
      </c>
      <c r="H292">
        <f>INDEX(export_2017_country_references!$A$1:$C$21,MATCH($A292,export_2017_country_references!$A$1:$A$21,0),3)</f>
        <v>3205353.8477964802</v>
      </c>
      <c r="I292">
        <f t="shared" si="68"/>
        <v>5.5795124920583555E-2</v>
      </c>
      <c r="J292">
        <f t="shared" si="69"/>
        <v>2.9236392580214123E-2</v>
      </c>
      <c r="K292">
        <f>INDEX(export_2017_5y_country_docs!$A$1:$E$21,MATCH($B292,export_2017_5y_country_docs!$A$1:$A$21,0),2)</f>
        <v>456541</v>
      </c>
      <c r="L292">
        <f>INDEX(export_2017_5y_country_docs!$A$1:$E$21,MATCH($B292,export_2017_5y_country_docs!$A$1:$A$21,0),3)</f>
        <v>313358.46928815503</v>
      </c>
      <c r="M292">
        <f>INDEX(export_2017_5y_country_docs!$A$1:$E$21,MATCH($B292,export_2017_5y_country_docs!$A$1:$A$21,0),4)</f>
        <v>2.951767727022277E-2</v>
      </c>
      <c r="N292">
        <f>INDEX(export_2017_5y_country_docs!$A$1:$E$21,MATCH($B292,export_2017_5y_country_docs!$A$1:$A$21,0),5)</f>
        <v>2.5616878748265307E-2</v>
      </c>
      <c r="O292">
        <f t="shared" si="70"/>
        <v>131993.63661338703</v>
      </c>
      <c r="P292">
        <f t="shared" si="71"/>
        <v>82111.160864288075</v>
      </c>
      <c r="Q292">
        <f t="shared" si="72"/>
        <v>1.8902274867294282</v>
      </c>
      <c r="R292">
        <f t="shared" si="73"/>
        <v>1.1412941001719001</v>
      </c>
      <c r="S292">
        <f t="shared" si="74"/>
        <v>93712.9834526778</v>
      </c>
      <c r="T292">
        <f t="shared" si="75"/>
        <v>568424.34993219655</v>
      </c>
      <c r="U292">
        <f t="shared" si="76"/>
        <v>3205186.9408204146</v>
      </c>
      <c r="V292">
        <f t="shared" si="77"/>
        <v>18237335.999999966</v>
      </c>
      <c r="W292">
        <f t="shared" si="78"/>
        <v>2.9237915036771797E-2</v>
      </c>
      <c r="X292">
        <f t="shared" si="79"/>
        <v>3.1168167869046092E-2</v>
      </c>
      <c r="Y292">
        <f t="shared" si="80"/>
        <v>0.93806973703477514</v>
      </c>
      <c r="Z292">
        <f t="shared" si="81"/>
        <v>0.93620448931359856</v>
      </c>
      <c r="AA292">
        <f t="shared" si="82"/>
        <v>0.16486447750497701</v>
      </c>
      <c r="AB292">
        <f t="shared" si="83"/>
        <v>0.17609878972685919</v>
      </c>
      <c r="AC292">
        <f t="shared" si="84"/>
        <v>0.93620448931359868</v>
      </c>
    </row>
    <row r="293" spans="1:29" x14ac:dyDescent="0.25">
      <c r="A293" t="s">
        <v>11</v>
      </c>
      <c r="B293" t="s">
        <v>21</v>
      </c>
      <c r="C293" t="str">
        <f>INDEX(country!$A$1:$J$242,MATCH(A293,country!$B$1:$B$242,0),1)</f>
        <v>Poland</v>
      </c>
      <c r="D293" t="str">
        <f>INDEX(country!$A$1:$J$242,MATCH(B293,country!$B$1:$B$242,0),1)</f>
        <v>Italy</v>
      </c>
      <c r="E293">
        <v>19628</v>
      </c>
      <c r="F293">
        <v>8545.6967246807199</v>
      </c>
      <c r="G293">
        <f>INDEX(export_2017_country_references!$A$1:$C$21,MATCH($A293,export_2017_country_references!$A$1:$A$21,0),2)</f>
        <v>278613</v>
      </c>
      <c r="H293">
        <f>INDEX(export_2017_country_references!$A$1:$C$21,MATCH($A293,export_2017_country_references!$A$1:$A$21,0),3)</f>
        <v>205613.18892001599</v>
      </c>
      <c r="I293">
        <f t="shared" si="68"/>
        <v>7.0448974024901925E-2</v>
      </c>
      <c r="J293">
        <f t="shared" si="69"/>
        <v>4.156200664737035E-2</v>
      </c>
      <c r="K293">
        <f>INDEX(export_2017_5y_country_docs!$A$1:$E$21,MATCH($B293,export_2017_5y_country_docs!$A$1:$A$21,0),2)</f>
        <v>487659</v>
      </c>
      <c r="L293">
        <f>INDEX(export_2017_5y_country_docs!$A$1:$E$21,MATCH($B293,export_2017_5y_country_docs!$A$1:$A$21,0),3)</f>
        <v>360812.79794453498</v>
      </c>
      <c r="M293">
        <f>INDEX(export_2017_5y_country_docs!$A$1:$E$21,MATCH($B293,export_2017_5y_country_docs!$A$1:$A$21,0),4)</f>
        <v>3.1529612849491212E-2</v>
      </c>
      <c r="N293">
        <f>INDEX(export_2017_5y_country_docs!$A$1:$E$21,MATCH($B293,export_2017_5y_country_docs!$A$1:$A$21,0),5)</f>
        <v>2.9496243445292079E-2</v>
      </c>
      <c r="O293">
        <f t="shared" si="70"/>
        <v>8784.5600248352948</v>
      </c>
      <c r="P293">
        <f t="shared" si="71"/>
        <v>6064.8166759476235</v>
      </c>
      <c r="Q293">
        <f t="shared" si="72"/>
        <v>2.2343748513879627</v>
      </c>
      <c r="R293">
        <f t="shared" si="73"/>
        <v>1.4090610122762632</v>
      </c>
      <c r="S293">
        <f t="shared" si="74"/>
        <v>8545.6967246807199</v>
      </c>
      <c r="T293">
        <f t="shared" si="75"/>
        <v>552156.95266972948</v>
      </c>
      <c r="U293">
        <f t="shared" si="76"/>
        <v>205605.0031214678</v>
      </c>
      <c r="V293">
        <f t="shared" si="77"/>
        <v>18237335.999999966</v>
      </c>
      <c r="W293">
        <f t="shared" si="78"/>
        <v>4.1563661364952646E-2</v>
      </c>
      <c r="X293">
        <f t="shared" si="79"/>
        <v>3.0276184672461508E-2</v>
      </c>
      <c r="Y293">
        <f t="shared" si="80"/>
        <v>1.3728170116083998</v>
      </c>
      <c r="Z293">
        <f t="shared" si="81"/>
        <v>1.3889846373514438</v>
      </c>
      <c r="AA293">
        <f t="shared" si="82"/>
        <v>1.5476934019143457E-2</v>
      </c>
      <c r="AB293">
        <f t="shared" si="83"/>
        <v>1.1142624333596172E-2</v>
      </c>
      <c r="AC293">
        <f t="shared" si="84"/>
        <v>1.3889846373514443</v>
      </c>
    </row>
    <row r="294" spans="1:29" x14ac:dyDescent="0.25">
      <c r="A294" t="s">
        <v>12</v>
      </c>
      <c r="B294" t="s">
        <v>19</v>
      </c>
      <c r="C294" t="str">
        <f>INDEX(country!$A$1:$J$242,MATCH(A294,country!$B$1:$B$242,0),1)</f>
        <v>zOther</v>
      </c>
      <c r="D294" t="str">
        <f>INDEX(country!$A$1:$J$242,MATCH(B294,country!$B$1:$B$242,0),1)</f>
        <v>United States</v>
      </c>
      <c r="E294">
        <v>1395415</v>
      </c>
      <c r="F294">
        <v>662800.44282613101</v>
      </c>
      <c r="G294">
        <f>INDEX(export_2017_country_references!$A$1:$C$21,MATCH($A294,export_2017_country_references!$A$1:$A$21,0),2)</f>
        <v>4471681</v>
      </c>
      <c r="H294">
        <f>INDEX(export_2017_country_references!$A$1:$C$21,MATCH($A294,export_2017_country_references!$A$1:$A$21,0),3)</f>
        <v>3205353.8477964802</v>
      </c>
      <c r="I294">
        <f t="shared" si="68"/>
        <v>0.31205602546335481</v>
      </c>
      <c r="J294">
        <f t="shared" si="69"/>
        <v>0.20677918080144975</v>
      </c>
      <c r="K294">
        <f>INDEX(export_2017_5y_country_docs!$A$1:$E$21,MATCH($B294,export_2017_5y_country_docs!$A$1:$A$21,0),2)</f>
        <v>2823093</v>
      </c>
      <c r="L294">
        <f>INDEX(export_2017_5y_country_docs!$A$1:$E$21,MATCH($B294,export_2017_5y_country_docs!$A$1:$A$21,0),3)</f>
        <v>2249487.3035238399</v>
      </c>
      <c r="M294">
        <f>INDEX(export_2017_5y_country_docs!$A$1:$E$21,MATCH($B294,export_2017_5y_country_docs!$A$1:$A$21,0),4)</f>
        <v>0.18252719488025176</v>
      </c>
      <c r="N294">
        <f>INDEX(export_2017_5y_country_docs!$A$1:$E$21,MATCH($B294,export_2017_5y_country_docs!$A$1:$A$21,0),5)</f>
        <v>0.18389432278960494</v>
      </c>
      <c r="O294">
        <f t="shared" si="70"/>
        <v>816203.38932931912</v>
      </c>
      <c r="P294">
        <f t="shared" si="71"/>
        <v>589446.37514158816</v>
      </c>
      <c r="Q294">
        <f t="shared" si="72"/>
        <v>1.7096412710888442</v>
      </c>
      <c r="R294">
        <f t="shared" si="73"/>
        <v>1.12444570155669</v>
      </c>
      <c r="S294">
        <f t="shared" si="74"/>
        <v>662800.44282613101</v>
      </c>
      <c r="T294">
        <f t="shared" si="75"/>
        <v>4873588.5164673962</v>
      </c>
      <c r="U294">
        <f t="shared" si="76"/>
        <v>3205186.9408204146</v>
      </c>
      <c r="V294">
        <f t="shared" si="77"/>
        <v>18237335.999999966</v>
      </c>
      <c r="W294">
        <f t="shared" si="78"/>
        <v>0.20678994862511124</v>
      </c>
      <c r="X294">
        <f t="shared" si="79"/>
        <v>0.26723138272318969</v>
      </c>
      <c r="Y294">
        <f t="shared" si="80"/>
        <v>0.77382359256552435</v>
      </c>
      <c r="Z294">
        <f t="shared" si="81"/>
        <v>0.71485937798892107</v>
      </c>
      <c r="AA294">
        <f t="shared" si="82"/>
        <v>0.13599844151523888</v>
      </c>
      <c r="AB294">
        <f t="shared" si="83"/>
        <v>0.19024502678811689</v>
      </c>
      <c r="AC294">
        <f t="shared" si="84"/>
        <v>0.71485937798892119</v>
      </c>
    </row>
    <row r="295" spans="1:29" x14ac:dyDescent="0.25">
      <c r="A295" t="s">
        <v>14</v>
      </c>
      <c r="B295" t="s">
        <v>23</v>
      </c>
      <c r="C295" t="str">
        <f>INDEX(country!$A$1:$J$242,MATCH(A295,country!$B$1:$B$242,0),1)</f>
        <v>South Korea</v>
      </c>
      <c r="D295" t="str">
        <f>INDEX(country!$A$1:$J$242,MATCH(B295,country!$B$1:$B$242,0),1)</f>
        <v>United Kingdom</v>
      </c>
      <c r="E295">
        <v>46366</v>
      </c>
      <c r="F295">
        <v>18862.182263520201</v>
      </c>
      <c r="G295">
        <f>INDEX(export_2017_country_references!$A$1:$C$21,MATCH($A295,export_2017_country_references!$A$1:$A$21,0),2)</f>
        <v>575418</v>
      </c>
      <c r="H295">
        <f>INDEX(export_2017_country_references!$A$1:$C$21,MATCH($A295,export_2017_country_references!$A$1:$A$21,0),3)</f>
        <v>460438.54033682798</v>
      </c>
      <c r="I295">
        <f t="shared" si="68"/>
        <v>8.0577945076448776E-2</v>
      </c>
      <c r="J295">
        <f t="shared" si="69"/>
        <v>4.0965689470133862E-2</v>
      </c>
      <c r="K295">
        <f>INDEX(export_2017_5y_country_docs!$A$1:$E$21,MATCH($B295,export_2017_5y_country_docs!$A$1:$A$21,0),2)</f>
        <v>822815</v>
      </c>
      <c r="L295">
        <f>INDEX(export_2017_5y_country_docs!$A$1:$E$21,MATCH($B295,export_2017_5y_country_docs!$A$1:$A$21,0),3)</f>
        <v>541059.55428477901</v>
      </c>
      <c r="M295">
        <f>INDEX(export_2017_5y_country_docs!$A$1:$E$21,MATCH($B295,export_2017_5y_country_docs!$A$1:$A$21,0),4)</f>
        <v>5.3199137915539568E-2</v>
      </c>
      <c r="N295">
        <f>INDEX(export_2017_5y_country_docs!$A$1:$E$21,MATCH($B295,export_2017_5y_country_docs!$A$1:$A$21,0),5)</f>
        <v>4.4231314472493732E-2</v>
      </c>
      <c r="O295">
        <f t="shared" si="70"/>
        <v>30611.741541083946</v>
      </c>
      <c r="P295">
        <f t="shared" si="71"/>
        <v>20365.80187289423</v>
      </c>
      <c r="Q295">
        <f t="shared" si="72"/>
        <v>1.5146475720034518</v>
      </c>
      <c r="R295">
        <f t="shared" si="73"/>
        <v>0.9261693883325427</v>
      </c>
      <c r="S295">
        <f t="shared" si="74"/>
        <v>18862.182263520201</v>
      </c>
      <c r="T295">
        <f t="shared" si="75"/>
        <v>1073638.8229175881</v>
      </c>
      <c r="U295">
        <f t="shared" si="76"/>
        <v>460409.58926539822</v>
      </c>
      <c r="V295">
        <f t="shared" si="77"/>
        <v>18237335.999999966</v>
      </c>
      <c r="W295">
        <f t="shared" si="78"/>
        <v>4.0968265438640322E-2</v>
      </c>
      <c r="X295">
        <f t="shared" si="79"/>
        <v>5.8870375745535976E-2</v>
      </c>
      <c r="Y295">
        <f t="shared" si="80"/>
        <v>0.69590630125622843</v>
      </c>
      <c r="Z295">
        <f t="shared" si="81"/>
        <v>0.68291591635092508</v>
      </c>
      <c r="AA295">
        <f t="shared" si="82"/>
        <v>1.7568461442426856E-2</v>
      </c>
      <c r="AB295">
        <f t="shared" si="83"/>
        <v>2.5725658198598896E-2</v>
      </c>
      <c r="AC295">
        <f t="shared" si="84"/>
        <v>0.68291591635092519</v>
      </c>
    </row>
    <row r="296" spans="1:29" x14ac:dyDescent="0.25">
      <c r="A296" t="s">
        <v>18</v>
      </c>
      <c r="B296" t="s">
        <v>21</v>
      </c>
      <c r="C296" t="str">
        <f>INDEX(country!$A$1:$J$242,MATCH(A296,country!$B$1:$B$242,0),1)</f>
        <v>Spain</v>
      </c>
      <c r="D296" t="str">
        <f>INDEX(country!$A$1:$J$242,MATCH(B296,country!$B$1:$B$242,0),1)</f>
        <v>Italy</v>
      </c>
      <c r="E296">
        <v>52615</v>
      </c>
      <c r="F296">
        <v>20426.4491080507</v>
      </c>
      <c r="G296">
        <f>INDEX(export_2017_country_references!$A$1:$C$21,MATCH($A296,export_2017_country_references!$A$1:$A$21,0),2)</f>
        <v>684655</v>
      </c>
      <c r="H296">
        <f>INDEX(export_2017_country_references!$A$1:$C$21,MATCH($A296,export_2017_country_references!$A$1:$A$21,0),3)</f>
        <v>454481.91714997898</v>
      </c>
      <c r="I296">
        <f t="shared" si="68"/>
        <v>7.6848923910582706E-2</v>
      </c>
      <c r="J296">
        <f t="shared" si="69"/>
        <v>4.4944470477820957E-2</v>
      </c>
      <c r="K296">
        <f>INDEX(export_2017_5y_country_docs!$A$1:$E$21,MATCH($B296,export_2017_5y_country_docs!$A$1:$A$21,0),2)</f>
        <v>487659</v>
      </c>
      <c r="L296">
        <f>INDEX(export_2017_5y_country_docs!$A$1:$E$21,MATCH($B296,export_2017_5y_country_docs!$A$1:$A$21,0),3)</f>
        <v>360812.79794453498</v>
      </c>
      <c r="M296">
        <f>INDEX(export_2017_5y_country_docs!$A$1:$E$21,MATCH($B296,export_2017_5y_country_docs!$A$1:$A$21,0),4)</f>
        <v>3.1529612849491212E-2</v>
      </c>
      <c r="N296">
        <f>INDEX(export_2017_5y_country_docs!$A$1:$E$21,MATCH($B296,export_2017_5y_country_docs!$A$1:$A$21,0),5)</f>
        <v>2.9496243445292079E-2</v>
      </c>
      <c r="O296">
        <f t="shared" si="70"/>
        <v>21586.907085468407</v>
      </c>
      <c r="P296">
        <f t="shared" si="71"/>
        <v>13405.509269738845</v>
      </c>
      <c r="Q296">
        <f t="shared" si="72"/>
        <v>2.4373570420108344</v>
      </c>
      <c r="R296">
        <f t="shared" si="73"/>
        <v>1.5237354058723225</v>
      </c>
      <c r="S296">
        <f t="shared" si="74"/>
        <v>20426.4491080507</v>
      </c>
      <c r="T296">
        <f t="shared" si="75"/>
        <v>552156.95266972948</v>
      </c>
      <c r="U296">
        <f t="shared" si="76"/>
        <v>454448.32633992715</v>
      </c>
      <c r="V296">
        <f t="shared" si="77"/>
        <v>18237335.999999966</v>
      </c>
      <c r="W296">
        <f t="shared" si="78"/>
        <v>4.4947792574268883E-2</v>
      </c>
      <c r="X296">
        <f t="shared" si="79"/>
        <v>3.0276184672461508E-2</v>
      </c>
      <c r="Y296">
        <f t="shared" si="80"/>
        <v>1.4845923639497522</v>
      </c>
      <c r="Z296">
        <f t="shared" si="81"/>
        <v>1.5073988209041818</v>
      </c>
      <c r="AA296">
        <f t="shared" si="82"/>
        <v>3.6993918141004917E-2</v>
      </c>
      <c r="AB296">
        <f t="shared" si="83"/>
        <v>2.4541559690762452E-2</v>
      </c>
      <c r="AC296">
        <f t="shared" si="84"/>
        <v>1.5073988209041818</v>
      </c>
    </row>
    <row r="297" spans="1:29" x14ac:dyDescent="0.25">
      <c r="A297" t="s">
        <v>21</v>
      </c>
      <c r="B297" t="s">
        <v>21</v>
      </c>
      <c r="C297" t="str">
        <f>INDEX(country!$A$1:$J$242,MATCH(A297,country!$B$1:$B$242,0),1)</f>
        <v>Italy</v>
      </c>
      <c r="D297" t="str">
        <f>INDEX(country!$A$1:$J$242,MATCH(B297,country!$B$1:$B$242,0),1)</f>
        <v>Italy</v>
      </c>
      <c r="E297">
        <v>116194</v>
      </c>
      <c r="F297">
        <v>62645.400573973602</v>
      </c>
      <c r="G297">
        <f>INDEX(export_2017_country_references!$A$1:$C$21,MATCH($A297,export_2017_country_references!$A$1:$A$21,0),2)</f>
        <v>853404</v>
      </c>
      <c r="H297">
        <f>INDEX(export_2017_country_references!$A$1:$C$21,MATCH($A297,export_2017_country_references!$A$1:$A$21,0),3)</f>
        <v>590210.80568988505</v>
      </c>
      <c r="I297">
        <f t="shared" si="68"/>
        <v>0.13615356853260591</v>
      </c>
      <c r="J297">
        <f t="shared" si="69"/>
        <v>0.10614072119663873</v>
      </c>
      <c r="K297">
        <f>INDEX(export_2017_5y_country_docs!$A$1:$E$21,MATCH($B297,export_2017_5y_country_docs!$A$1:$A$21,0),2)</f>
        <v>487659</v>
      </c>
      <c r="L297">
        <f>INDEX(export_2017_5y_country_docs!$A$1:$E$21,MATCH($B297,export_2017_5y_country_docs!$A$1:$A$21,0),3)</f>
        <v>360812.79794453498</v>
      </c>
      <c r="M297">
        <f>INDEX(export_2017_5y_country_docs!$A$1:$E$21,MATCH($B297,export_2017_5y_country_docs!$A$1:$A$21,0),4)</f>
        <v>3.1529612849491212E-2</v>
      </c>
      <c r="N297">
        <f>INDEX(export_2017_5y_country_docs!$A$1:$E$21,MATCH($B297,export_2017_5y_country_docs!$A$1:$A$21,0),5)</f>
        <v>2.9496243445292079E-2</v>
      </c>
      <c r="O297">
        <f t="shared" si="70"/>
        <v>26907.497724207198</v>
      </c>
      <c r="P297">
        <f t="shared" si="71"/>
        <v>17409.001608670827</v>
      </c>
      <c r="Q297">
        <f t="shared" si="72"/>
        <v>4.318275938957588</v>
      </c>
      <c r="R297">
        <f t="shared" si="73"/>
        <v>3.5984487785199626</v>
      </c>
      <c r="S297">
        <f t="shared" si="74"/>
        <v>62645.400573973602</v>
      </c>
      <c r="T297">
        <f t="shared" si="75"/>
        <v>552156.95266972948</v>
      </c>
      <c r="U297">
        <f t="shared" si="76"/>
        <v>590154.03594261827</v>
      </c>
      <c r="V297">
        <f t="shared" si="77"/>
        <v>18237335.999999966</v>
      </c>
      <c r="W297">
        <f t="shared" si="78"/>
        <v>0.10615093138169224</v>
      </c>
      <c r="X297">
        <f t="shared" si="79"/>
        <v>3.0276184672461508E-2</v>
      </c>
      <c r="Y297">
        <f t="shared" si="80"/>
        <v>3.5060867982564718</v>
      </c>
      <c r="Z297">
        <f t="shared" si="81"/>
        <v>3.8037024216295547</v>
      </c>
      <c r="AA297">
        <f t="shared" si="82"/>
        <v>0.11345578511884591</v>
      </c>
      <c r="AB297">
        <f t="shared" si="83"/>
        <v>2.9827723765583118E-2</v>
      </c>
      <c r="AC297">
        <f t="shared" si="84"/>
        <v>3.8037024216295543</v>
      </c>
    </row>
    <row r="298" spans="1:29" x14ac:dyDescent="0.25">
      <c r="A298" t="s">
        <v>6</v>
      </c>
      <c r="B298" t="s">
        <v>11</v>
      </c>
      <c r="C298" t="str">
        <f>INDEX(country!$A$1:$J$242,MATCH(A298,country!$B$1:$B$242,0),1)</f>
        <v>Germany</v>
      </c>
      <c r="D298" t="str">
        <f>INDEX(country!$A$1:$J$242,MATCH(B298,country!$B$1:$B$242,0),1)</f>
        <v>Poland</v>
      </c>
      <c r="E298">
        <v>19255</v>
      </c>
      <c r="F298">
        <v>4943.2720392353203</v>
      </c>
      <c r="G298">
        <f>INDEX(export_2017_country_references!$A$1:$C$21,MATCH($A298,export_2017_country_references!$A$1:$A$21,0),2)</f>
        <v>1264416</v>
      </c>
      <c r="H298">
        <f>INDEX(export_2017_country_references!$A$1:$C$21,MATCH($A298,export_2017_country_references!$A$1:$A$21,0),3)</f>
        <v>799364.77129149099</v>
      </c>
      <c r="I298">
        <f t="shared" si="68"/>
        <v>1.5228374205957533E-2</v>
      </c>
      <c r="J298">
        <f t="shared" si="69"/>
        <v>6.1840003672525368E-3</v>
      </c>
      <c r="K298">
        <f>INDEX(export_2017_5y_country_docs!$A$1:$E$21,MATCH($B298,export_2017_5y_country_docs!$A$1:$A$21,0),2)</f>
        <v>205103</v>
      </c>
      <c r="L298">
        <f>INDEX(export_2017_5y_country_docs!$A$1:$E$21,MATCH($B298,export_2017_5y_country_docs!$A$1:$A$21,0),3)</f>
        <v>166981.54839192901</v>
      </c>
      <c r="M298">
        <f>INDEX(export_2017_5y_country_docs!$A$1:$E$21,MATCH($B298,export_2017_5y_country_docs!$A$1:$A$21,0),4)</f>
        <v>1.3260942962744861E-2</v>
      </c>
      <c r="N298">
        <f>INDEX(export_2017_5y_country_docs!$A$1:$E$21,MATCH($B298,export_2017_5y_country_docs!$A$1:$A$21,0),5)</f>
        <v>1.3650647732837048E-2</v>
      </c>
      <c r="O298">
        <f t="shared" si="70"/>
        <v>16767.348457182004</v>
      </c>
      <c r="P298">
        <f t="shared" si="71"/>
        <v>10911.846902939997</v>
      </c>
      <c r="Q298">
        <f t="shared" si="72"/>
        <v>1.148362846348103</v>
      </c>
      <c r="R298">
        <f t="shared" si="73"/>
        <v>0.45301882286338224</v>
      </c>
      <c r="S298">
        <f t="shared" si="74"/>
        <v>4943.2720392353203</v>
      </c>
      <c r="T298">
        <f t="shared" si="75"/>
        <v>135327.88678592816</v>
      </c>
      <c r="U298">
        <f t="shared" si="76"/>
        <v>799320.61200785544</v>
      </c>
      <c r="V298">
        <f t="shared" si="77"/>
        <v>18237335.999999966</v>
      </c>
      <c r="W298">
        <f t="shared" si="78"/>
        <v>6.1843420086691563E-3</v>
      </c>
      <c r="X298">
        <f t="shared" si="79"/>
        <v>7.4203758041157114E-3</v>
      </c>
      <c r="Y298">
        <f t="shared" si="80"/>
        <v>0.83342706244594933</v>
      </c>
      <c r="Z298">
        <f t="shared" si="81"/>
        <v>0.83239050802366832</v>
      </c>
      <c r="AA298">
        <f t="shared" si="82"/>
        <v>3.6528110773317253E-2</v>
      </c>
      <c r="AB298">
        <f t="shared" si="83"/>
        <v>4.3883382164034243E-2</v>
      </c>
      <c r="AC298">
        <f t="shared" si="84"/>
        <v>0.83239050802366843</v>
      </c>
    </row>
    <row r="299" spans="1:29" x14ac:dyDescent="0.25">
      <c r="A299" t="s">
        <v>18</v>
      </c>
      <c r="B299" t="s">
        <v>14</v>
      </c>
      <c r="C299" t="str">
        <f>INDEX(country!$A$1:$J$242,MATCH(A299,country!$B$1:$B$242,0),1)</f>
        <v>Spain</v>
      </c>
      <c r="D299" t="str">
        <f>INDEX(country!$A$1:$J$242,MATCH(B299,country!$B$1:$B$242,0),1)</f>
        <v>South Korea</v>
      </c>
      <c r="E299">
        <v>19942</v>
      </c>
      <c r="F299">
        <v>8844.3658136471495</v>
      </c>
      <c r="G299">
        <f>INDEX(export_2017_country_references!$A$1:$C$21,MATCH($A299,export_2017_country_references!$A$1:$A$21,0),2)</f>
        <v>684655</v>
      </c>
      <c r="H299">
        <f>INDEX(export_2017_country_references!$A$1:$C$21,MATCH($A299,export_2017_country_references!$A$1:$A$21,0),3)</f>
        <v>454481.91714997898</v>
      </c>
      <c r="I299">
        <f t="shared" si="68"/>
        <v>2.9127078601631478E-2</v>
      </c>
      <c r="J299">
        <f t="shared" si="69"/>
        <v>1.9460324998427848E-2</v>
      </c>
      <c r="K299">
        <f>INDEX(export_2017_5y_country_docs!$A$1:$E$21,MATCH($B299,export_2017_5y_country_docs!$A$1:$A$21,0),2)</f>
        <v>385294</v>
      </c>
      <c r="L299">
        <f>INDEX(export_2017_5y_country_docs!$A$1:$E$21,MATCH($B299,export_2017_5y_country_docs!$A$1:$A$21,0),3)</f>
        <v>328237.62917358801</v>
      </c>
      <c r="M299">
        <f>INDEX(export_2017_5y_country_docs!$A$1:$E$21,MATCH($B299,export_2017_5y_country_docs!$A$1:$A$21,0),4)</f>
        <v>2.4911199533345772E-2</v>
      </c>
      <c r="N299">
        <f>INDEX(export_2017_5y_country_docs!$A$1:$E$21,MATCH($B299,export_2017_5y_country_docs!$A$1:$A$21,0),5)</f>
        <v>2.6833241706404116E-2</v>
      </c>
      <c r="O299">
        <f t="shared" si="70"/>
        <v>17055.577316502851</v>
      </c>
      <c r="P299">
        <f t="shared" si="71"/>
        <v>12195.223134075317</v>
      </c>
      <c r="Q299">
        <f t="shared" si="72"/>
        <v>1.1692362932038816</v>
      </c>
      <c r="R299">
        <f t="shared" si="73"/>
        <v>0.72523197947355633</v>
      </c>
      <c r="S299">
        <f t="shared" si="74"/>
        <v>8844.3658136471495</v>
      </c>
      <c r="T299">
        <f t="shared" si="75"/>
        <v>467559.40479145834</v>
      </c>
      <c r="U299">
        <f t="shared" si="76"/>
        <v>454448.32633992715</v>
      </c>
      <c r="V299">
        <f t="shared" si="77"/>
        <v>18237335.999999966</v>
      </c>
      <c r="W299">
        <f t="shared" si="78"/>
        <v>1.9461763419569879E-2</v>
      </c>
      <c r="X299">
        <f t="shared" si="79"/>
        <v>2.5637483719741699E-2</v>
      </c>
      <c r="Y299">
        <f t="shared" si="80"/>
        <v>0.75911363347190297</v>
      </c>
      <c r="Z299">
        <f t="shared" si="81"/>
        <v>0.75433251091953923</v>
      </c>
      <c r="AA299">
        <f t="shared" si="82"/>
        <v>1.8916025906038463E-2</v>
      </c>
      <c r="AB299">
        <f t="shared" si="83"/>
        <v>2.5076508876675126E-2</v>
      </c>
      <c r="AC299">
        <f t="shared" si="84"/>
        <v>0.75433251091953923</v>
      </c>
    </row>
    <row r="300" spans="1:29" x14ac:dyDescent="0.25">
      <c r="A300" t="s">
        <v>14</v>
      </c>
      <c r="B300" t="s">
        <v>7</v>
      </c>
      <c r="C300" t="str">
        <f>INDEX(country!$A$1:$J$242,MATCH(A300,country!$B$1:$B$242,0),1)</f>
        <v>South Korea</v>
      </c>
      <c r="D300" t="str">
        <f>INDEX(country!$A$1:$J$242,MATCH(B300,country!$B$1:$B$242,0),1)</f>
        <v>Netherlands</v>
      </c>
      <c r="E300">
        <v>17267</v>
      </c>
      <c r="F300">
        <v>6532.6922066749003</v>
      </c>
      <c r="G300">
        <f>INDEX(export_2017_country_references!$A$1:$C$21,MATCH($A300,export_2017_country_references!$A$1:$A$21,0),2)</f>
        <v>575418</v>
      </c>
      <c r="H300">
        <f>INDEX(export_2017_country_references!$A$1:$C$21,MATCH($A300,export_2017_country_references!$A$1:$A$21,0),3)</f>
        <v>460438.54033682798</v>
      </c>
      <c r="I300">
        <f t="shared" si="68"/>
        <v>3.0007750887181144E-2</v>
      </c>
      <c r="J300">
        <f t="shared" si="69"/>
        <v>1.4187978708072509E-2</v>
      </c>
      <c r="K300">
        <f>INDEX(export_2017_5y_country_docs!$A$1:$E$21,MATCH($B300,export_2017_5y_country_docs!$A$1:$A$21,0),2)</f>
        <v>264229</v>
      </c>
      <c r="L300">
        <f>INDEX(export_2017_5y_country_docs!$A$1:$E$21,MATCH($B300,export_2017_5y_country_docs!$A$1:$A$21,0),3)</f>
        <v>164787.98419923001</v>
      </c>
      <c r="M300">
        <f>INDEX(export_2017_5y_country_docs!$A$1:$E$21,MATCH($B300,export_2017_5y_country_docs!$A$1:$A$21,0),4)</f>
        <v>1.708373694242947E-2</v>
      </c>
      <c r="N300">
        <f>INDEX(export_2017_5y_country_docs!$A$1:$E$21,MATCH($B300,export_2017_5y_country_docs!$A$1:$A$21,0),5)</f>
        <v>1.3471325092927054E-2</v>
      </c>
      <c r="O300">
        <f t="shared" si="70"/>
        <v>9830.2897439388798</v>
      </c>
      <c r="P300">
        <f t="shared" si="71"/>
        <v>6202.7172621902164</v>
      </c>
      <c r="Q300">
        <f t="shared" si="72"/>
        <v>1.7565097723234879</v>
      </c>
      <c r="R300">
        <f t="shared" si="73"/>
        <v>1.0531984500560916</v>
      </c>
      <c r="S300">
        <f t="shared" si="74"/>
        <v>6532.6922066749003</v>
      </c>
      <c r="T300">
        <f t="shared" si="75"/>
        <v>349614.29819089675</v>
      </c>
      <c r="U300">
        <f t="shared" si="76"/>
        <v>460409.58926539822</v>
      </c>
      <c r="V300">
        <f t="shared" si="77"/>
        <v>18237335.999999966</v>
      </c>
      <c r="W300">
        <f t="shared" si="78"/>
        <v>1.41888708640888E-2</v>
      </c>
      <c r="X300">
        <f t="shared" si="79"/>
        <v>1.9170250424233967E-2</v>
      </c>
      <c r="Y300">
        <f t="shared" si="80"/>
        <v>0.74015052229844724</v>
      </c>
      <c r="Z300">
        <f t="shared" si="81"/>
        <v>0.73641048470479586</v>
      </c>
      <c r="AA300">
        <f t="shared" si="82"/>
        <v>1.868542631259295E-2</v>
      </c>
      <c r="AB300">
        <f t="shared" si="83"/>
        <v>2.537365599850654E-2</v>
      </c>
      <c r="AC300">
        <f t="shared" si="84"/>
        <v>0.73641048470479575</v>
      </c>
    </row>
    <row r="301" spans="1:29" x14ac:dyDescent="0.25">
      <c r="A301" t="s">
        <v>12</v>
      </c>
      <c r="B301" t="s">
        <v>9</v>
      </c>
      <c r="C301" t="str">
        <f>INDEX(country!$A$1:$J$242,MATCH(A301,country!$B$1:$B$242,0),1)</f>
        <v>zOther</v>
      </c>
      <c r="D301" t="str">
        <f>INDEX(country!$A$1:$J$242,MATCH(B301,country!$B$1:$B$242,0),1)</f>
        <v>Sweden</v>
      </c>
      <c r="E301">
        <v>121988</v>
      </c>
      <c r="F301">
        <v>39019.663985010098</v>
      </c>
      <c r="G301">
        <f>INDEX(export_2017_country_references!$A$1:$C$21,MATCH($A301,export_2017_country_references!$A$1:$A$21,0),2)</f>
        <v>4471681</v>
      </c>
      <c r="H301">
        <f>INDEX(export_2017_country_references!$A$1:$C$21,MATCH($A301,export_2017_country_references!$A$1:$A$21,0),3)</f>
        <v>3205353.8477964802</v>
      </c>
      <c r="I301">
        <f t="shared" si="68"/>
        <v>2.7280121278776371E-2</v>
      </c>
      <c r="J301">
        <f t="shared" si="69"/>
        <v>1.2173278158301978E-2</v>
      </c>
      <c r="K301">
        <f>INDEX(export_2017_5y_country_docs!$A$1:$E$21,MATCH($B301,export_2017_5y_country_docs!$A$1:$A$21,0),2)</f>
        <v>179938</v>
      </c>
      <c r="L301">
        <f>INDEX(export_2017_5y_country_docs!$A$1:$E$21,MATCH($B301,export_2017_5y_country_docs!$A$1:$A$21,0),3)</f>
        <v>108129.511066987</v>
      </c>
      <c r="M301">
        <f>INDEX(export_2017_5y_country_docs!$A$1:$E$21,MATCH($B301,export_2017_5y_country_docs!$A$1:$A$21,0),4)</f>
        <v>1.1633898845118718E-2</v>
      </c>
      <c r="N301">
        <f>INDEX(export_2017_5y_country_docs!$A$1:$E$21,MATCH($B301,export_2017_5y_country_docs!$A$1:$A$21,0),5)</f>
        <v>8.8395267579797366E-3</v>
      </c>
      <c r="O301">
        <f t="shared" si="70"/>
        <v>52023.084421639316</v>
      </c>
      <c r="P301">
        <f t="shared" si="71"/>
        <v>28333.811106390294</v>
      </c>
      <c r="Q301">
        <f t="shared" si="72"/>
        <v>2.3448821106281494</v>
      </c>
      <c r="R301">
        <f t="shared" si="73"/>
        <v>1.3771413890808977</v>
      </c>
      <c r="S301">
        <f t="shared" si="74"/>
        <v>39019.663985010098</v>
      </c>
      <c r="T301">
        <f t="shared" si="75"/>
        <v>202311.93175718444</v>
      </c>
      <c r="U301">
        <f t="shared" si="76"/>
        <v>3205186.9408204146</v>
      </c>
      <c r="V301">
        <f t="shared" si="77"/>
        <v>18237335.999999966</v>
      </c>
      <c r="W301">
        <f t="shared" si="78"/>
        <v>1.2173912069859627E-2</v>
      </c>
      <c r="X301">
        <f t="shared" si="79"/>
        <v>1.1093283128478021E-2</v>
      </c>
      <c r="Y301">
        <f t="shared" si="80"/>
        <v>1.0974129055272628</v>
      </c>
      <c r="Z301">
        <f t="shared" si="81"/>
        <v>1.0986134165897345</v>
      </c>
      <c r="AA301">
        <f t="shared" si="82"/>
        <v>0.19286882215054746</v>
      </c>
      <c r="AB301">
        <f t="shared" si="83"/>
        <v>0.17555658727456835</v>
      </c>
      <c r="AC301">
        <f t="shared" si="84"/>
        <v>1.0986134165897345</v>
      </c>
    </row>
    <row r="302" spans="1:29" x14ac:dyDescent="0.25">
      <c r="A302" t="s">
        <v>10</v>
      </c>
      <c r="B302" t="s">
        <v>8</v>
      </c>
      <c r="C302" t="str">
        <f>INDEX(country!$A$1:$J$242,MATCH(A302,country!$B$1:$B$242,0),1)</f>
        <v>Australia</v>
      </c>
      <c r="D302" t="str">
        <f>INDEX(country!$A$1:$J$242,MATCH(B302,country!$B$1:$B$242,0),1)</f>
        <v>China</v>
      </c>
      <c r="E302">
        <v>105191</v>
      </c>
      <c r="F302">
        <v>39700.346520186802</v>
      </c>
      <c r="G302">
        <f>INDEX(export_2017_country_references!$A$1:$C$21,MATCH($A302,export_2017_country_references!$A$1:$A$21,0),2)</f>
        <v>766223</v>
      </c>
      <c r="H302">
        <f>INDEX(export_2017_country_references!$A$1:$C$21,MATCH($A302,export_2017_country_references!$A$1:$A$21,0),3)</f>
        <v>467586.44461568602</v>
      </c>
      <c r="I302">
        <f t="shared" si="68"/>
        <v>0.13728509846350215</v>
      </c>
      <c r="J302">
        <f t="shared" si="69"/>
        <v>8.4904827711198755E-2</v>
      </c>
      <c r="K302">
        <f>INDEX(export_2017_5y_country_docs!$A$1:$E$21,MATCH($B302,export_2017_5y_country_docs!$A$1:$A$21,0),2)</f>
        <v>2372875</v>
      </c>
      <c r="L302">
        <f>INDEX(export_2017_5y_country_docs!$A$1:$E$21,MATCH($B302,export_2017_5y_country_docs!$A$1:$A$21,0),3)</f>
        <v>2164170.6430614302</v>
      </c>
      <c r="M302">
        <f>INDEX(export_2017_5y_country_docs!$A$1:$E$21,MATCH($B302,export_2017_5y_country_docs!$A$1:$A$21,0),4)</f>
        <v>0.15341833143700095</v>
      </c>
      <c r="N302">
        <f>INDEX(export_2017_5y_country_docs!$A$1:$E$21,MATCH($B302,export_2017_5y_country_docs!$A$1:$A$21,0),5)</f>
        <v>0.1769197337471026</v>
      </c>
      <c r="O302">
        <f t="shared" si="70"/>
        <v>117552.65416865319</v>
      </c>
      <c r="P302">
        <f t="shared" si="71"/>
        <v>82725.269285161499</v>
      </c>
      <c r="Q302">
        <f t="shared" si="72"/>
        <v>0.89484155627045325</v>
      </c>
      <c r="R302">
        <f t="shared" si="73"/>
        <v>0.47990592068471982</v>
      </c>
      <c r="S302">
        <f t="shared" si="74"/>
        <v>39700.346520186802</v>
      </c>
      <c r="T302">
        <f t="shared" si="75"/>
        <v>2883561.6717675827</v>
      </c>
      <c r="U302">
        <f t="shared" si="76"/>
        <v>467570.656331987</v>
      </c>
      <c r="V302">
        <f t="shared" si="77"/>
        <v>18237335.999999966</v>
      </c>
      <c r="W302">
        <f t="shared" si="78"/>
        <v>8.4907694660801281E-2</v>
      </c>
      <c r="X302">
        <f t="shared" si="79"/>
        <v>0.15811309676849666</v>
      </c>
      <c r="Y302">
        <f t="shared" si="80"/>
        <v>0.53700608233054836</v>
      </c>
      <c r="Z302">
        <f t="shared" si="81"/>
        <v>0.49404675903396106</v>
      </c>
      <c r="AA302">
        <f t="shared" si="82"/>
        <v>1.3767815999527781E-2</v>
      </c>
      <c r="AB302">
        <f t="shared" si="83"/>
        <v>2.7867435111706449E-2</v>
      </c>
      <c r="AC302">
        <f t="shared" si="84"/>
        <v>0.49404675903396106</v>
      </c>
    </row>
    <row r="303" spans="1:29" x14ac:dyDescent="0.25">
      <c r="A303" t="s">
        <v>11</v>
      </c>
      <c r="B303" t="s">
        <v>10</v>
      </c>
      <c r="C303" t="str">
        <f>INDEX(country!$A$1:$J$242,MATCH(A303,country!$B$1:$B$242,0),1)</f>
        <v>Poland</v>
      </c>
      <c r="D303" t="str">
        <f>INDEX(country!$A$1:$J$242,MATCH(B303,country!$B$1:$B$242,0),1)</f>
        <v>Australia</v>
      </c>
      <c r="E303">
        <v>12844</v>
      </c>
      <c r="F303">
        <v>4864.7009750158504</v>
      </c>
      <c r="G303">
        <f>INDEX(export_2017_country_references!$A$1:$C$21,MATCH($A303,export_2017_country_references!$A$1:$A$21,0),2)</f>
        <v>278613</v>
      </c>
      <c r="H303">
        <f>INDEX(export_2017_country_references!$A$1:$C$21,MATCH($A303,export_2017_country_references!$A$1:$A$21,0),3)</f>
        <v>205613.18892001599</v>
      </c>
      <c r="I303">
        <f t="shared" si="68"/>
        <v>4.6099787159967411E-2</v>
      </c>
      <c r="J303">
        <f t="shared" si="69"/>
        <v>2.365947924142274E-2</v>
      </c>
      <c r="K303">
        <f>INDEX(export_2017_5y_country_docs!$A$1:$E$21,MATCH($B303,export_2017_5y_country_docs!$A$1:$A$21,0),2)</f>
        <v>411739</v>
      </c>
      <c r="L303">
        <f>INDEX(export_2017_5y_country_docs!$A$1:$E$21,MATCH($B303,export_2017_5y_country_docs!$A$1:$A$21,0),3)</f>
        <v>283168.587115045</v>
      </c>
      <c r="M303">
        <f>INDEX(export_2017_5y_country_docs!$A$1:$E$21,MATCH($B303,export_2017_5y_country_docs!$A$1:$A$21,0),4)</f>
        <v>2.6621002104004358E-2</v>
      </c>
      <c r="N303">
        <f>INDEX(export_2017_5y_country_docs!$A$1:$E$21,MATCH($B303,export_2017_5y_country_docs!$A$1:$A$21,0),5)</f>
        <v>2.3148872848154121E-2</v>
      </c>
      <c r="O303">
        <f t="shared" si="70"/>
        <v>7416.9572592029663</v>
      </c>
      <c r="P303">
        <f t="shared" si="71"/>
        <v>4759.7135662129422</v>
      </c>
      <c r="Q303">
        <f t="shared" si="72"/>
        <v>1.7317074308420957</v>
      </c>
      <c r="R303">
        <f t="shared" si="73"/>
        <v>1.0220575056339873</v>
      </c>
      <c r="S303">
        <f t="shared" si="74"/>
        <v>4864.7009750158504</v>
      </c>
      <c r="T303">
        <f t="shared" si="75"/>
        <v>532790.59508464299</v>
      </c>
      <c r="U303">
        <f t="shared" si="76"/>
        <v>205605.0031214678</v>
      </c>
      <c r="V303">
        <f t="shared" si="77"/>
        <v>18237335.999999966</v>
      </c>
      <c r="W303">
        <f t="shared" si="78"/>
        <v>2.3660421201627427E-2</v>
      </c>
      <c r="X303">
        <f t="shared" si="79"/>
        <v>2.9214277517541156E-2</v>
      </c>
      <c r="Y303">
        <f t="shared" si="80"/>
        <v>0.80989239550493686</v>
      </c>
      <c r="Z303">
        <f t="shared" si="81"/>
        <v>0.80528536523220995</v>
      </c>
      <c r="AA303">
        <f t="shared" si="82"/>
        <v>9.1306059451800349E-3</v>
      </c>
      <c r="AB303">
        <f t="shared" si="83"/>
        <v>1.1338348291660756E-2</v>
      </c>
      <c r="AC303">
        <f t="shared" si="84"/>
        <v>0.80528536523220984</v>
      </c>
    </row>
    <row r="304" spans="1:29" x14ac:dyDescent="0.25">
      <c r="A304" t="s">
        <v>19</v>
      </c>
      <c r="B304" t="s">
        <v>4</v>
      </c>
      <c r="C304" t="str">
        <f>INDEX(country!$A$1:$J$242,MATCH(A304,country!$B$1:$B$242,0),1)</f>
        <v>United States</v>
      </c>
      <c r="D304" t="str">
        <f>INDEX(country!$A$1:$J$242,MATCH(B304,country!$B$1:$B$242,0),1)</f>
        <v>Canada</v>
      </c>
      <c r="E304">
        <v>323350</v>
      </c>
      <c r="F304">
        <v>126883.535027921</v>
      </c>
      <c r="G304">
        <f>INDEX(export_2017_country_references!$A$1:$C$21,MATCH($A304,export_2017_country_references!$A$1:$A$21,0),2)</f>
        <v>4608764</v>
      </c>
      <c r="H304">
        <f>INDEX(export_2017_country_references!$A$1:$C$21,MATCH($A304,export_2017_country_references!$A$1:$A$21,0),3)</f>
        <v>3401456.2562221601</v>
      </c>
      <c r="I304">
        <f t="shared" si="68"/>
        <v>7.0159808573404925E-2</v>
      </c>
      <c r="J304">
        <f t="shared" si="69"/>
        <v>3.7302709624978295E-2</v>
      </c>
      <c r="K304">
        <f>INDEX(export_2017_5y_country_docs!$A$1:$E$21,MATCH($B304,export_2017_5y_country_docs!$A$1:$A$21,0),2)</f>
        <v>456541</v>
      </c>
      <c r="L304">
        <f>INDEX(export_2017_5y_country_docs!$A$1:$E$21,MATCH($B304,export_2017_5y_country_docs!$A$1:$A$21,0),3)</f>
        <v>313358.46928815503</v>
      </c>
      <c r="M304">
        <f>INDEX(export_2017_5y_country_docs!$A$1:$E$21,MATCH($B304,export_2017_5y_country_docs!$A$1:$A$21,0),4)</f>
        <v>2.951767727022277E-2</v>
      </c>
      <c r="N304">
        <f>INDEX(export_2017_5y_country_docs!$A$1:$E$21,MATCH($B304,export_2017_5y_country_docs!$A$1:$A$21,0),5)</f>
        <v>2.5616878748265307E-2</v>
      </c>
      <c r="O304">
        <f t="shared" si="70"/>
        <v>136040.00836662098</v>
      </c>
      <c r="P304">
        <f t="shared" si="71"/>
        <v>87134.69248317153</v>
      </c>
      <c r="Q304">
        <f t="shared" si="72"/>
        <v>2.3768743025109789</v>
      </c>
      <c r="R304">
        <f t="shared" si="73"/>
        <v>1.4561769992179203</v>
      </c>
      <c r="S304">
        <f t="shared" si="74"/>
        <v>126883.535027921</v>
      </c>
      <c r="T304">
        <f t="shared" si="75"/>
        <v>568424.34993219655</v>
      </c>
      <c r="U304">
        <f t="shared" si="76"/>
        <v>3401355.9011452473</v>
      </c>
      <c r="V304">
        <f t="shared" si="77"/>
        <v>18237335.999999966</v>
      </c>
      <c r="W304">
        <f t="shared" si="78"/>
        <v>3.7303810220270954E-2</v>
      </c>
      <c r="X304">
        <f t="shared" si="79"/>
        <v>3.1168167869046092E-2</v>
      </c>
      <c r="Y304">
        <f t="shared" si="80"/>
        <v>1.1968560480360582</v>
      </c>
      <c r="Z304">
        <f t="shared" si="81"/>
        <v>1.2044840834792334</v>
      </c>
      <c r="AA304">
        <f t="shared" si="82"/>
        <v>0.223219738990872</v>
      </c>
      <c r="AB304">
        <f t="shared" si="83"/>
        <v>0.18532394246845232</v>
      </c>
      <c r="AC304">
        <f t="shared" si="84"/>
        <v>1.2044840834792334</v>
      </c>
    </row>
    <row r="305" spans="1:29" x14ac:dyDescent="0.25">
      <c r="A305" t="s">
        <v>5</v>
      </c>
      <c r="B305" t="s">
        <v>20</v>
      </c>
      <c r="C305" t="str">
        <f>INDEX(country!$A$1:$J$242,MATCH(A305,country!$B$1:$B$242,0),1)</f>
        <v>Switzerland</v>
      </c>
      <c r="D305" t="str">
        <f>INDEX(country!$A$1:$J$242,MATCH(B305,country!$B$1:$B$242,0),1)</f>
        <v>France</v>
      </c>
      <c r="E305">
        <v>35902</v>
      </c>
      <c r="F305">
        <v>9609.0927007261707</v>
      </c>
      <c r="G305">
        <f>INDEX(export_2017_country_references!$A$1:$C$21,MATCH($A305,export_2017_country_references!$A$1:$A$21,0),2)</f>
        <v>389403</v>
      </c>
      <c r="H305">
        <f>INDEX(export_2017_country_references!$A$1:$C$21,MATCH($A305,export_2017_country_references!$A$1:$A$21,0),3)</f>
        <v>194158.51615281499</v>
      </c>
      <c r="I305">
        <f t="shared" si="68"/>
        <v>9.219754341902861E-2</v>
      </c>
      <c r="J305">
        <f t="shared" si="69"/>
        <v>4.9490966922940478E-2</v>
      </c>
      <c r="K305">
        <f>INDEX(export_2017_5y_country_docs!$A$1:$E$21,MATCH($B305,export_2017_5y_country_docs!$A$1:$A$21,0),2)</f>
        <v>542183</v>
      </c>
      <c r="L305">
        <f>INDEX(export_2017_5y_country_docs!$A$1:$E$21,MATCH($B305,export_2017_5y_country_docs!$A$1:$A$21,0),3)</f>
        <v>390578.15715175902</v>
      </c>
      <c r="M305">
        <f>INDEX(export_2017_5y_country_docs!$A$1:$E$21,MATCH($B305,export_2017_5y_country_docs!$A$1:$A$21,0),4)</f>
        <v>3.5054864328507608E-2</v>
      </c>
      <c r="N305">
        <f>INDEX(export_2017_5y_country_docs!$A$1:$E$21,MATCH($B305,export_2017_5y_country_docs!$A$1:$A$21,0),5)</f>
        <v>3.1929544831535615E-2</v>
      </c>
      <c r="O305">
        <f t="shared" si="70"/>
        <v>13650.469334113848</v>
      </c>
      <c r="P305">
        <f t="shared" si="71"/>
        <v>6199.3930459257381</v>
      </c>
      <c r="Q305">
        <f t="shared" si="72"/>
        <v>2.6300927185175542</v>
      </c>
      <c r="R305">
        <f t="shared" si="73"/>
        <v>1.5500054004546944</v>
      </c>
      <c r="S305">
        <f t="shared" si="74"/>
        <v>9609.0927007261707</v>
      </c>
      <c r="T305">
        <f t="shared" si="75"/>
        <v>623492.97929485783</v>
      </c>
      <c r="U305">
        <f t="shared" si="76"/>
        <v>194145.84156533482</v>
      </c>
      <c r="V305">
        <f t="shared" si="77"/>
        <v>18237335.999999966</v>
      </c>
      <c r="W305">
        <f t="shared" si="78"/>
        <v>4.9494197883669204E-2</v>
      </c>
      <c r="X305">
        <f t="shared" si="79"/>
        <v>3.4187722334822312E-2</v>
      </c>
      <c r="Y305">
        <f t="shared" si="80"/>
        <v>1.4477184937604428</v>
      </c>
      <c r="Z305">
        <f t="shared" si="81"/>
        <v>1.4710318366953505</v>
      </c>
      <c r="AA305">
        <f t="shared" si="82"/>
        <v>1.541170954578128E-2</v>
      </c>
      <c r="AB305">
        <f t="shared" si="83"/>
        <v>1.047680217472617E-2</v>
      </c>
      <c r="AC305">
        <f t="shared" si="84"/>
        <v>1.4710318366953505</v>
      </c>
    </row>
    <row r="306" spans="1:29" x14ac:dyDescent="0.25">
      <c r="A306" t="s">
        <v>18</v>
      </c>
      <c r="B306" t="s">
        <v>7</v>
      </c>
      <c r="C306" t="str">
        <f>INDEX(country!$A$1:$J$242,MATCH(A306,country!$B$1:$B$242,0),1)</f>
        <v>Spain</v>
      </c>
      <c r="D306" t="str">
        <f>INDEX(country!$A$1:$J$242,MATCH(B306,country!$B$1:$B$242,0),1)</f>
        <v>Netherlands</v>
      </c>
      <c r="E306">
        <v>35567</v>
      </c>
      <c r="F306">
        <v>10799.7323105701</v>
      </c>
      <c r="G306">
        <f>INDEX(export_2017_country_references!$A$1:$C$21,MATCH($A306,export_2017_country_references!$A$1:$A$21,0),2)</f>
        <v>684655</v>
      </c>
      <c r="H306">
        <f>INDEX(export_2017_country_references!$A$1:$C$21,MATCH($A306,export_2017_country_references!$A$1:$A$21,0),3)</f>
        <v>454481.91714997898</v>
      </c>
      <c r="I306">
        <f t="shared" si="68"/>
        <v>5.1948791727220278E-2</v>
      </c>
      <c r="J306">
        <f t="shared" si="69"/>
        <v>2.3762732691972405E-2</v>
      </c>
      <c r="K306">
        <f>INDEX(export_2017_5y_country_docs!$A$1:$E$21,MATCH($B306,export_2017_5y_country_docs!$A$1:$A$21,0),2)</f>
        <v>264229</v>
      </c>
      <c r="L306">
        <f>INDEX(export_2017_5y_country_docs!$A$1:$E$21,MATCH($B306,export_2017_5y_country_docs!$A$1:$A$21,0),3)</f>
        <v>164787.98419923001</v>
      </c>
      <c r="M306">
        <f>INDEX(export_2017_5y_country_docs!$A$1:$E$21,MATCH($B306,export_2017_5y_country_docs!$A$1:$A$21,0),4)</f>
        <v>1.708373694242947E-2</v>
      </c>
      <c r="N306">
        <f>INDEX(export_2017_5y_country_docs!$A$1:$E$21,MATCH($B306,export_2017_5y_country_docs!$A$1:$A$21,0),5)</f>
        <v>1.3471325092927054E-2</v>
      </c>
      <c r="O306">
        <f t="shared" si="70"/>
        <v>11696.465916319048</v>
      </c>
      <c r="P306">
        <f t="shared" si="71"/>
        <v>6122.4736547841067</v>
      </c>
      <c r="Q306">
        <f t="shared" si="72"/>
        <v>3.0408330391812197</v>
      </c>
      <c r="R306">
        <f t="shared" si="73"/>
        <v>1.763949168181586</v>
      </c>
      <c r="S306">
        <f t="shared" si="74"/>
        <v>10799.7323105701</v>
      </c>
      <c r="T306">
        <f t="shared" si="75"/>
        <v>349614.29819089675</v>
      </c>
      <c r="U306">
        <f t="shared" si="76"/>
        <v>454448.32633992715</v>
      </c>
      <c r="V306">
        <f t="shared" si="77"/>
        <v>18237335.999999966</v>
      </c>
      <c r="W306">
        <f t="shared" si="78"/>
        <v>2.3764489128059643E-2</v>
      </c>
      <c r="X306">
        <f t="shared" si="79"/>
        <v>1.9170250424233967E-2</v>
      </c>
      <c r="Y306">
        <f t="shared" si="80"/>
        <v>1.2396546003393829</v>
      </c>
      <c r="Z306">
        <f t="shared" si="81"/>
        <v>1.2454885093509163</v>
      </c>
      <c r="AA306">
        <f t="shared" si="82"/>
        <v>3.0890419432082893E-2</v>
      </c>
      <c r="AB306">
        <f t="shared" si="83"/>
        <v>2.4801850197864427E-2</v>
      </c>
      <c r="AC306">
        <f t="shared" si="84"/>
        <v>1.2454885093509163</v>
      </c>
    </row>
    <row r="307" spans="1:29" x14ac:dyDescent="0.25">
      <c r="A307" t="s">
        <v>4</v>
      </c>
      <c r="B307" t="s">
        <v>14</v>
      </c>
      <c r="C307" t="str">
        <f>INDEX(country!$A$1:$J$242,MATCH(A307,country!$B$1:$B$242,0),1)</f>
        <v>Canada</v>
      </c>
      <c r="D307" t="str">
        <f>INDEX(country!$A$1:$J$242,MATCH(B307,country!$B$1:$B$242,0),1)</f>
        <v>South Korea</v>
      </c>
      <c r="E307">
        <v>19683</v>
      </c>
      <c r="F307">
        <v>7727.0919839175604</v>
      </c>
      <c r="G307">
        <f>INDEX(export_2017_country_references!$A$1:$C$21,MATCH($A307,export_2017_country_references!$A$1:$A$21,0),2)</f>
        <v>761059</v>
      </c>
      <c r="H307">
        <f>INDEX(export_2017_country_references!$A$1:$C$21,MATCH($A307,export_2017_country_references!$A$1:$A$21,0),3)</f>
        <v>470952.99537847401</v>
      </c>
      <c r="I307">
        <f t="shared" si="68"/>
        <v>2.5862646654201581E-2</v>
      </c>
      <c r="J307">
        <f t="shared" si="69"/>
        <v>1.6407352877557992E-2</v>
      </c>
      <c r="K307">
        <f>INDEX(export_2017_5y_country_docs!$A$1:$E$21,MATCH($B307,export_2017_5y_country_docs!$A$1:$A$21,0),2)</f>
        <v>385294</v>
      </c>
      <c r="L307">
        <f>INDEX(export_2017_5y_country_docs!$A$1:$E$21,MATCH($B307,export_2017_5y_country_docs!$A$1:$A$21,0),3)</f>
        <v>328237.62917358801</v>
      </c>
      <c r="M307">
        <f>INDEX(export_2017_5y_country_docs!$A$1:$E$21,MATCH($B307,export_2017_5y_country_docs!$A$1:$A$21,0),4)</f>
        <v>2.4911199533345772E-2</v>
      </c>
      <c r="N307">
        <f>INDEX(export_2017_5y_country_docs!$A$1:$E$21,MATCH($B307,export_2017_5y_country_docs!$A$1:$A$21,0),5)</f>
        <v>2.6833241706404116E-2</v>
      </c>
      <c r="O307">
        <f t="shared" si="70"/>
        <v>18958.892605648602</v>
      </c>
      <c r="P307">
        <f t="shared" si="71"/>
        <v>12637.195557345614</v>
      </c>
      <c r="Q307">
        <f t="shared" si="72"/>
        <v>1.0381935490333258</v>
      </c>
      <c r="R307">
        <f t="shared" si="73"/>
        <v>0.61145623242540059</v>
      </c>
      <c r="S307">
        <f t="shared" si="74"/>
        <v>7727.0919839175604</v>
      </c>
      <c r="T307">
        <f t="shared" si="75"/>
        <v>467559.40479145834</v>
      </c>
      <c r="U307">
        <f t="shared" si="76"/>
        <v>470938.93774361059</v>
      </c>
      <c r="V307">
        <f t="shared" si="77"/>
        <v>18237335.999999966</v>
      </c>
      <c r="W307">
        <f t="shared" si="78"/>
        <v>1.640784264078915E-2</v>
      </c>
      <c r="X307">
        <f t="shared" si="79"/>
        <v>2.5637483719741699E-2</v>
      </c>
      <c r="Y307">
        <f t="shared" si="80"/>
        <v>0.63999426855431119</v>
      </c>
      <c r="Z307">
        <f t="shared" si="81"/>
        <v>0.63398881461982459</v>
      </c>
      <c r="AA307">
        <f t="shared" si="82"/>
        <v>1.6526439003753998E-2</v>
      </c>
      <c r="AB307">
        <f t="shared" si="83"/>
        <v>2.6067398387247861E-2</v>
      </c>
      <c r="AC307">
        <f t="shared" si="84"/>
        <v>0.63398881461982459</v>
      </c>
    </row>
    <row r="308" spans="1:29" x14ac:dyDescent="0.25">
      <c r="A308" t="s">
        <v>17</v>
      </c>
      <c r="B308" t="s">
        <v>10</v>
      </c>
      <c r="C308" t="str">
        <f>INDEX(country!$A$1:$J$242,MATCH(A308,country!$B$1:$B$242,0),1)</f>
        <v>Brazil</v>
      </c>
      <c r="D308" t="str">
        <f>INDEX(country!$A$1:$J$242,MATCH(B308,country!$B$1:$B$242,0),1)</f>
        <v>Australia</v>
      </c>
      <c r="E308">
        <v>25769</v>
      </c>
      <c r="F308">
        <v>10411.009201323801</v>
      </c>
      <c r="G308">
        <f>INDEX(export_2017_country_references!$A$1:$C$21,MATCH($A308,export_2017_country_references!$A$1:$A$21,0),2)</f>
        <v>473379</v>
      </c>
      <c r="H308">
        <f>INDEX(export_2017_country_references!$A$1:$C$21,MATCH($A308,export_2017_country_references!$A$1:$A$21,0),3)</f>
        <v>364724.64994822402</v>
      </c>
      <c r="I308">
        <f t="shared" si="68"/>
        <v>5.4436297343143654E-2</v>
      </c>
      <c r="J308">
        <f t="shared" si="69"/>
        <v>2.854484664746882E-2</v>
      </c>
      <c r="K308">
        <f>INDEX(export_2017_5y_country_docs!$A$1:$E$21,MATCH($B308,export_2017_5y_country_docs!$A$1:$A$21,0),2)</f>
        <v>411739</v>
      </c>
      <c r="L308">
        <f>INDEX(export_2017_5y_country_docs!$A$1:$E$21,MATCH($B308,export_2017_5y_country_docs!$A$1:$A$21,0),3)</f>
        <v>283168.587115045</v>
      </c>
      <c r="M308">
        <f>INDEX(export_2017_5y_country_docs!$A$1:$E$21,MATCH($B308,export_2017_5y_country_docs!$A$1:$A$21,0),4)</f>
        <v>2.6621002104004358E-2</v>
      </c>
      <c r="N308">
        <f>INDEX(export_2017_5y_country_docs!$A$1:$E$21,MATCH($B308,export_2017_5y_country_docs!$A$1:$A$21,0),5)</f>
        <v>2.3148872848154121E-2</v>
      </c>
      <c r="O308">
        <f t="shared" si="70"/>
        <v>12601.823354991478</v>
      </c>
      <c r="P308">
        <f t="shared" si="71"/>
        <v>8442.9645462389599</v>
      </c>
      <c r="Q308">
        <f t="shared" si="72"/>
        <v>2.0448628166013063</v>
      </c>
      <c r="R308">
        <f t="shared" si="73"/>
        <v>1.2330987704978027</v>
      </c>
      <c r="S308">
        <f t="shared" si="74"/>
        <v>10411.009201323801</v>
      </c>
      <c r="T308">
        <f t="shared" si="75"/>
        <v>532790.59508464299</v>
      </c>
      <c r="U308">
        <f t="shared" si="76"/>
        <v>364708.38328155724</v>
      </c>
      <c r="V308">
        <f t="shared" si="77"/>
        <v>18237335.999999966</v>
      </c>
      <c r="W308">
        <f t="shared" si="78"/>
        <v>2.8546119800285572E-2</v>
      </c>
      <c r="X308">
        <f t="shared" si="79"/>
        <v>2.9214277517541156E-2</v>
      </c>
      <c r="Y308">
        <f t="shared" si="80"/>
        <v>0.97712906927599352</v>
      </c>
      <c r="Z308">
        <f t="shared" si="81"/>
        <v>0.9764570082119548</v>
      </c>
      <c r="AA308">
        <f t="shared" si="82"/>
        <v>1.954052736172986E-2</v>
      </c>
      <c r="AB308">
        <f t="shared" si="83"/>
        <v>2.0011661749974648E-2</v>
      </c>
      <c r="AC308">
        <f t="shared" si="84"/>
        <v>0.97645700821195491</v>
      </c>
    </row>
    <row r="309" spans="1:29" x14ac:dyDescent="0.25">
      <c r="A309" t="s">
        <v>12</v>
      </c>
      <c r="B309" t="s">
        <v>10</v>
      </c>
      <c r="C309" t="str">
        <f>INDEX(country!$A$1:$J$242,MATCH(A309,country!$B$1:$B$242,0),1)</f>
        <v>zOther</v>
      </c>
      <c r="D309" t="str">
        <f>INDEX(country!$A$1:$J$242,MATCH(B309,country!$B$1:$B$242,0),1)</f>
        <v>Australia</v>
      </c>
      <c r="E309">
        <v>247737</v>
      </c>
      <c r="F309">
        <v>96230.776938307405</v>
      </c>
      <c r="G309">
        <f>INDEX(export_2017_country_references!$A$1:$C$21,MATCH($A309,export_2017_country_references!$A$1:$A$21,0),2)</f>
        <v>4471681</v>
      </c>
      <c r="H309">
        <f>INDEX(export_2017_country_references!$A$1:$C$21,MATCH($A309,export_2017_country_references!$A$1:$A$21,0),3)</f>
        <v>3205353.8477964802</v>
      </c>
      <c r="I309">
        <f t="shared" si="68"/>
        <v>5.5401313286882498E-2</v>
      </c>
      <c r="J309">
        <f t="shared" si="69"/>
        <v>3.0021888848390712E-2</v>
      </c>
      <c r="K309">
        <f>INDEX(export_2017_5y_country_docs!$A$1:$E$21,MATCH($B309,export_2017_5y_country_docs!$A$1:$A$21,0),2)</f>
        <v>411739</v>
      </c>
      <c r="L309">
        <f>INDEX(export_2017_5y_country_docs!$A$1:$E$21,MATCH($B309,export_2017_5y_country_docs!$A$1:$A$21,0),3)</f>
        <v>283168.587115045</v>
      </c>
      <c r="M309">
        <f>INDEX(export_2017_5y_country_docs!$A$1:$E$21,MATCH($B309,export_2017_5y_country_docs!$A$1:$A$21,0),4)</f>
        <v>2.6621002104004358E-2</v>
      </c>
      <c r="N309">
        <f>INDEX(export_2017_5y_country_docs!$A$1:$E$21,MATCH($B309,export_2017_5y_country_docs!$A$1:$A$21,0),5)</f>
        <v>2.3148872848154121E-2</v>
      </c>
      <c r="O309">
        <f t="shared" si="70"/>
        <v>119040.62930943631</v>
      </c>
      <c r="P309">
        <f t="shared" si="71"/>
        <v>74200.328655982274</v>
      </c>
      <c r="Q309">
        <f t="shared" si="72"/>
        <v>2.0811129900534051</v>
      </c>
      <c r="R309">
        <f t="shared" si="73"/>
        <v>1.2969049959935584</v>
      </c>
      <c r="S309">
        <f t="shared" si="74"/>
        <v>96230.776938307405</v>
      </c>
      <c r="T309">
        <f t="shared" si="75"/>
        <v>532790.59508464299</v>
      </c>
      <c r="U309">
        <f t="shared" si="76"/>
        <v>3205186.9408204146</v>
      </c>
      <c r="V309">
        <f t="shared" si="77"/>
        <v>18237335.999999966</v>
      </c>
      <c r="W309">
        <f t="shared" si="78"/>
        <v>3.0023452208898533E-2</v>
      </c>
      <c r="X309">
        <f t="shared" si="79"/>
        <v>2.9214277517541156E-2</v>
      </c>
      <c r="Y309">
        <f t="shared" si="80"/>
        <v>1.0276979189668998</v>
      </c>
      <c r="Z309">
        <f t="shared" si="81"/>
        <v>1.028555246031438</v>
      </c>
      <c r="AA309">
        <f t="shared" si="82"/>
        <v>0.18061650829819825</v>
      </c>
      <c r="AB309">
        <f t="shared" si="83"/>
        <v>0.17560214582064138</v>
      </c>
      <c r="AC309">
        <f t="shared" si="84"/>
        <v>1.028555246031438</v>
      </c>
    </row>
    <row r="310" spans="1:29" x14ac:dyDescent="0.25">
      <c r="A310" t="s">
        <v>16</v>
      </c>
      <c r="B310" t="s">
        <v>23</v>
      </c>
      <c r="C310" t="str">
        <f>INDEX(country!$A$1:$J$242,MATCH(A310,country!$B$1:$B$242,0),1)</f>
        <v>Russian Federation</v>
      </c>
      <c r="D310" t="str">
        <f>INDEX(country!$A$1:$J$242,MATCH(B310,country!$B$1:$B$242,0),1)</f>
        <v>United Kingdom</v>
      </c>
      <c r="E310">
        <v>32394</v>
      </c>
      <c r="F310">
        <v>11306.5771621887</v>
      </c>
      <c r="G310">
        <f>INDEX(export_2017_country_references!$A$1:$C$21,MATCH($A310,export_2017_country_references!$A$1:$A$21,0),2)</f>
        <v>307923</v>
      </c>
      <c r="H310">
        <f>INDEX(export_2017_country_references!$A$1:$C$21,MATCH($A310,export_2017_country_references!$A$1:$A$21,0),3)</f>
        <v>230122.67918958</v>
      </c>
      <c r="I310">
        <f t="shared" si="68"/>
        <v>0.10520162508159507</v>
      </c>
      <c r="J310">
        <f t="shared" si="69"/>
        <v>4.913282429183826E-2</v>
      </c>
      <c r="K310">
        <f>INDEX(export_2017_5y_country_docs!$A$1:$E$21,MATCH($B310,export_2017_5y_country_docs!$A$1:$A$21,0),2)</f>
        <v>822815</v>
      </c>
      <c r="L310">
        <f>INDEX(export_2017_5y_country_docs!$A$1:$E$21,MATCH($B310,export_2017_5y_country_docs!$A$1:$A$21,0),3)</f>
        <v>541059.55428477901</v>
      </c>
      <c r="M310">
        <f>INDEX(export_2017_5y_country_docs!$A$1:$E$21,MATCH($B310,export_2017_5y_country_docs!$A$1:$A$21,0),4)</f>
        <v>5.3199137915539568E-2</v>
      </c>
      <c r="N310">
        <f>INDEX(export_2017_5y_country_docs!$A$1:$E$21,MATCH($B310,export_2017_5y_country_docs!$A$1:$A$21,0),5)</f>
        <v>4.4231314472493732E-2</v>
      </c>
      <c r="O310">
        <f t="shared" si="70"/>
        <v>16381.238144366691</v>
      </c>
      <c r="P310">
        <f t="shared" si="71"/>
        <v>10178.628590487102</v>
      </c>
      <c r="Q310">
        <f t="shared" si="72"/>
        <v>1.9775062003564061</v>
      </c>
      <c r="R310">
        <f t="shared" si="73"/>
        <v>1.1108153776979124</v>
      </c>
      <c r="S310">
        <f t="shared" si="74"/>
        <v>11306.5771621887</v>
      </c>
      <c r="T310">
        <f t="shared" si="75"/>
        <v>1073638.8229175881</v>
      </c>
      <c r="U310">
        <f t="shared" si="76"/>
        <v>230105.28373503475</v>
      </c>
      <c r="V310">
        <f t="shared" si="77"/>
        <v>18237335.999999966</v>
      </c>
      <c r="W310">
        <f t="shared" si="78"/>
        <v>4.9136538625545755E-2</v>
      </c>
      <c r="X310">
        <f t="shared" si="79"/>
        <v>5.8870375745535976E-2</v>
      </c>
      <c r="Y310">
        <f t="shared" si="80"/>
        <v>0.83465644652814508</v>
      </c>
      <c r="Z310">
        <f t="shared" si="81"/>
        <v>0.82611220202650959</v>
      </c>
      <c r="AA310">
        <f t="shared" si="82"/>
        <v>1.0531080770219676E-2</v>
      </c>
      <c r="AB310">
        <f t="shared" si="83"/>
        <v>1.2747760830049741E-2</v>
      </c>
      <c r="AC310">
        <f t="shared" si="84"/>
        <v>0.82611220202650948</v>
      </c>
    </row>
    <row r="311" spans="1:29" x14ac:dyDescent="0.25">
      <c r="A311" t="s">
        <v>11</v>
      </c>
      <c r="B311" t="s">
        <v>4</v>
      </c>
      <c r="C311" t="str">
        <f>INDEX(country!$A$1:$J$242,MATCH(A311,country!$B$1:$B$242,0),1)</f>
        <v>Poland</v>
      </c>
      <c r="D311" t="str">
        <f>INDEX(country!$A$1:$J$242,MATCH(B311,country!$B$1:$B$242,0),1)</f>
        <v>Canada</v>
      </c>
      <c r="E311">
        <v>14709</v>
      </c>
      <c r="F311">
        <v>5481.4756284642099</v>
      </c>
      <c r="G311">
        <f>INDEX(export_2017_country_references!$A$1:$C$21,MATCH($A311,export_2017_country_references!$A$1:$A$21,0),2)</f>
        <v>278613</v>
      </c>
      <c r="H311">
        <f>INDEX(export_2017_country_references!$A$1:$C$21,MATCH($A311,export_2017_country_references!$A$1:$A$21,0),3)</f>
        <v>205613.18892001599</v>
      </c>
      <c r="I311">
        <f t="shared" si="68"/>
        <v>5.2793660023042713E-2</v>
      </c>
      <c r="J311">
        <f t="shared" si="69"/>
        <v>2.6659163535450621E-2</v>
      </c>
      <c r="K311">
        <f>INDEX(export_2017_5y_country_docs!$A$1:$E$21,MATCH($B311,export_2017_5y_country_docs!$A$1:$A$21,0),2)</f>
        <v>456541</v>
      </c>
      <c r="L311">
        <f>INDEX(export_2017_5y_country_docs!$A$1:$E$21,MATCH($B311,export_2017_5y_country_docs!$A$1:$A$21,0),3)</f>
        <v>313358.46928815503</v>
      </c>
      <c r="M311">
        <f>INDEX(export_2017_5y_country_docs!$A$1:$E$21,MATCH($B311,export_2017_5y_country_docs!$A$1:$A$21,0),4)</f>
        <v>2.951767727022277E-2</v>
      </c>
      <c r="N311">
        <f>INDEX(export_2017_5y_country_docs!$A$1:$E$21,MATCH($B311,export_2017_5y_country_docs!$A$1:$A$21,0),5)</f>
        <v>2.5616878748265307E-2</v>
      </c>
      <c r="O311">
        <f t="shared" si="70"/>
        <v>8224.0086172885767</v>
      </c>
      <c r="P311">
        <f t="shared" si="71"/>
        <v>5267.168129608217</v>
      </c>
      <c r="Q311">
        <f t="shared" si="72"/>
        <v>1.7885438457686709</v>
      </c>
      <c r="R311">
        <f t="shared" si="73"/>
        <v>1.0406874232191889</v>
      </c>
      <c r="S311">
        <f t="shared" si="74"/>
        <v>5481.4756284642099</v>
      </c>
      <c r="T311">
        <f t="shared" si="75"/>
        <v>568424.34993219655</v>
      </c>
      <c r="U311">
        <f t="shared" si="76"/>
        <v>205605.0031214678</v>
      </c>
      <c r="V311">
        <f t="shared" si="77"/>
        <v>18237335.999999966</v>
      </c>
      <c r="W311">
        <f t="shared" si="78"/>
        <v>2.6660224922765381E-2</v>
      </c>
      <c r="X311">
        <f t="shared" si="79"/>
        <v>3.1168167869046092E-2</v>
      </c>
      <c r="Y311">
        <f t="shared" si="80"/>
        <v>0.85536708589285848</v>
      </c>
      <c r="Z311">
        <f t="shared" si="81"/>
        <v>0.85140552373330802</v>
      </c>
      <c r="AA311">
        <f t="shared" si="82"/>
        <v>9.6432808149722257E-3</v>
      </c>
      <c r="AB311">
        <f t="shared" si="83"/>
        <v>1.1326307553993345E-2</v>
      </c>
      <c r="AC311">
        <f t="shared" si="84"/>
        <v>0.85140552373330791</v>
      </c>
    </row>
    <row r="312" spans="1:29" x14ac:dyDescent="0.25">
      <c r="A312" t="s">
        <v>19</v>
      </c>
      <c r="B312" t="s">
        <v>10</v>
      </c>
      <c r="C312" t="str">
        <f>INDEX(country!$A$1:$J$242,MATCH(A312,country!$B$1:$B$242,0),1)</f>
        <v>United States</v>
      </c>
      <c r="D312" t="str">
        <f>INDEX(country!$A$1:$J$242,MATCH(B312,country!$B$1:$B$242,0),1)</f>
        <v>Australia</v>
      </c>
      <c r="E312">
        <v>252869</v>
      </c>
      <c r="F312">
        <v>94876.528493637306</v>
      </c>
      <c r="G312">
        <f>INDEX(export_2017_country_references!$A$1:$C$21,MATCH($A312,export_2017_country_references!$A$1:$A$21,0),2)</f>
        <v>4608764</v>
      </c>
      <c r="H312">
        <f>INDEX(export_2017_country_references!$A$1:$C$21,MATCH($A312,export_2017_country_references!$A$1:$A$21,0),3)</f>
        <v>3401456.2562221601</v>
      </c>
      <c r="I312">
        <f t="shared" si="68"/>
        <v>5.48669881990052E-2</v>
      </c>
      <c r="J312">
        <f t="shared" si="69"/>
        <v>2.7892914489223E-2</v>
      </c>
      <c r="K312">
        <f>INDEX(export_2017_5y_country_docs!$A$1:$E$21,MATCH($B312,export_2017_5y_country_docs!$A$1:$A$21,0),2)</f>
        <v>411739</v>
      </c>
      <c r="L312">
        <f>INDEX(export_2017_5y_country_docs!$A$1:$E$21,MATCH($B312,export_2017_5y_country_docs!$A$1:$A$21,0),3)</f>
        <v>283168.587115045</v>
      </c>
      <c r="M312">
        <f>INDEX(export_2017_5y_country_docs!$A$1:$E$21,MATCH($B312,export_2017_5y_country_docs!$A$1:$A$21,0),4)</f>
        <v>2.6621002104004358E-2</v>
      </c>
      <c r="N312">
        <f>INDEX(export_2017_5y_country_docs!$A$1:$E$21,MATCH($B312,export_2017_5y_country_docs!$A$1:$A$21,0),5)</f>
        <v>2.3148872848154121E-2</v>
      </c>
      <c r="O312">
        <f t="shared" si="70"/>
        <v>122689.91614085954</v>
      </c>
      <c r="P312">
        <f t="shared" si="71"/>
        <v>78739.878373845131</v>
      </c>
      <c r="Q312">
        <f t="shared" si="72"/>
        <v>2.0610414282921399</v>
      </c>
      <c r="R312">
        <f t="shared" si="73"/>
        <v>1.2049361829488456</v>
      </c>
      <c r="S312">
        <f t="shared" si="74"/>
        <v>94876.528493637306</v>
      </c>
      <c r="T312">
        <f t="shared" si="75"/>
        <v>532790.59508464299</v>
      </c>
      <c r="U312">
        <f t="shared" si="76"/>
        <v>3401355.9011452473</v>
      </c>
      <c r="V312">
        <f t="shared" si="77"/>
        <v>18237335.999999966</v>
      </c>
      <c r="W312">
        <f t="shared" si="78"/>
        <v>2.7893737453846591E-2</v>
      </c>
      <c r="X312">
        <f t="shared" si="79"/>
        <v>2.9214277517541156E-2</v>
      </c>
      <c r="Y312">
        <f t="shared" si="80"/>
        <v>0.95479812694660438</v>
      </c>
      <c r="Z312">
        <f t="shared" si="81"/>
        <v>0.95350109880477241</v>
      </c>
      <c r="AA312">
        <f t="shared" si="82"/>
        <v>0.17807470583928856</v>
      </c>
      <c r="AB312">
        <f t="shared" si="83"/>
        <v>0.18675878408793428</v>
      </c>
      <c r="AC312">
        <f t="shared" si="84"/>
        <v>0.9535010988047723</v>
      </c>
    </row>
    <row r="313" spans="1:29" x14ac:dyDescent="0.25">
      <c r="A313" t="s">
        <v>7</v>
      </c>
      <c r="B313" t="s">
        <v>6</v>
      </c>
      <c r="C313" t="str">
        <f>INDEX(country!$A$1:$J$242,MATCH(A313,country!$B$1:$B$242,0),1)</f>
        <v>Netherlands</v>
      </c>
      <c r="D313" t="str">
        <f>INDEX(country!$A$1:$J$242,MATCH(B313,country!$B$1:$B$242,0),1)</f>
        <v>Germany</v>
      </c>
      <c r="E313">
        <v>60186</v>
      </c>
      <c r="F313">
        <v>17359.6947538489</v>
      </c>
      <c r="G313">
        <f>INDEX(export_2017_country_references!$A$1:$C$21,MATCH($A313,export_2017_country_references!$A$1:$A$21,0),2)</f>
        <v>457343</v>
      </c>
      <c r="H313">
        <f>INDEX(export_2017_country_references!$A$1:$C$21,MATCH($A313,export_2017_country_references!$A$1:$A$21,0),3)</f>
        <v>252054.98301061499</v>
      </c>
      <c r="I313">
        <f t="shared" si="68"/>
        <v>0.1315992591993318</v>
      </c>
      <c r="J313">
        <f t="shared" si="69"/>
        <v>6.8872650508630562E-2</v>
      </c>
      <c r="K313">
        <f>INDEX(export_2017_5y_country_docs!$A$1:$E$21,MATCH($B313,export_2017_5y_country_docs!$A$1:$A$21,0),2)</f>
        <v>774665</v>
      </c>
      <c r="L313">
        <f>INDEX(export_2017_5y_country_docs!$A$1:$E$21,MATCH($B313,export_2017_5y_country_docs!$A$1:$A$21,0),3)</f>
        <v>542439.85830873298</v>
      </c>
      <c r="M313">
        <f>INDEX(export_2017_5y_country_docs!$A$1:$E$21,MATCH($B313,export_2017_5y_country_docs!$A$1:$A$21,0),4)</f>
        <v>5.0085997670608166E-2</v>
      </c>
      <c r="N313">
        <f>INDEX(export_2017_5y_country_docs!$A$1:$E$21,MATCH($B313,export_2017_5y_country_docs!$A$1:$A$21,0),5)</f>
        <v>4.4344153550683309E-2</v>
      </c>
      <c r="O313">
        <f t="shared" si="70"/>
        <v>22906.480432668952</v>
      </c>
      <c r="P313">
        <f t="shared" si="71"/>
        <v>11177.164869837583</v>
      </c>
      <c r="Q313">
        <f t="shared" si="72"/>
        <v>2.6274660647632029</v>
      </c>
      <c r="R313">
        <f t="shared" si="73"/>
        <v>1.5531393654839374</v>
      </c>
      <c r="S313">
        <f t="shared" si="74"/>
        <v>17359.6947538489</v>
      </c>
      <c r="T313">
        <f t="shared" si="75"/>
        <v>903209.11534090736</v>
      </c>
      <c r="U313">
        <f t="shared" si="76"/>
        <v>252042.79126432154</v>
      </c>
      <c r="V313">
        <f t="shared" si="77"/>
        <v>18237335.999999966</v>
      </c>
      <c r="W313">
        <f t="shared" si="78"/>
        <v>6.8875981998007221E-2</v>
      </c>
      <c r="X313">
        <f t="shared" si="79"/>
        <v>4.9525276901237605E-2</v>
      </c>
      <c r="Y313">
        <f t="shared" si="80"/>
        <v>1.3907238143334046</v>
      </c>
      <c r="Z313">
        <f t="shared" si="81"/>
        <v>1.4196259647257519</v>
      </c>
      <c r="AA313">
        <f t="shared" si="82"/>
        <v>1.9220017224136025E-2</v>
      </c>
      <c r="AB313">
        <f t="shared" si="83"/>
        <v>1.353878958381056E-2</v>
      </c>
      <c r="AC313">
        <f t="shared" si="84"/>
        <v>1.4196259647257516</v>
      </c>
    </row>
    <row r="314" spans="1:29" x14ac:dyDescent="0.25">
      <c r="A314" t="s">
        <v>15</v>
      </c>
      <c r="B314" t="s">
        <v>22</v>
      </c>
      <c r="C314" t="str">
        <f>INDEX(country!$A$1:$J$242,MATCH(A314,country!$B$1:$B$242,0),1)</f>
        <v>Turkey</v>
      </c>
      <c r="D314" t="str">
        <f>INDEX(country!$A$1:$J$242,MATCH(B314,country!$B$1:$B$242,0),1)</f>
        <v>Japan</v>
      </c>
      <c r="E314">
        <v>8150</v>
      </c>
      <c r="F314">
        <v>4453.6572208810803</v>
      </c>
      <c r="G314">
        <f>INDEX(export_2017_country_references!$A$1:$C$21,MATCH($A314,export_2017_country_references!$A$1:$A$21,0),2)</f>
        <v>233551</v>
      </c>
      <c r="H314">
        <f>INDEX(export_2017_country_references!$A$1:$C$21,MATCH($A314,export_2017_country_references!$A$1:$A$21,0),3)</f>
        <v>188043.705976909</v>
      </c>
      <c r="I314">
        <f t="shared" si="68"/>
        <v>3.4896018428523107E-2</v>
      </c>
      <c r="J314">
        <f t="shared" si="69"/>
        <v>2.3684160008141785E-2</v>
      </c>
      <c r="K314">
        <f>INDEX(export_2017_5y_country_docs!$A$1:$E$21,MATCH($B314,export_2017_5y_country_docs!$A$1:$A$21,0),2)</f>
        <v>611176</v>
      </c>
      <c r="L314">
        <f>INDEX(export_2017_5y_country_docs!$A$1:$E$21,MATCH($B314,export_2017_5y_country_docs!$A$1:$A$21,0),3)</f>
        <v>515726.10549464897</v>
      </c>
      <c r="M314">
        <f>INDEX(export_2017_5y_country_docs!$A$1:$E$21,MATCH($B314,export_2017_5y_country_docs!$A$1:$A$21,0),4)</f>
        <v>3.9515609601997792E-2</v>
      </c>
      <c r="N314">
        <f>INDEX(export_2017_5y_country_docs!$A$1:$E$21,MATCH($B314,export_2017_5y_country_docs!$A$1:$A$21,0),5)</f>
        <v>4.2160319271992604E-2</v>
      </c>
      <c r="O314">
        <f t="shared" si="70"/>
        <v>9228.9101381561868</v>
      </c>
      <c r="P314">
        <f t="shared" si="71"/>
        <v>7927.9826810751874</v>
      </c>
      <c r="Q314">
        <f t="shared" si="72"/>
        <v>0.88309452340471717</v>
      </c>
      <c r="R314">
        <f t="shared" si="73"/>
        <v>0.56176424697702276</v>
      </c>
      <c r="S314">
        <f t="shared" si="74"/>
        <v>4453.6572208810803</v>
      </c>
      <c r="T314">
        <f t="shared" si="75"/>
        <v>582041.68262295134</v>
      </c>
      <c r="U314">
        <f t="shared" si="76"/>
        <v>188030.98814065231</v>
      </c>
      <c r="V314">
        <f t="shared" si="77"/>
        <v>18237335.999999966</v>
      </c>
      <c r="W314">
        <f t="shared" si="78"/>
        <v>2.3685761931696192E-2</v>
      </c>
      <c r="X314">
        <f t="shared" si="79"/>
        <v>3.1914841214909478E-2</v>
      </c>
      <c r="Y314">
        <f t="shared" si="80"/>
        <v>0.74215509242862998</v>
      </c>
      <c r="Z314">
        <f t="shared" si="81"/>
        <v>0.73589967500470777</v>
      </c>
      <c r="AA314">
        <f t="shared" si="82"/>
        <v>7.651783976726243E-3</v>
      </c>
      <c r="AB314">
        <f t="shared" si="83"/>
        <v>1.0397862965053344E-2</v>
      </c>
      <c r="AC314">
        <f t="shared" si="84"/>
        <v>0.73589967500470777</v>
      </c>
    </row>
    <row r="315" spans="1:29" x14ac:dyDescent="0.25">
      <c r="A315" t="s">
        <v>7</v>
      </c>
      <c r="B315" t="s">
        <v>13</v>
      </c>
      <c r="C315" t="str">
        <f>INDEX(country!$A$1:$J$242,MATCH(A315,country!$B$1:$B$242,0),1)</f>
        <v>Netherlands</v>
      </c>
      <c r="D315" t="str">
        <f>INDEX(country!$A$1:$J$242,MATCH(B315,country!$B$1:$B$242,0),1)</f>
        <v>India</v>
      </c>
      <c r="E315">
        <v>7643</v>
      </c>
      <c r="F315">
        <v>2130.0266777372099</v>
      </c>
      <c r="G315">
        <f>INDEX(export_2017_country_references!$A$1:$C$21,MATCH($A315,export_2017_country_references!$A$1:$A$21,0),2)</f>
        <v>457343</v>
      </c>
      <c r="H315">
        <f>INDEX(export_2017_country_references!$A$1:$C$21,MATCH($A315,export_2017_country_references!$A$1:$A$21,0),3)</f>
        <v>252054.98301061499</v>
      </c>
      <c r="I315">
        <f t="shared" si="68"/>
        <v>1.6711745888753082E-2</v>
      </c>
      <c r="J315">
        <f t="shared" si="69"/>
        <v>8.4506429997755934E-3</v>
      </c>
      <c r="K315">
        <f>INDEX(export_2017_5y_country_docs!$A$1:$E$21,MATCH($B315,export_2017_5y_country_docs!$A$1:$A$21,0),2)</f>
        <v>628927</v>
      </c>
      <c r="L315">
        <f>INDEX(export_2017_5y_country_docs!$A$1:$E$21,MATCH($B315,export_2017_5y_country_docs!$A$1:$A$21,0),3)</f>
        <v>572993.14923858095</v>
      </c>
      <c r="M315">
        <f>INDEX(export_2017_5y_country_docs!$A$1:$E$21,MATCH($B315,export_2017_5y_country_docs!$A$1:$A$21,0),4)</f>
        <v>4.0663301242450066E-2</v>
      </c>
      <c r="N315">
        <f>INDEX(export_2017_5y_country_docs!$A$1:$E$21,MATCH($B315,export_2017_5y_country_docs!$A$1:$A$21,0),5)</f>
        <v>4.6841867912412148E-2</v>
      </c>
      <c r="O315">
        <f t="shared" si="70"/>
        <v>18597.076180125841</v>
      </c>
      <c r="P315">
        <f t="shared" si="71"/>
        <v>11806.726220848515</v>
      </c>
      <c r="Q315">
        <f t="shared" si="72"/>
        <v>0.4109785821153894</v>
      </c>
      <c r="R315">
        <f t="shared" si="73"/>
        <v>0.18040789952222089</v>
      </c>
      <c r="S315">
        <f t="shared" si="74"/>
        <v>2130.0266777372099</v>
      </c>
      <c r="T315">
        <f t="shared" si="75"/>
        <v>535725.91001931019</v>
      </c>
      <c r="U315">
        <f t="shared" si="76"/>
        <v>252042.79126432154</v>
      </c>
      <c r="V315">
        <f t="shared" si="77"/>
        <v>18237335.999999966</v>
      </c>
      <c r="W315">
        <f t="shared" si="78"/>
        <v>8.4510517720120578E-3</v>
      </c>
      <c r="X315">
        <f t="shared" si="79"/>
        <v>2.9375228378712284E-2</v>
      </c>
      <c r="Y315">
        <f t="shared" si="80"/>
        <v>0.28769314277523672</v>
      </c>
      <c r="Z315">
        <f t="shared" si="81"/>
        <v>0.2816220938989068</v>
      </c>
      <c r="AA315">
        <f t="shared" si="82"/>
        <v>3.9759635251922637E-3</v>
      </c>
      <c r="AB315">
        <f t="shared" si="83"/>
        <v>1.4118080972082774E-2</v>
      </c>
      <c r="AC315">
        <f t="shared" si="84"/>
        <v>0.28162209389890674</v>
      </c>
    </row>
    <row r="316" spans="1:29" x14ac:dyDescent="0.25">
      <c r="A316" t="s">
        <v>11</v>
      </c>
      <c r="B316" t="s">
        <v>14</v>
      </c>
      <c r="C316" t="str">
        <f>INDEX(country!$A$1:$J$242,MATCH(A316,country!$B$1:$B$242,0),1)</f>
        <v>Poland</v>
      </c>
      <c r="D316" t="str">
        <f>INDEX(country!$A$1:$J$242,MATCH(B316,country!$B$1:$B$242,0),1)</f>
        <v>South Korea</v>
      </c>
      <c r="E316">
        <v>8433</v>
      </c>
      <c r="F316">
        <v>4401.2332837506901</v>
      </c>
      <c r="G316">
        <f>INDEX(export_2017_country_references!$A$1:$C$21,MATCH($A316,export_2017_country_references!$A$1:$A$21,0),2)</f>
        <v>278613</v>
      </c>
      <c r="H316">
        <f>INDEX(export_2017_country_references!$A$1:$C$21,MATCH($A316,export_2017_country_references!$A$1:$A$21,0),3)</f>
        <v>205613.18892001599</v>
      </c>
      <c r="I316">
        <f t="shared" si="68"/>
        <v>3.0267790806602708E-2</v>
      </c>
      <c r="J316">
        <f t="shared" si="69"/>
        <v>2.1405403548615649E-2</v>
      </c>
      <c r="K316">
        <f>INDEX(export_2017_5y_country_docs!$A$1:$E$21,MATCH($B316,export_2017_5y_country_docs!$A$1:$A$21,0),2)</f>
        <v>385294</v>
      </c>
      <c r="L316">
        <f>INDEX(export_2017_5y_country_docs!$A$1:$E$21,MATCH($B316,export_2017_5y_country_docs!$A$1:$A$21,0),3)</f>
        <v>328237.62917358801</v>
      </c>
      <c r="M316">
        <f>INDEX(export_2017_5y_country_docs!$A$1:$E$21,MATCH($B316,export_2017_5y_country_docs!$A$1:$A$21,0),4)</f>
        <v>2.4911199533345772E-2</v>
      </c>
      <c r="N316">
        <f>INDEX(export_2017_5y_country_docs!$A$1:$E$21,MATCH($B316,export_2017_5y_country_docs!$A$1:$A$21,0),5)</f>
        <v>2.6833241706404116E-2</v>
      </c>
      <c r="O316">
        <f t="shared" si="70"/>
        <v>6940.5840355840655</v>
      </c>
      <c r="P316">
        <f t="shared" si="71"/>
        <v>5517.2683963153222</v>
      </c>
      <c r="Q316">
        <f t="shared" si="72"/>
        <v>1.2150274323838433</v>
      </c>
      <c r="R316">
        <f t="shared" si="73"/>
        <v>0.79771962638069771</v>
      </c>
      <c r="S316">
        <f t="shared" si="74"/>
        <v>4401.2332837506901</v>
      </c>
      <c r="T316">
        <f t="shared" si="75"/>
        <v>467559.40479145834</v>
      </c>
      <c r="U316">
        <f t="shared" si="76"/>
        <v>205605.0031214678</v>
      </c>
      <c r="V316">
        <f t="shared" si="77"/>
        <v>18237335.999999966</v>
      </c>
      <c r="W316">
        <f t="shared" si="78"/>
        <v>2.1406255766794349E-2</v>
      </c>
      <c r="X316">
        <f t="shared" si="79"/>
        <v>2.5637483719741699E-2</v>
      </c>
      <c r="Y316">
        <f t="shared" si="80"/>
        <v>0.83495931195115036</v>
      </c>
      <c r="Z316">
        <f t="shared" si="81"/>
        <v>0.83134912825529028</v>
      </c>
      <c r="AA316">
        <f t="shared" si="82"/>
        <v>9.4132066185552091E-3</v>
      </c>
      <c r="AB316">
        <f t="shared" si="83"/>
        <v>1.1322808070190949E-2</v>
      </c>
      <c r="AC316">
        <f t="shared" si="84"/>
        <v>0.83134912825529017</v>
      </c>
    </row>
    <row r="317" spans="1:29" x14ac:dyDescent="0.25">
      <c r="A317" t="s">
        <v>20</v>
      </c>
      <c r="B317" t="s">
        <v>20</v>
      </c>
      <c r="C317" t="str">
        <f>INDEX(country!$A$1:$J$242,MATCH(A317,country!$B$1:$B$242,0),1)</f>
        <v>France</v>
      </c>
      <c r="D317" t="str">
        <f>INDEX(country!$A$1:$J$242,MATCH(B317,country!$B$1:$B$242,0),1)</f>
        <v>France</v>
      </c>
      <c r="E317">
        <v>111036</v>
      </c>
      <c r="F317">
        <v>55181.419874086001</v>
      </c>
      <c r="G317">
        <f>INDEX(export_2017_country_references!$A$1:$C$21,MATCH($A317,export_2017_country_references!$A$1:$A$21,0),2)</f>
        <v>814706</v>
      </c>
      <c r="H317">
        <f>INDEX(export_2017_country_references!$A$1:$C$21,MATCH($A317,export_2017_country_references!$A$1:$A$21,0),3)</f>
        <v>537381.630780034</v>
      </c>
      <c r="I317">
        <f t="shared" si="68"/>
        <v>0.13628965540943605</v>
      </c>
      <c r="J317">
        <f t="shared" si="69"/>
        <v>0.10268572037713244</v>
      </c>
      <c r="K317">
        <f>INDEX(export_2017_5y_country_docs!$A$1:$E$21,MATCH($B317,export_2017_5y_country_docs!$A$1:$A$21,0),2)</f>
        <v>542183</v>
      </c>
      <c r="L317">
        <f>INDEX(export_2017_5y_country_docs!$A$1:$E$21,MATCH($B317,export_2017_5y_country_docs!$A$1:$A$21,0),3)</f>
        <v>390578.15715175902</v>
      </c>
      <c r="M317">
        <f>INDEX(export_2017_5y_country_docs!$A$1:$E$21,MATCH($B317,export_2017_5y_country_docs!$A$1:$A$21,0),4)</f>
        <v>3.5054864328507608E-2</v>
      </c>
      <c r="N317">
        <f>INDEX(export_2017_5y_country_docs!$A$1:$E$21,MATCH($B317,export_2017_5y_country_docs!$A$1:$A$21,0),5)</f>
        <v>3.1929544831535615E-2</v>
      </c>
      <c r="O317">
        <f t="shared" si="70"/>
        <v>28559.408297621121</v>
      </c>
      <c r="P317">
        <f t="shared" si="71"/>
        <v>17158.350871634815</v>
      </c>
      <c r="Q317">
        <f t="shared" si="72"/>
        <v>3.8878956749691778</v>
      </c>
      <c r="R317">
        <f t="shared" si="73"/>
        <v>3.2160095271923077</v>
      </c>
      <c r="S317">
        <f t="shared" si="74"/>
        <v>55181.419874086001</v>
      </c>
      <c r="T317">
        <f t="shared" si="75"/>
        <v>623492.97929485783</v>
      </c>
      <c r="U317">
        <f t="shared" si="76"/>
        <v>537340.39643089229</v>
      </c>
      <c r="V317">
        <f t="shared" si="77"/>
        <v>18237335.999999966</v>
      </c>
      <c r="W317">
        <f t="shared" si="78"/>
        <v>0.1026936002589988</v>
      </c>
      <c r="X317">
        <f t="shared" si="79"/>
        <v>3.4187722334822312E-2</v>
      </c>
      <c r="Y317">
        <f t="shared" si="80"/>
        <v>3.0038152074962601</v>
      </c>
      <c r="Z317">
        <f t="shared" si="81"/>
        <v>3.2331448968542311</v>
      </c>
      <c r="AA317">
        <f t="shared" si="82"/>
        <v>8.850367479116393E-2</v>
      </c>
      <c r="AB317">
        <f t="shared" si="83"/>
        <v>2.7373865884351728E-2</v>
      </c>
      <c r="AC317">
        <f t="shared" si="84"/>
        <v>3.2331448968542316</v>
      </c>
    </row>
    <row r="318" spans="1:29" x14ac:dyDescent="0.25">
      <c r="A318" t="s">
        <v>19</v>
      </c>
      <c r="B318" t="s">
        <v>13</v>
      </c>
      <c r="C318" t="str">
        <f>INDEX(country!$A$1:$J$242,MATCH(A318,country!$B$1:$B$242,0),1)</f>
        <v>United States</v>
      </c>
      <c r="D318" t="str">
        <f>INDEX(country!$A$1:$J$242,MATCH(B318,country!$B$1:$B$242,0),1)</f>
        <v>India</v>
      </c>
      <c r="E318">
        <v>89002</v>
      </c>
      <c r="F318">
        <v>35278.3293655292</v>
      </c>
      <c r="G318">
        <f>INDEX(export_2017_country_references!$A$1:$C$21,MATCH($A318,export_2017_country_references!$A$1:$A$21,0),2)</f>
        <v>4608764</v>
      </c>
      <c r="H318">
        <f>INDEX(export_2017_country_references!$A$1:$C$21,MATCH($A318,export_2017_country_references!$A$1:$A$21,0),3)</f>
        <v>3401456.2562221601</v>
      </c>
      <c r="I318">
        <f t="shared" si="68"/>
        <v>1.9311468324262209E-2</v>
      </c>
      <c r="J318">
        <f t="shared" si="69"/>
        <v>1.037153698537085E-2</v>
      </c>
      <c r="K318">
        <f>INDEX(export_2017_5y_country_docs!$A$1:$E$21,MATCH($B318,export_2017_5y_country_docs!$A$1:$A$21,0),2)</f>
        <v>628927</v>
      </c>
      <c r="L318">
        <f>INDEX(export_2017_5y_country_docs!$A$1:$E$21,MATCH($B318,export_2017_5y_country_docs!$A$1:$A$21,0),3)</f>
        <v>572993.14923858095</v>
      </c>
      <c r="M318">
        <f>INDEX(export_2017_5y_country_docs!$A$1:$E$21,MATCH($B318,export_2017_5y_country_docs!$A$1:$A$21,0),4)</f>
        <v>4.0663301242450066E-2</v>
      </c>
      <c r="N318">
        <f>INDEX(export_2017_5y_country_docs!$A$1:$E$21,MATCH($B318,export_2017_5y_country_docs!$A$1:$A$21,0),5)</f>
        <v>4.6841867912412148E-2</v>
      </c>
      <c r="O318">
        <f t="shared" si="70"/>
        <v>187407.55888735913</v>
      </c>
      <c r="P318">
        <f t="shared" si="71"/>
        <v>159330.56466380635</v>
      </c>
      <c r="Q318">
        <f t="shared" si="72"/>
        <v>0.47491147384025445</v>
      </c>
      <c r="R318">
        <f t="shared" si="73"/>
        <v>0.22141595644230497</v>
      </c>
      <c r="S318">
        <f t="shared" si="74"/>
        <v>35278.3293655292</v>
      </c>
      <c r="T318">
        <f t="shared" si="75"/>
        <v>535725.91001931019</v>
      </c>
      <c r="U318">
        <f t="shared" si="76"/>
        <v>3401355.9011452473</v>
      </c>
      <c r="V318">
        <f t="shared" si="77"/>
        <v>18237335.999999966</v>
      </c>
      <c r="W318">
        <f t="shared" si="78"/>
        <v>1.0371842991687778E-2</v>
      </c>
      <c r="X318">
        <f t="shared" si="79"/>
        <v>2.9375228378712284E-2</v>
      </c>
      <c r="Y318">
        <f t="shared" si="80"/>
        <v>0.3530812716746084</v>
      </c>
      <c r="Z318">
        <f t="shared" si="81"/>
        <v>0.34630121046570228</v>
      </c>
      <c r="AA318">
        <f t="shared" si="82"/>
        <v>6.5851452591228224E-2</v>
      </c>
      <c r="AB318">
        <f t="shared" si="83"/>
        <v>0.19015657641702111</v>
      </c>
      <c r="AC318">
        <f t="shared" si="84"/>
        <v>0.34630121046570228</v>
      </c>
    </row>
    <row r="319" spans="1:29" x14ac:dyDescent="0.25">
      <c r="A319" t="s">
        <v>4</v>
      </c>
      <c r="B319" t="s">
        <v>13</v>
      </c>
      <c r="C319" t="str">
        <f>INDEX(country!$A$1:$J$242,MATCH(A319,country!$B$1:$B$242,0),1)</f>
        <v>Canada</v>
      </c>
      <c r="D319" t="str">
        <f>INDEX(country!$A$1:$J$242,MATCH(B319,country!$B$1:$B$242,0),1)</f>
        <v>India</v>
      </c>
      <c r="E319">
        <v>16890</v>
      </c>
      <c r="F319">
        <v>6601.5792874784001</v>
      </c>
      <c r="G319">
        <f>INDEX(export_2017_country_references!$A$1:$C$21,MATCH($A319,export_2017_country_references!$A$1:$A$21,0),2)</f>
        <v>761059</v>
      </c>
      <c r="H319">
        <f>INDEX(export_2017_country_references!$A$1:$C$21,MATCH($A319,export_2017_country_references!$A$1:$A$21,0),3)</f>
        <v>470952.99537847401</v>
      </c>
      <c r="I319">
        <f t="shared" si="68"/>
        <v>2.2192760351037174E-2</v>
      </c>
      <c r="J319">
        <f t="shared" si="69"/>
        <v>1.4017490815985032E-2</v>
      </c>
      <c r="K319">
        <f>INDEX(export_2017_5y_country_docs!$A$1:$E$21,MATCH($B319,export_2017_5y_country_docs!$A$1:$A$21,0),2)</f>
        <v>628927</v>
      </c>
      <c r="L319">
        <f>INDEX(export_2017_5y_country_docs!$A$1:$E$21,MATCH($B319,export_2017_5y_country_docs!$A$1:$A$21,0),3)</f>
        <v>572993.14923858095</v>
      </c>
      <c r="M319">
        <f>INDEX(export_2017_5y_country_docs!$A$1:$E$21,MATCH($B319,export_2017_5y_country_docs!$A$1:$A$21,0),4)</f>
        <v>4.0663301242450066E-2</v>
      </c>
      <c r="N319">
        <f>INDEX(export_2017_5y_country_docs!$A$1:$E$21,MATCH($B319,export_2017_5y_country_docs!$A$1:$A$21,0),5)</f>
        <v>4.6841867912412148E-2</v>
      </c>
      <c r="O319">
        <f t="shared" si="70"/>
        <v>30947.171380277803</v>
      </c>
      <c r="P319">
        <f t="shared" si="71"/>
        <v>22060.318002473326</v>
      </c>
      <c r="Q319">
        <f t="shared" si="72"/>
        <v>0.54576878101252768</v>
      </c>
      <c r="R319">
        <f t="shared" si="73"/>
        <v>0.29925132025468781</v>
      </c>
      <c r="S319">
        <f t="shared" si="74"/>
        <v>6601.5792874784001</v>
      </c>
      <c r="T319">
        <f t="shared" si="75"/>
        <v>535725.91001931019</v>
      </c>
      <c r="U319">
        <f t="shared" si="76"/>
        <v>470938.93774361059</v>
      </c>
      <c r="V319">
        <f t="shared" si="77"/>
        <v>18237335.999999966</v>
      </c>
      <c r="W319">
        <f t="shared" si="78"/>
        <v>1.4017909241287761E-2</v>
      </c>
      <c r="X319">
        <f t="shared" si="79"/>
        <v>2.9375228378712284E-2</v>
      </c>
      <c r="Y319">
        <f t="shared" si="80"/>
        <v>0.47720171093023045</v>
      </c>
      <c r="Z319">
        <f t="shared" si="81"/>
        <v>0.46976898062369793</v>
      </c>
      <c r="AA319">
        <f t="shared" si="82"/>
        <v>1.2322680617109684E-2</v>
      </c>
      <c r="AB319">
        <f t="shared" si="83"/>
        <v>2.6231362915340298E-2</v>
      </c>
      <c r="AC319">
        <f t="shared" si="84"/>
        <v>0.46976898062369787</v>
      </c>
    </row>
    <row r="320" spans="1:29" x14ac:dyDescent="0.25">
      <c r="A320" t="s">
        <v>16</v>
      </c>
      <c r="B320" t="s">
        <v>5</v>
      </c>
      <c r="C320" t="str">
        <f>INDEX(country!$A$1:$J$242,MATCH(A320,country!$B$1:$B$242,0),1)</f>
        <v>Russian Federation</v>
      </c>
      <c r="D320" t="str">
        <f>INDEX(country!$A$1:$J$242,MATCH(B320,country!$B$1:$B$242,0),1)</f>
        <v>Switzerland</v>
      </c>
      <c r="E320">
        <v>11377</v>
      </c>
      <c r="F320">
        <v>2776.8293545451502</v>
      </c>
      <c r="G320">
        <f>INDEX(export_2017_country_references!$A$1:$C$21,MATCH($A320,export_2017_country_references!$A$1:$A$21,0),2)</f>
        <v>307923</v>
      </c>
      <c r="H320">
        <f>INDEX(export_2017_country_references!$A$1:$C$21,MATCH($A320,export_2017_country_references!$A$1:$A$21,0),3)</f>
        <v>230122.67918958</v>
      </c>
      <c r="I320">
        <f t="shared" si="68"/>
        <v>3.6947548575455555E-2</v>
      </c>
      <c r="J320">
        <f t="shared" si="69"/>
        <v>1.2066734857790955E-2</v>
      </c>
      <c r="K320">
        <f>INDEX(export_2017_5y_country_docs!$A$1:$E$21,MATCH($B320,export_2017_5y_country_docs!$A$1:$A$21,0),2)</f>
        <v>205623</v>
      </c>
      <c r="L320">
        <f>INDEX(export_2017_5y_country_docs!$A$1:$E$21,MATCH($B320,export_2017_5y_country_docs!$A$1:$A$21,0),3)</f>
        <v>113491.275762676</v>
      </c>
      <c r="M320">
        <f>INDEX(export_2017_5y_country_docs!$A$1:$E$21,MATCH($B320,export_2017_5y_country_docs!$A$1:$A$21,0),4)</f>
        <v>1.3294563584289291E-2</v>
      </c>
      <c r="N320">
        <f>INDEX(export_2017_5y_country_docs!$A$1:$E$21,MATCH($B320,export_2017_5y_country_docs!$A$1:$A$21,0),5)</f>
        <v>9.2778480083937145E-3</v>
      </c>
      <c r="O320">
        <f t="shared" si="70"/>
        <v>4093.7019025651116</v>
      </c>
      <c r="P320">
        <f t="shared" si="71"/>
        <v>2135.0432408052707</v>
      </c>
      <c r="Q320">
        <f t="shared" si="72"/>
        <v>2.779147155993742</v>
      </c>
      <c r="R320">
        <f t="shared" si="73"/>
        <v>1.3005963071257602</v>
      </c>
      <c r="S320">
        <f t="shared" si="74"/>
        <v>2776.8293545451502</v>
      </c>
      <c r="T320">
        <f t="shared" si="75"/>
        <v>255446.00110883819</v>
      </c>
      <c r="U320">
        <f t="shared" si="76"/>
        <v>230105.28373503475</v>
      </c>
      <c r="V320">
        <f t="shared" si="77"/>
        <v>18237335.999999966</v>
      </c>
      <c r="W320">
        <f t="shared" si="78"/>
        <v>1.2067647076468948E-2</v>
      </c>
      <c r="X320">
        <f t="shared" si="79"/>
        <v>1.4006760697332036E-2</v>
      </c>
      <c r="Y320">
        <f t="shared" si="80"/>
        <v>0.86155873847174069</v>
      </c>
      <c r="Z320">
        <f t="shared" si="81"/>
        <v>0.85986767098113737</v>
      </c>
      <c r="AA320">
        <f t="shared" si="82"/>
        <v>1.0870514091007527E-2</v>
      </c>
      <c r="AB320">
        <f t="shared" si="83"/>
        <v>1.2642077912527994E-2</v>
      </c>
      <c r="AC320">
        <f t="shared" si="84"/>
        <v>0.85986767098113759</v>
      </c>
    </row>
    <row r="321" spans="1:29" x14ac:dyDescent="0.25">
      <c r="A321" t="s">
        <v>20</v>
      </c>
      <c r="B321" t="s">
        <v>12</v>
      </c>
      <c r="C321" t="str">
        <f>INDEX(country!$A$1:$J$242,MATCH(A321,country!$B$1:$B$242,0),1)</f>
        <v>France</v>
      </c>
      <c r="D321" t="str">
        <f>INDEX(country!$A$1:$J$242,MATCH(B321,country!$B$1:$B$242,0),1)</f>
        <v>zOther</v>
      </c>
      <c r="E321">
        <v>198439</v>
      </c>
      <c r="F321">
        <v>70844.239535926798</v>
      </c>
      <c r="G321">
        <f>INDEX(export_2017_country_references!$A$1:$C$21,MATCH($A321,export_2017_country_references!$A$1:$A$21,0),2)</f>
        <v>814706</v>
      </c>
      <c r="H321">
        <f>INDEX(export_2017_country_references!$A$1:$C$21,MATCH($A321,export_2017_country_references!$A$1:$A$21,0),3)</f>
        <v>537381.630780034</v>
      </c>
      <c r="I321">
        <f t="shared" si="68"/>
        <v>0.24357130056732121</v>
      </c>
      <c r="J321">
        <f t="shared" si="69"/>
        <v>0.13183226868602327</v>
      </c>
      <c r="K321">
        <f>INDEX(export_2017_5y_country_docs!$A$1:$E$21,MATCH($B321,export_2017_5y_country_docs!$A$1:$A$21,0),2)</f>
        <v>3030074</v>
      </c>
      <c r="L321">
        <f>INDEX(export_2017_5y_country_docs!$A$1:$E$21,MATCH($B321,export_2017_5y_country_docs!$A$1:$A$21,0),3)</f>
        <v>2388459.2817652901</v>
      </c>
      <c r="M321">
        <f>INDEX(export_2017_5y_country_docs!$A$1:$E$21,MATCH($B321,export_2017_5y_country_docs!$A$1:$A$21,0),4)</f>
        <v>0.19590956001080514</v>
      </c>
      <c r="N321">
        <f>INDEX(export_2017_5y_country_docs!$A$1:$E$21,MATCH($B321,export_2017_5y_country_docs!$A$1:$A$21,0),5)</f>
        <v>0.19525520390478582</v>
      </c>
      <c r="O321">
        <f t="shared" si="70"/>
        <v>159608.69399816301</v>
      </c>
      <c r="P321">
        <f t="shared" si="71"/>
        <v>104926.55989264186</v>
      </c>
      <c r="Q321">
        <f t="shared" si="72"/>
        <v>1.2432844040581141</v>
      </c>
      <c r="R321">
        <f t="shared" si="73"/>
        <v>0.6751792835714121</v>
      </c>
      <c r="S321">
        <f t="shared" si="74"/>
        <v>70844.239535926798</v>
      </c>
      <c r="T321">
        <f t="shared" si="75"/>
        <v>2753034.477569554</v>
      </c>
      <c r="U321">
        <f t="shared" si="76"/>
        <v>537340.39643089229</v>
      </c>
      <c r="V321">
        <f t="shared" si="77"/>
        <v>18237335.999999966</v>
      </c>
      <c r="W321">
        <f t="shared" si="78"/>
        <v>0.13184238521147204</v>
      </c>
      <c r="X321">
        <f t="shared" si="79"/>
        <v>0.15095595527600955</v>
      </c>
      <c r="Y321">
        <f t="shared" si="80"/>
        <v>0.87338313331468076</v>
      </c>
      <c r="Z321">
        <f t="shared" si="81"/>
        <v>0.85415451695812006</v>
      </c>
      <c r="AA321">
        <f t="shared" si="82"/>
        <v>2.5733146501844693E-2</v>
      </c>
      <c r="AB321">
        <f t="shared" si="83"/>
        <v>3.0127039067225834E-2</v>
      </c>
      <c r="AC321">
        <f t="shared" si="84"/>
        <v>0.85415451695812006</v>
      </c>
    </row>
    <row r="322" spans="1:29" x14ac:dyDescent="0.25">
      <c r="A322" t="s">
        <v>9</v>
      </c>
      <c r="B322" t="s">
        <v>6</v>
      </c>
      <c r="C322" t="str">
        <f>INDEX(country!$A$1:$J$242,MATCH(A322,country!$B$1:$B$242,0),1)</f>
        <v>Sweden</v>
      </c>
      <c r="D322" t="str">
        <f>INDEX(country!$A$1:$J$242,MATCH(B322,country!$B$1:$B$242,0),1)</f>
        <v>Germany</v>
      </c>
      <c r="E322">
        <v>39542</v>
      </c>
      <c r="F322">
        <v>10526.8032726773</v>
      </c>
      <c r="G322">
        <f>INDEX(export_2017_country_references!$A$1:$C$21,MATCH($A322,export_2017_country_references!$A$1:$A$21,0),2)</f>
        <v>314859</v>
      </c>
      <c r="H322">
        <f>INDEX(export_2017_country_references!$A$1:$C$21,MATCH($A322,export_2017_country_references!$A$1:$A$21,0),3)</f>
        <v>160351.01493838499</v>
      </c>
      <c r="I322">
        <f t="shared" si="68"/>
        <v>0.12558637358309593</v>
      </c>
      <c r="J322">
        <f t="shared" si="69"/>
        <v>6.5648497932627572E-2</v>
      </c>
      <c r="K322">
        <f>INDEX(export_2017_5y_country_docs!$A$1:$E$21,MATCH($B322,export_2017_5y_country_docs!$A$1:$A$21,0),2)</f>
        <v>774665</v>
      </c>
      <c r="L322">
        <f>INDEX(export_2017_5y_country_docs!$A$1:$E$21,MATCH($B322,export_2017_5y_country_docs!$A$1:$A$21,0),3)</f>
        <v>542439.85830873298</v>
      </c>
      <c r="M322">
        <f>INDEX(export_2017_5y_country_docs!$A$1:$E$21,MATCH($B322,export_2017_5y_country_docs!$A$1:$A$21,0),4)</f>
        <v>5.0085997670608166E-2</v>
      </c>
      <c r="N322">
        <f>INDEX(export_2017_5y_country_docs!$A$1:$E$21,MATCH($B322,export_2017_5y_country_docs!$A$1:$A$21,0),5)</f>
        <v>4.4344153550683309E-2</v>
      </c>
      <c r="O322">
        <f t="shared" si="70"/>
        <v>15770.027140570017</v>
      </c>
      <c r="P322">
        <f t="shared" si="71"/>
        <v>7110.6300284356576</v>
      </c>
      <c r="Q322">
        <f t="shared" si="72"/>
        <v>2.5074148349608185</v>
      </c>
      <c r="R322">
        <f t="shared" si="73"/>
        <v>1.4804318647686978</v>
      </c>
      <c r="S322">
        <f t="shared" si="74"/>
        <v>10526.8032726773</v>
      </c>
      <c r="T322">
        <f t="shared" si="75"/>
        <v>903209.11534090736</v>
      </c>
      <c r="U322">
        <f t="shared" si="76"/>
        <v>160344.49182914122</v>
      </c>
      <c r="V322">
        <f t="shared" si="77"/>
        <v>18237335.999999966</v>
      </c>
      <c r="W322">
        <f t="shared" si="78"/>
        <v>6.565116863443228E-2</v>
      </c>
      <c r="X322">
        <f t="shared" si="79"/>
        <v>4.9525276901237605E-2</v>
      </c>
      <c r="Y322">
        <f t="shared" si="80"/>
        <v>1.3256093199711458</v>
      </c>
      <c r="Z322">
        <f t="shared" si="81"/>
        <v>1.3484879619266628</v>
      </c>
      <c r="AA322">
        <f t="shared" si="82"/>
        <v>1.1654890427787659E-2</v>
      </c>
      <c r="AB322">
        <f t="shared" si="83"/>
        <v>8.6429324968801645E-3</v>
      </c>
      <c r="AC322">
        <f t="shared" si="84"/>
        <v>1.3484879619266632</v>
      </c>
    </row>
    <row r="323" spans="1:29" x14ac:dyDescent="0.25">
      <c r="A323" t="s">
        <v>16</v>
      </c>
      <c r="B323" t="s">
        <v>9</v>
      </c>
      <c r="C323" t="str">
        <f>INDEX(country!$A$1:$J$242,MATCH(A323,country!$B$1:$B$242,0),1)</f>
        <v>Russian Federation</v>
      </c>
      <c r="D323" t="str">
        <f>INDEX(country!$A$1:$J$242,MATCH(B323,country!$B$1:$B$242,0),1)</f>
        <v>Sweden</v>
      </c>
      <c r="E323">
        <v>8693</v>
      </c>
      <c r="F323">
        <v>2444.9308354660002</v>
      </c>
      <c r="G323">
        <f>INDEX(export_2017_country_references!$A$1:$C$21,MATCH($A323,export_2017_country_references!$A$1:$A$21,0),2)</f>
        <v>307923</v>
      </c>
      <c r="H323">
        <f>INDEX(export_2017_country_references!$A$1:$C$21,MATCH($A323,export_2017_country_references!$A$1:$A$21,0),3)</f>
        <v>230122.67918958</v>
      </c>
      <c r="I323">
        <f t="shared" ref="I323:I386" si="85">E323/G323</f>
        <v>2.8231083744962214E-2</v>
      </c>
      <c r="J323">
        <f t="shared" ref="J323:J386" si="86">F323/H323</f>
        <v>1.0624467106311646E-2</v>
      </c>
      <c r="K323">
        <f>INDEX(export_2017_5y_country_docs!$A$1:$E$21,MATCH($B323,export_2017_5y_country_docs!$A$1:$A$21,0),2)</f>
        <v>179938</v>
      </c>
      <c r="L323">
        <f>INDEX(export_2017_5y_country_docs!$A$1:$E$21,MATCH($B323,export_2017_5y_country_docs!$A$1:$A$21,0),3)</f>
        <v>108129.511066987</v>
      </c>
      <c r="M323">
        <f>INDEX(export_2017_5y_country_docs!$A$1:$E$21,MATCH($B323,export_2017_5y_country_docs!$A$1:$A$21,0),4)</f>
        <v>1.1633898845118718E-2</v>
      </c>
      <c r="N323">
        <f>INDEX(export_2017_5y_country_docs!$A$1:$E$21,MATCH($B323,export_2017_5y_country_docs!$A$1:$A$21,0),5)</f>
        <v>8.8395267579797366E-3</v>
      </c>
      <c r="O323">
        <f t="shared" ref="O323:O386" si="87">G323*M323</f>
        <v>3582.3450340854911</v>
      </c>
      <c r="P323">
        <f t="shared" ref="P323:P386" si="88">H323*N323</f>
        <v>2034.1755803142792</v>
      </c>
      <c r="Q323">
        <f t="shared" ref="Q323:Q386" si="89">E323/O323</f>
        <v>2.4266227617070304</v>
      </c>
      <c r="R323">
        <f t="shared" ref="R323:R386" si="90">F323/P323</f>
        <v>1.2019271389976374</v>
      </c>
      <c r="S323">
        <f t="shared" ref="S323:S386" si="91">F323</f>
        <v>2444.9308354660002</v>
      </c>
      <c r="T323">
        <f t="shared" ref="T323:T386" si="92">SUMIF(B:B,B323,F:F)</f>
        <v>202311.93175718444</v>
      </c>
      <c r="U323">
        <f t="shared" ref="U323:U386" si="93">SUMIF(A:A,A323,F:F)</f>
        <v>230105.28373503475</v>
      </c>
      <c r="V323">
        <f t="shared" ref="V323:V386" si="94">SUM(F:F)</f>
        <v>18237335.999999966</v>
      </c>
      <c r="W323">
        <f t="shared" ref="W323:W386" si="95">S323/U323</f>
        <v>1.0625270292712303E-2</v>
      </c>
      <c r="X323">
        <f t="shared" ref="X323:X386" si="96">T323/V323</f>
        <v>1.1093283128478021E-2</v>
      </c>
      <c r="Y323">
        <f t="shared" ref="Y323:Y386" si="97">W323/X323</f>
        <v>0.95781115199662914</v>
      </c>
      <c r="Z323">
        <f t="shared" ref="Z323:Z386" si="98">(W323/X323)*((1-X323)/(1-W323))</f>
        <v>0.95735806996419581</v>
      </c>
      <c r="AA323">
        <f t="shared" ref="AA323:AA386" si="99">S323/T323</f>
        <v>1.2084956207132734E-2</v>
      </c>
      <c r="AB323">
        <f t="shared" ref="AB323:AB386" si="100">(U323-S323)/(V323-T323)</f>
        <v>1.2623235324672929E-2</v>
      </c>
      <c r="AC323">
        <f t="shared" ref="AC323:AC386" si="101">AA323/AB323</f>
        <v>0.95735806996419581</v>
      </c>
    </row>
    <row r="324" spans="1:29" x14ac:dyDescent="0.25">
      <c r="A324" t="s">
        <v>23</v>
      </c>
      <c r="B324" t="s">
        <v>12</v>
      </c>
      <c r="C324" t="str">
        <f>INDEX(country!$A$1:$J$242,MATCH(A324,country!$B$1:$B$242,0),1)</f>
        <v>United Kingdom</v>
      </c>
      <c r="D324" t="str">
        <f>INDEX(country!$A$1:$J$242,MATCH(B324,country!$B$1:$B$242,0),1)</f>
        <v>zOther</v>
      </c>
      <c r="E324">
        <v>337193</v>
      </c>
      <c r="F324">
        <v>105255.21015103201</v>
      </c>
      <c r="G324">
        <f>INDEX(export_2017_country_references!$A$1:$C$21,MATCH($A324,export_2017_country_references!$A$1:$A$21,0),2)</f>
        <v>1396369</v>
      </c>
      <c r="H324">
        <f>INDEX(export_2017_country_references!$A$1:$C$21,MATCH($A324,export_2017_country_references!$A$1:$A$21,0),3)</f>
        <v>798451.10116148798</v>
      </c>
      <c r="I324">
        <f t="shared" si="85"/>
        <v>0.24147843442528444</v>
      </c>
      <c r="J324">
        <f t="shared" si="86"/>
        <v>0.13182424070543547</v>
      </c>
      <c r="K324">
        <f>INDEX(export_2017_5y_country_docs!$A$1:$E$21,MATCH($B324,export_2017_5y_country_docs!$A$1:$A$21,0),2)</f>
        <v>3030074</v>
      </c>
      <c r="L324">
        <f>INDEX(export_2017_5y_country_docs!$A$1:$E$21,MATCH($B324,export_2017_5y_country_docs!$A$1:$A$21,0),3)</f>
        <v>2388459.2817652901</v>
      </c>
      <c r="M324">
        <f>INDEX(export_2017_5y_country_docs!$A$1:$E$21,MATCH($B324,export_2017_5y_country_docs!$A$1:$A$21,0),4)</f>
        <v>0.19590956001080514</v>
      </c>
      <c r="N324">
        <f>INDEX(export_2017_5y_country_docs!$A$1:$E$21,MATCH($B324,export_2017_5y_country_docs!$A$1:$A$21,0),5)</f>
        <v>0.19525520390478582</v>
      </c>
      <c r="O324">
        <f t="shared" si="87"/>
        <v>273562.03640272794</v>
      </c>
      <c r="P324">
        <f t="shared" si="88"/>
        <v>155901.73256528709</v>
      </c>
      <c r="Q324">
        <f t="shared" si="89"/>
        <v>1.2326015862215505</v>
      </c>
      <c r="R324">
        <f t="shared" si="90"/>
        <v>0.67513816824937589</v>
      </c>
      <c r="S324">
        <f t="shared" si="91"/>
        <v>105255.21015103201</v>
      </c>
      <c r="T324">
        <f t="shared" si="92"/>
        <v>2753034.477569554</v>
      </c>
      <c r="U324">
        <f t="shared" si="93"/>
        <v>798411.94772268995</v>
      </c>
      <c r="V324">
        <f t="shared" si="94"/>
        <v>18237335.999999966</v>
      </c>
      <c r="W324">
        <f t="shared" si="95"/>
        <v>0.13183070525341134</v>
      </c>
      <c r="X324">
        <f t="shared" si="96"/>
        <v>0.15095595527600955</v>
      </c>
      <c r="Y324">
        <f t="shared" si="97"/>
        <v>0.87330576003027249</v>
      </c>
      <c r="Z324">
        <f t="shared" si="98"/>
        <v>0.85406735675130219</v>
      </c>
      <c r="AA324">
        <f t="shared" si="99"/>
        <v>3.8232434431389274E-2</v>
      </c>
      <c r="AB324">
        <f t="shared" si="100"/>
        <v>4.4765127866281708E-2</v>
      </c>
      <c r="AC324">
        <f t="shared" si="101"/>
        <v>0.85406735675130208</v>
      </c>
    </row>
    <row r="325" spans="1:29" x14ac:dyDescent="0.25">
      <c r="A325" t="s">
        <v>11</v>
      </c>
      <c r="B325" t="s">
        <v>11</v>
      </c>
      <c r="C325" t="str">
        <f>INDEX(country!$A$1:$J$242,MATCH(A325,country!$B$1:$B$242,0),1)</f>
        <v>Poland</v>
      </c>
      <c r="D325" t="str">
        <f>INDEX(country!$A$1:$J$242,MATCH(B325,country!$B$1:$B$242,0),1)</f>
        <v>Poland</v>
      </c>
      <c r="E325">
        <v>25581</v>
      </c>
      <c r="F325">
        <v>19106.6277981612</v>
      </c>
      <c r="G325">
        <f>INDEX(export_2017_country_references!$A$1:$C$21,MATCH($A325,export_2017_country_references!$A$1:$A$21,0),2)</f>
        <v>278613</v>
      </c>
      <c r="H325">
        <f>INDEX(export_2017_country_references!$A$1:$C$21,MATCH($A325,export_2017_country_references!$A$1:$A$21,0),3)</f>
        <v>205613.18892001599</v>
      </c>
      <c r="I325">
        <f t="shared" si="85"/>
        <v>9.1815529067200738E-2</v>
      </c>
      <c r="J325">
        <f t="shared" si="86"/>
        <v>9.2925108056145775E-2</v>
      </c>
      <c r="K325">
        <f>INDEX(export_2017_5y_country_docs!$A$1:$E$21,MATCH($B325,export_2017_5y_country_docs!$A$1:$A$21,0),2)</f>
        <v>205103</v>
      </c>
      <c r="L325">
        <f>INDEX(export_2017_5y_country_docs!$A$1:$E$21,MATCH($B325,export_2017_5y_country_docs!$A$1:$A$21,0),3)</f>
        <v>166981.54839192901</v>
      </c>
      <c r="M325">
        <f>INDEX(export_2017_5y_country_docs!$A$1:$E$21,MATCH($B325,export_2017_5y_country_docs!$A$1:$A$21,0),4)</f>
        <v>1.3260942962744861E-2</v>
      </c>
      <c r="N325">
        <f>INDEX(export_2017_5y_country_docs!$A$1:$E$21,MATCH($B325,export_2017_5y_country_docs!$A$1:$A$21,0),5)</f>
        <v>1.3650647732837048E-2</v>
      </c>
      <c r="O325">
        <f t="shared" si="87"/>
        <v>3694.6711016792337</v>
      </c>
      <c r="P325">
        <f t="shared" si="88"/>
        <v>2806.7532111724122</v>
      </c>
      <c r="Q325">
        <f t="shared" si="89"/>
        <v>6.9237556729673164</v>
      </c>
      <c r="R325">
        <f t="shared" si="90"/>
        <v>6.8073771937291729</v>
      </c>
      <c r="S325">
        <f t="shared" si="91"/>
        <v>19106.6277981612</v>
      </c>
      <c r="T325">
        <f t="shared" si="92"/>
        <v>135327.88678592816</v>
      </c>
      <c r="U325">
        <f t="shared" si="93"/>
        <v>205605.0031214678</v>
      </c>
      <c r="V325">
        <f t="shared" si="94"/>
        <v>18237335.999999966</v>
      </c>
      <c r="W325">
        <f t="shared" si="95"/>
        <v>9.2928807704515545E-2</v>
      </c>
      <c r="X325">
        <f t="shared" si="96"/>
        <v>7.4203758041157114E-3</v>
      </c>
      <c r="Y325">
        <f t="shared" si="97"/>
        <v>12.52346379181666</v>
      </c>
      <c r="Z325">
        <f t="shared" si="98"/>
        <v>13.70403457820631</v>
      </c>
      <c r="AA325">
        <f t="shared" si="99"/>
        <v>0.14118766096145063</v>
      </c>
      <c r="AB325">
        <f t="shared" si="100"/>
        <v>1.0302634611414585E-2</v>
      </c>
      <c r="AC325">
        <f t="shared" si="101"/>
        <v>13.704034578206313</v>
      </c>
    </row>
    <row r="326" spans="1:29" x14ac:dyDescent="0.25">
      <c r="A326" t="s">
        <v>10</v>
      </c>
      <c r="B326" t="s">
        <v>7</v>
      </c>
      <c r="C326" t="str">
        <f>INDEX(country!$A$1:$J$242,MATCH(A326,country!$B$1:$B$242,0),1)</f>
        <v>Australia</v>
      </c>
      <c r="D326" t="str">
        <f>INDEX(country!$A$1:$J$242,MATCH(B326,country!$B$1:$B$242,0),1)</f>
        <v>Netherlands</v>
      </c>
      <c r="E326">
        <v>38205</v>
      </c>
      <c r="F326">
        <v>11811.8889303003</v>
      </c>
      <c r="G326">
        <f>INDEX(export_2017_country_references!$A$1:$C$21,MATCH($A326,export_2017_country_references!$A$1:$A$21,0),2)</f>
        <v>766223</v>
      </c>
      <c r="H326">
        <f>INDEX(export_2017_country_references!$A$1:$C$21,MATCH($A326,export_2017_country_references!$A$1:$A$21,0),3)</f>
        <v>467586.44461568602</v>
      </c>
      <c r="I326">
        <f t="shared" si="85"/>
        <v>4.9861463307679356E-2</v>
      </c>
      <c r="J326">
        <f t="shared" si="86"/>
        <v>2.5261401536155758E-2</v>
      </c>
      <c r="K326">
        <f>INDEX(export_2017_5y_country_docs!$A$1:$E$21,MATCH($B326,export_2017_5y_country_docs!$A$1:$A$21,0),2)</f>
        <v>264229</v>
      </c>
      <c r="L326">
        <f>INDEX(export_2017_5y_country_docs!$A$1:$E$21,MATCH($B326,export_2017_5y_country_docs!$A$1:$A$21,0),3)</f>
        <v>164787.98419923001</v>
      </c>
      <c r="M326">
        <f>INDEX(export_2017_5y_country_docs!$A$1:$E$21,MATCH($B326,export_2017_5y_country_docs!$A$1:$A$21,0),4)</f>
        <v>1.708373694242947E-2</v>
      </c>
      <c r="N326">
        <f>INDEX(export_2017_5y_country_docs!$A$1:$E$21,MATCH($B326,export_2017_5y_country_docs!$A$1:$A$21,0),5)</f>
        <v>1.3471325092927054E-2</v>
      </c>
      <c r="O326">
        <f t="shared" si="87"/>
        <v>13089.952171239136</v>
      </c>
      <c r="P326">
        <f t="shared" si="88"/>
        <v>6299.0090044638373</v>
      </c>
      <c r="Q326">
        <f t="shared" si="89"/>
        <v>2.9186508476282227</v>
      </c>
      <c r="R326">
        <f t="shared" si="90"/>
        <v>1.8751979750988959</v>
      </c>
      <c r="S326">
        <f t="shared" si="91"/>
        <v>11811.8889303003</v>
      </c>
      <c r="T326">
        <f t="shared" si="92"/>
        <v>349614.29819089675</v>
      </c>
      <c r="U326">
        <f t="shared" si="93"/>
        <v>467570.656331987</v>
      </c>
      <c r="V326">
        <f t="shared" si="94"/>
        <v>18237335.999999966</v>
      </c>
      <c r="W326">
        <f t="shared" si="95"/>
        <v>2.5262254528465446E-2</v>
      </c>
      <c r="X326">
        <f t="shared" si="96"/>
        <v>1.9170250424233967E-2</v>
      </c>
      <c r="Y326">
        <f t="shared" si="97"/>
        <v>1.3177842735184255</v>
      </c>
      <c r="Z326">
        <f t="shared" si="98"/>
        <v>1.3260202808343036</v>
      </c>
      <c r="AA326">
        <f t="shared" si="99"/>
        <v>3.3785485866629973E-2</v>
      </c>
      <c r="AB326">
        <f t="shared" si="100"/>
        <v>2.5478860583770913E-2</v>
      </c>
      <c r="AC326">
        <f t="shared" si="101"/>
        <v>1.3260202808343036</v>
      </c>
    </row>
    <row r="327" spans="1:29" x14ac:dyDescent="0.25">
      <c r="A327" t="s">
        <v>13</v>
      </c>
      <c r="B327" t="s">
        <v>14</v>
      </c>
      <c r="C327" t="str">
        <f>INDEX(country!$A$1:$J$242,MATCH(A327,country!$B$1:$B$242,0),1)</f>
        <v>India</v>
      </c>
      <c r="D327" t="str">
        <f>INDEX(country!$A$1:$J$242,MATCH(B327,country!$B$1:$B$242,0),1)</f>
        <v>South Korea</v>
      </c>
      <c r="E327">
        <v>33840</v>
      </c>
      <c r="F327">
        <v>21241.448707566698</v>
      </c>
      <c r="G327">
        <f>INDEX(export_2017_country_references!$A$1:$C$21,MATCH($A327,export_2017_country_references!$A$1:$A$21,0),2)</f>
        <v>814097</v>
      </c>
      <c r="H327">
        <f>INDEX(export_2017_country_references!$A$1:$C$21,MATCH($A327,export_2017_country_references!$A$1:$A$21,0),3)</f>
        <v>695738.46490440296</v>
      </c>
      <c r="I327">
        <f t="shared" si="85"/>
        <v>4.1567528193814741E-2</v>
      </c>
      <c r="J327">
        <f t="shared" si="86"/>
        <v>3.0530795376514583E-2</v>
      </c>
      <c r="K327">
        <f>INDEX(export_2017_5y_country_docs!$A$1:$E$21,MATCH($B327,export_2017_5y_country_docs!$A$1:$A$21,0),2)</f>
        <v>385294</v>
      </c>
      <c r="L327">
        <f>INDEX(export_2017_5y_country_docs!$A$1:$E$21,MATCH($B327,export_2017_5y_country_docs!$A$1:$A$21,0),3)</f>
        <v>328237.62917358801</v>
      </c>
      <c r="M327">
        <f>INDEX(export_2017_5y_country_docs!$A$1:$E$21,MATCH($B327,export_2017_5y_country_docs!$A$1:$A$21,0),4)</f>
        <v>2.4911199533345772E-2</v>
      </c>
      <c r="N327">
        <f>INDEX(export_2017_5y_country_docs!$A$1:$E$21,MATCH($B327,export_2017_5y_country_docs!$A$1:$A$21,0),5)</f>
        <v>2.6833241706404116E-2</v>
      </c>
      <c r="O327">
        <f t="shared" si="87"/>
        <v>20280.132806498194</v>
      </c>
      <c r="P327">
        <f t="shared" si="88"/>
        <v>18668.918393222404</v>
      </c>
      <c r="Q327">
        <f t="shared" si="89"/>
        <v>1.6686281260030473</v>
      </c>
      <c r="R327">
        <f t="shared" si="90"/>
        <v>1.1377975017169837</v>
      </c>
      <c r="S327">
        <f t="shared" si="91"/>
        <v>21241.448707566698</v>
      </c>
      <c r="T327">
        <f t="shared" si="92"/>
        <v>467559.40479145834</v>
      </c>
      <c r="U327">
        <f t="shared" si="93"/>
        <v>695726.54785840726</v>
      </c>
      <c r="V327">
        <f t="shared" si="94"/>
        <v>18237335.999999966</v>
      </c>
      <c r="W327">
        <f t="shared" si="95"/>
        <v>3.0531318336137019E-2</v>
      </c>
      <c r="X327">
        <f t="shared" si="96"/>
        <v>2.5637483719741699E-2</v>
      </c>
      <c r="Y327">
        <f t="shared" si="97"/>
        <v>1.1908859180523597</v>
      </c>
      <c r="Z327">
        <f t="shared" si="98"/>
        <v>1.196897456991338</v>
      </c>
      <c r="AA327">
        <f t="shared" si="99"/>
        <v>4.5430481110824511E-2</v>
      </c>
      <c r="AB327">
        <f t="shared" si="100"/>
        <v>3.7956869943582217E-2</v>
      </c>
      <c r="AC327">
        <f t="shared" si="101"/>
        <v>1.1968974569913382</v>
      </c>
    </row>
    <row r="328" spans="1:29" x14ac:dyDescent="0.25">
      <c r="A328" t="s">
        <v>21</v>
      </c>
      <c r="B328" t="s">
        <v>6</v>
      </c>
      <c r="C328" t="str">
        <f>INDEX(country!$A$1:$J$242,MATCH(A328,country!$B$1:$B$242,0),1)</f>
        <v>Italy</v>
      </c>
      <c r="D328" t="str">
        <f>INDEX(country!$A$1:$J$242,MATCH(B328,country!$B$1:$B$242,0),1)</f>
        <v>Germany</v>
      </c>
      <c r="E328">
        <v>99837</v>
      </c>
      <c r="F328">
        <v>34398.582754486</v>
      </c>
      <c r="G328">
        <f>INDEX(export_2017_country_references!$A$1:$C$21,MATCH($A328,export_2017_country_references!$A$1:$A$21,0),2)</f>
        <v>853404</v>
      </c>
      <c r="H328">
        <f>INDEX(export_2017_country_references!$A$1:$C$21,MATCH($A328,export_2017_country_references!$A$1:$A$21,0),3)</f>
        <v>590210.80568988505</v>
      </c>
      <c r="I328">
        <f t="shared" si="85"/>
        <v>0.11698679640592263</v>
      </c>
      <c r="J328">
        <f t="shared" si="86"/>
        <v>5.8281858656041068E-2</v>
      </c>
      <c r="K328">
        <f>INDEX(export_2017_5y_country_docs!$A$1:$E$21,MATCH($B328,export_2017_5y_country_docs!$A$1:$A$21,0),2)</f>
        <v>774665</v>
      </c>
      <c r="L328">
        <f>INDEX(export_2017_5y_country_docs!$A$1:$E$21,MATCH($B328,export_2017_5y_country_docs!$A$1:$A$21,0),3)</f>
        <v>542439.85830873298</v>
      </c>
      <c r="M328">
        <f>INDEX(export_2017_5y_country_docs!$A$1:$E$21,MATCH($B328,export_2017_5y_country_docs!$A$1:$A$21,0),4)</f>
        <v>5.0085997670608166E-2</v>
      </c>
      <c r="N328">
        <f>INDEX(export_2017_5y_country_docs!$A$1:$E$21,MATCH($B328,export_2017_5y_country_docs!$A$1:$A$21,0),5)</f>
        <v>4.4344153550683309E-2</v>
      </c>
      <c r="O328">
        <f t="shared" si="87"/>
        <v>42743.590756087695</v>
      </c>
      <c r="P328">
        <f t="shared" si="88"/>
        <v>26172.398594784772</v>
      </c>
      <c r="Q328">
        <f t="shared" si="89"/>
        <v>2.3357186009409108</v>
      </c>
      <c r="R328">
        <f t="shared" si="90"/>
        <v>1.3143076141802461</v>
      </c>
      <c r="S328">
        <f t="shared" si="91"/>
        <v>34398.582754486</v>
      </c>
      <c r="T328">
        <f t="shared" si="92"/>
        <v>903209.11534090736</v>
      </c>
      <c r="U328">
        <f t="shared" si="93"/>
        <v>590154.03594261827</v>
      </c>
      <c r="V328">
        <f t="shared" si="94"/>
        <v>18237335.999999966</v>
      </c>
      <c r="W328">
        <f t="shared" si="95"/>
        <v>5.8287465067561849E-2</v>
      </c>
      <c r="X328">
        <f t="shared" si="96"/>
        <v>4.9525276901237605E-2</v>
      </c>
      <c r="Y328">
        <f t="shared" si="97"/>
        <v>1.1769235573139276</v>
      </c>
      <c r="Z328">
        <f t="shared" si="98"/>
        <v>1.1878742724037552</v>
      </c>
      <c r="AA328">
        <f t="shared" si="99"/>
        <v>3.808484897930043E-2</v>
      </c>
      <c r="AB328">
        <f t="shared" si="100"/>
        <v>3.2061346780609033E-2</v>
      </c>
      <c r="AC328">
        <f t="shared" si="101"/>
        <v>1.187874272403755</v>
      </c>
    </row>
    <row r="329" spans="1:29" x14ac:dyDescent="0.25">
      <c r="A329" t="s">
        <v>5</v>
      </c>
      <c r="B329" t="s">
        <v>16</v>
      </c>
      <c r="C329" t="str">
        <f>INDEX(country!$A$1:$J$242,MATCH(A329,country!$B$1:$B$242,0),1)</f>
        <v>Switzerland</v>
      </c>
      <c r="D329" t="str">
        <f>INDEX(country!$A$1:$J$242,MATCH(B329,country!$B$1:$B$242,0),1)</f>
        <v>Russian Federation</v>
      </c>
      <c r="E329">
        <v>5601</v>
      </c>
      <c r="F329">
        <v>701.36530688082496</v>
      </c>
      <c r="G329">
        <f>INDEX(export_2017_country_references!$A$1:$C$21,MATCH($A329,export_2017_country_references!$A$1:$A$21,0),2)</f>
        <v>389403</v>
      </c>
      <c r="H329">
        <f>INDEX(export_2017_country_references!$A$1:$C$21,MATCH($A329,export_2017_country_references!$A$1:$A$21,0),3)</f>
        <v>194158.51615281499</v>
      </c>
      <c r="I329">
        <f t="shared" si="85"/>
        <v>1.4383556367054183E-2</v>
      </c>
      <c r="J329">
        <f t="shared" si="86"/>
        <v>3.6123334725570639E-3</v>
      </c>
      <c r="K329">
        <f>INDEX(export_2017_5y_country_docs!$A$1:$E$21,MATCH($B329,export_2017_5y_country_docs!$A$1:$A$21,0),2)</f>
        <v>331407</v>
      </c>
      <c r="L329">
        <f>INDEX(export_2017_5y_country_docs!$A$1:$E$21,MATCH($B329,export_2017_5y_country_docs!$A$1:$A$21,0),3)</f>
        <v>284134.86566834903</v>
      </c>
      <c r="M329">
        <f>INDEX(export_2017_5y_country_docs!$A$1:$E$21,MATCH($B329,export_2017_5y_country_docs!$A$1:$A$21,0),4)</f>
        <v>2.1427133315721301E-2</v>
      </c>
      <c r="N329">
        <f>INDEX(export_2017_5y_country_docs!$A$1:$E$21,MATCH($B329,export_2017_5y_country_docs!$A$1:$A$21,0),5)</f>
        <v>2.3227865576811717E-2</v>
      </c>
      <c r="O329">
        <f t="shared" si="87"/>
        <v>8343.7899945418212</v>
      </c>
      <c r="P329">
        <f t="shared" si="88"/>
        <v>4509.8879137908134</v>
      </c>
      <c r="Q329">
        <f t="shared" si="89"/>
        <v>0.67127768120529807</v>
      </c>
      <c r="R329">
        <f t="shared" si="90"/>
        <v>0.1555172368555138</v>
      </c>
      <c r="S329">
        <f t="shared" si="91"/>
        <v>701.36530688082496</v>
      </c>
      <c r="T329">
        <f t="shared" si="92"/>
        <v>104676.98736522046</v>
      </c>
      <c r="U329">
        <f t="shared" si="93"/>
        <v>194145.84156533482</v>
      </c>
      <c r="V329">
        <f t="shared" si="94"/>
        <v>18237335.999999966</v>
      </c>
      <c r="W329">
        <f t="shared" si="95"/>
        <v>3.6125692995839852E-3</v>
      </c>
      <c r="X329">
        <f t="shared" si="96"/>
        <v>5.7397082208289988E-3</v>
      </c>
      <c r="Y329">
        <f t="shared" si="97"/>
        <v>0.62939946781166056</v>
      </c>
      <c r="Z329">
        <f t="shared" si="98"/>
        <v>0.62805579359042718</v>
      </c>
      <c r="AA329">
        <f t="shared" si="99"/>
        <v>6.7002817384660207E-3</v>
      </c>
      <c r="AB329">
        <f t="shared" si="100"/>
        <v>1.0668290630936304E-2</v>
      </c>
      <c r="AC329">
        <f t="shared" si="101"/>
        <v>0.62805579359042729</v>
      </c>
    </row>
    <row r="330" spans="1:29" x14ac:dyDescent="0.25">
      <c r="A330" t="s">
        <v>22</v>
      </c>
      <c r="B330" t="s">
        <v>7</v>
      </c>
      <c r="C330" t="str">
        <f>INDEX(country!$A$1:$J$242,MATCH(A330,country!$B$1:$B$242,0),1)</f>
        <v>Japan</v>
      </c>
      <c r="D330" t="str">
        <f>INDEX(country!$A$1:$J$242,MATCH(B330,country!$B$1:$B$242,0),1)</f>
        <v>Netherlands</v>
      </c>
      <c r="E330">
        <v>29285</v>
      </c>
      <c r="F330">
        <v>9720.1913371738501</v>
      </c>
      <c r="G330">
        <f>INDEX(export_2017_country_references!$A$1:$C$21,MATCH($A330,export_2017_country_references!$A$1:$A$21,0),2)</f>
        <v>707111</v>
      </c>
      <c r="H330">
        <f>INDEX(export_2017_country_references!$A$1:$C$21,MATCH($A330,export_2017_country_references!$A$1:$A$21,0),3)</f>
        <v>526988.61771348596</v>
      </c>
      <c r="I330">
        <f t="shared" si="85"/>
        <v>4.1414997079666414E-2</v>
      </c>
      <c r="J330">
        <f t="shared" si="86"/>
        <v>1.844478421440696E-2</v>
      </c>
      <c r="K330">
        <f>INDEX(export_2017_5y_country_docs!$A$1:$E$21,MATCH($B330,export_2017_5y_country_docs!$A$1:$A$21,0),2)</f>
        <v>264229</v>
      </c>
      <c r="L330">
        <f>INDEX(export_2017_5y_country_docs!$A$1:$E$21,MATCH($B330,export_2017_5y_country_docs!$A$1:$A$21,0),3)</f>
        <v>164787.98419923001</v>
      </c>
      <c r="M330">
        <f>INDEX(export_2017_5y_country_docs!$A$1:$E$21,MATCH($B330,export_2017_5y_country_docs!$A$1:$A$21,0),4)</f>
        <v>1.708373694242947E-2</v>
      </c>
      <c r="N330">
        <f>INDEX(export_2017_5y_country_docs!$A$1:$E$21,MATCH($B330,export_2017_5y_country_docs!$A$1:$A$21,0),5)</f>
        <v>1.3471325092927054E-2</v>
      </c>
      <c r="O330">
        <f t="shared" si="87"/>
        <v>12080.098313098244</v>
      </c>
      <c r="P330">
        <f t="shared" si="88"/>
        <v>7099.2349894906265</v>
      </c>
      <c r="Q330">
        <f t="shared" si="89"/>
        <v>2.4242352372452776</v>
      </c>
      <c r="R330">
        <f t="shared" si="90"/>
        <v>1.3691885606777581</v>
      </c>
      <c r="S330">
        <f t="shared" si="91"/>
        <v>9720.1913371738501</v>
      </c>
      <c r="T330">
        <f t="shared" si="92"/>
        <v>349614.29819089675</v>
      </c>
      <c r="U330">
        <f t="shared" si="93"/>
        <v>526944.24156406114</v>
      </c>
      <c r="V330">
        <f t="shared" si="94"/>
        <v>18237335.999999966</v>
      </c>
      <c r="W330">
        <f t="shared" si="95"/>
        <v>1.8446337525812314E-2</v>
      </c>
      <c r="X330">
        <f t="shared" si="96"/>
        <v>1.9170250424233967E-2</v>
      </c>
      <c r="Y330">
        <f t="shared" si="97"/>
        <v>0.96223769213225707</v>
      </c>
      <c r="Z330">
        <f t="shared" si="98"/>
        <v>0.9615280250979289</v>
      </c>
      <c r="AA330">
        <f t="shared" si="99"/>
        <v>2.7802613873264478E-2</v>
      </c>
      <c r="AB330">
        <f t="shared" si="100"/>
        <v>2.8915032269010422E-2</v>
      </c>
      <c r="AC330">
        <f t="shared" si="101"/>
        <v>0.96152802509792901</v>
      </c>
    </row>
    <row r="331" spans="1:29" x14ac:dyDescent="0.25">
      <c r="A331" t="s">
        <v>14</v>
      </c>
      <c r="B331" t="s">
        <v>16</v>
      </c>
      <c r="C331" t="str">
        <f>INDEX(country!$A$1:$J$242,MATCH(A331,country!$B$1:$B$242,0),1)</f>
        <v>South Korea</v>
      </c>
      <c r="D331" t="str">
        <f>INDEX(country!$A$1:$J$242,MATCH(B331,country!$B$1:$B$242,0),1)</f>
        <v>Russian Federation</v>
      </c>
      <c r="E331">
        <v>5223</v>
      </c>
      <c r="F331">
        <v>1433.8600549139301</v>
      </c>
      <c r="G331">
        <f>INDEX(export_2017_country_references!$A$1:$C$21,MATCH($A331,export_2017_country_references!$A$1:$A$21,0),2)</f>
        <v>575418</v>
      </c>
      <c r="H331">
        <f>INDEX(export_2017_country_references!$A$1:$C$21,MATCH($A331,export_2017_country_references!$A$1:$A$21,0),3)</f>
        <v>460438.54033682798</v>
      </c>
      <c r="I331">
        <f t="shared" si="85"/>
        <v>9.0768797639281355E-3</v>
      </c>
      <c r="J331">
        <f t="shared" si="86"/>
        <v>3.1141182357693341E-3</v>
      </c>
      <c r="K331">
        <f>INDEX(export_2017_5y_country_docs!$A$1:$E$21,MATCH($B331,export_2017_5y_country_docs!$A$1:$A$21,0),2)</f>
        <v>331407</v>
      </c>
      <c r="L331">
        <f>INDEX(export_2017_5y_country_docs!$A$1:$E$21,MATCH($B331,export_2017_5y_country_docs!$A$1:$A$21,0),3)</f>
        <v>284134.86566834903</v>
      </c>
      <c r="M331">
        <f>INDEX(export_2017_5y_country_docs!$A$1:$E$21,MATCH($B331,export_2017_5y_country_docs!$A$1:$A$21,0),4)</f>
        <v>2.1427133315721301E-2</v>
      </c>
      <c r="N331">
        <f>INDEX(export_2017_5y_country_docs!$A$1:$E$21,MATCH($B331,export_2017_5y_country_docs!$A$1:$A$21,0),5)</f>
        <v>2.3227865576811717E-2</v>
      </c>
      <c r="O331">
        <f t="shared" si="87"/>
        <v>12329.558198265719</v>
      </c>
      <c r="P331">
        <f t="shared" si="88"/>
        <v>10695.004521327241</v>
      </c>
      <c r="Q331">
        <f t="shared" si="89"/>
        <v>0.42361615201546066</v>
      </c>
      <c r="R331">
        <f t="shared" si="90"/>
        <v>0.13406820465149175</v>
      </c>
      <c r="S331">
        <f t="shared" si="91"/>
        <v>1433.8600549139301</v>
      </c>
      <c r="T331">
        <f t="shared" si="92"/>
        <v>104676.98736522046</v>
      </c>
      <c r="U331">
        <f t="shared" si="93"/>
        <v>460409.58926539822</v>
      </c>
      <c r="V331">
        <f t="shared" si="94"/>
        <v>18237335.999999966</v>
      </c>
      <c r="W331">
        <f t="shared" si="95"/>
        <v>3.1143140550172091E-3</v>
      </c>
      <c r="X331">
        <f t="shared" si="96"/>
        <v>5.7397082208289988E-3</v>
      </c>
      <c r="Y331">
        <f t="shared" si="97"/>
        <v>0.54259100553501682</v>
      </c>
      <c r="Z331">
        <f t="shared" si="98"/>
        <v>0.5411620400272984</v>
      </c>
      <c r="AA331">
        <f t="shared" si="99"/>
        <v>1.3697949195950384E-2</v>
      </c>
      <c r="AB331">
        <f t="shared" si="100"/>
        <v>2.531210281352957E-2</v>
      </c>
      <c r="AC331">
        <f t="shared" si="101"/>
        <v>0.54116204002729851</v>
      </c>
    </row>
    <row r="332" spans="1:29" x14ac:dyDescent="0.25">
      <c r="A332" t="s">
        <v>10</v>
      </c>
      <c r="B332" t="s">
        <v>22</v>
      </c>
      <c r="C332" t="str">
        <f>INDEX(country!$A$1:$J$242,MATCH(A332,country!$B$1:$B$242,0),1)</f>
        <v>Australia</v>
      </c>
      <c r="D332" t="str">
        <f>INDEX(country!$A$1:$J$242,MATCH(B332,country!$B$1:$B$242,0),1)</f>
        <v>Japan</v>
      </c>
      <c r="E332">
        <v>30056</v>
      </c>
      <c r="F332">
        <v>10462.846949434501</v>
      </c>
      <c r="G332">
        <f>INDEX(export_2017_country_references!$A$1:$C$21,MATCH($A332,export_2017_country_references!$A$1:$A$21,0),2)</f>
        <v>766223</v>
      </c>
      <c r="H332">
        <f>INDEX(export_2017_country_references!$A$1:$C$21,MATCH($A332,export_2017_country_references!$A$1:$A$21,0),3)</f>
        <v>467586.44461568602</v>
      </c>
      <c r="I332">
        <f t="shared" si="85"/>
        <v>3.9226178279691423E-2</v>
      </c>
      <c r="J332">
        <f t="shared" si="86"/>
        <v>2.2376283722326508E-2</v>
      </c>
      <c r="K332">
        <f>INDEX(export_2017_5y_country_docs!$A$1:$E$21,MATCH($B332,export_2017_5y_country_docs!$A$1:$A$21,0),2)</f>
        <v>611176</v>
      </c>
      <c r="L332">
        <f>INDEX(export_2017_5y_country_docs!$A$1:$E$21,MATCH($B332,export_2017_5y_country_docs!$A$1:$A$21,0),3)</f>
        <v>515726.10549464897</v>
      </c>
      <c r="M332">
        <f>INDEX(export_2017_5y_country_docs!$A$1:$E$21,MATCH($B332,export_2017_5y_country_docs!$A$1:$A$21,0),4)</f>
        <v>3.9515609601997792E-2</v>
      </c>
      <c r="N332">
        <f>INDEX(export_2017_5y_country_docs!$A$1:$E$21,MATCH($B332,export_2017_5y_country_docs!$A$1:$A$21,0),5)</f>
        <v>4.2160319271992604E-2</v>
      </c>
      <c r="O332">
        <f t="shared" si="87"/>
        <v>30277.768936071556</v>
      </c>
      <c r="P332">
        <f t="shared" si="88"/>
        <v>19713.59379225321</v>
      </c>
      <c r="Q332">
        <f t="shared" si="89"/>
        <v>0.9926755192385609</v>
      </c>
      <c r="R332">
        <f t="shared" si="90"/>
        <v>0.53074274836412894</v>
      </c>
      <c r="S332">
        <f t="shared" si="91"/>
        <v>10462.846949434501</v>
      </c>
      <c r="T332">
        <f t="shared" si="92"/>
        <v>582041.68262295134</v>
      </c>
      <c r="U332">
        <f t="shared" si="93"/>
        <v>467570.656331987</v>
      </c>
      <c r="V332">
        <f t="shared" si="94"/>
        <v>18237335.999999966</v>
      </c>
      <c r="W332">
        <f t="shared" si="95"/>
        <v>2.2377039293940668E-2</v>
      </c>
      <c r="X332">
        <f t="shared" si="96"/>
        <v>3.1914841214909478E-2</v>
      </c>
      <c r="Y332">
        <f t="shared" si="97"/>
        <v>0.70114838244869326</v>
      </c>
      <c r="Z332">
        <f t="shared" si="98"/>
        <v>0.69430789827658101</v>
      </c>
      <c r="AA332">
        <f t="shared" si="99"/>
        <v>1.7976112814264492E-2</v>
      </c>
      <c r="AB332">
        <f t="shared" si="100"/>
        <v>2.5890693248463693E-2</v>
      </c>
      <c r="AC332">
        <f t="shared" si="101"/>
        <v>0.69430789827658101</v>
      </c>
    </row>
    <row r="333" spans="1:29" x14ac:dyDescent="0.25">
      <c r="A333" t="s">
        <v>17</v>
      </c>
      <c r="B333" t="s">
        <v>19</v>
      </c>
      <c r="C333" t="str">
        <f>INDEX(country!$A$1:$J$242,MATCH(A333,country!$B$1:$B$242,0),1)</f>
        <v>Brazil</v>
      </c>
      <c r="D333" t="str">
        <f>INDEX(country!$A$1:$J$242,MATCH(B333,country!$B$1:$B$242,0),1)</f>
        <v>United States</v>
      </c>
      <c r="E333">
        <v>139308</v>
      </c>
      <c r="F333">
        <v>69178.167900461602</v>
      </c>
      <c r="G333">
        <f>INDEX(export_2017_country_references!$A$1:$C$21,MATCH($A333,export_2017_country_references!$A$1:$A$21,0),2)</f>
        <v>473379</v>
      </c>
      <c r="H333">
        <f>INDEX(export_2017_country_references!$A$1:$C$21,MATCH($A333,export_2017_country_references!$A$1:$A$21,0),3)</f>
        <v>364724.64994822402</v>
      </c>
      <c r="I333">
        <f t="shared" si="85"/>
        <v>0.29428428384022104</v>
      </c>
      <c r="J333">
        <f t="shared" si="86"/>
        <v>0.18967231282635291</v>
      </c>
      <c r="K333">
        <f>INDEX(export_2017_5y_country_docs!$A$1:$E$21,MATCH($B333,export_2017_5y_country_docs!$A$1:$A$21,0),2)</f>
        <v>2823093</v>
      </c>
      <c r="L333">
        <f>INDEX(export_2017_5y_country_docs!$A$1:$E$21,MATCH($B333,export_2017_5y_country_docs!$A$1:$A$21,0),3)</f>
        <v>2249487.3035238399</v>
      </c>
      <c r="M333">
        <f>INDEX(export_2017_5y_country_docs!$A$1:$E$21,MATCH($B333,export_2017_5y_country_docs!$A$1:$A$21,0),4)</f>
        <v>0.18252719488025176</v>
      </c>
      <c r="N333">
        <f>INDEX(export_2017_5y_country_docs!$A$1:$E$21,MATCH($B333,export_2017_5y_country_docs!$A$1:$A$21,0),5)</f>
        <v>0.18389432278960494</v>
      </c>
      <c r="O333">
        <f t="shared" si="87"/>
        <v>86404.5409852187</v>
      </c>
      <c r="P333">
        <f t="shared" si="88"/>
        <v>67070.79250690437</v>
      </c>
      <c r="Q333">
        <f t="shared" si="89"/>
        <v>1.6122763735742955</v>
      </c>
      <c r="R333">
        <f t="shared" si="90"/>
        <v>1.0314201653922652</v>
      </c>
      <c r="S333">
        <f t="shared" si="91"/>
        <v>69178.167900461602</v>
      </c>
      <c r="T333">
        <f t="shared" si="92"/>
        <v>4873588.5164673962</v>
      </c>
      <c r="U333">
        <f t="shared" si="93"/>
        <v>364708.38328155724</v>
      </c>
      <c r="V333">
        <f t="shared" si="94"/>
        <v>18237335.999999966</v>
      </c>
      <c r="W333">
        <f t="shared" si="95"/>
        <v>0.18968077256139079</v>
      </c>
      <c r="X333">
        <f t="shared" si="96"/>
        <v>0.26723138272318969</v>
      </c>
      <c r="Y333">
        <f t="shared" si="97"/>
        <v>0.70979976464018335</v>
      </c>
      <c r="Z333">
        <f t="shared" si="98"/>
        <v>0.64186924667068623</v>
      </c>
      <c r="AA333">
        <f t="shared" si="99"/>
        <v>1.4194503222156547E-2</v>
      </c>
      <c r="AB333">
        <f t="shared" si="100"/>
        <v>2.2114322030198617E-2</v>
      </c>
      <c r="AC333">
        <f t="shared" si="101"/>
        <v>0.64186924667068623</v>
      </c>
    </row>
    <row r="334" spans="1:29" x14ac:dyDescent="0.25">
      <c r="A334" t="s">
        <v>23</v>
      </c>
      <c r="B334" t="s">
        <v>15</v>
      </c>
      <c r="C334" t="str">
        <f>INDEX(country!$A$1:$J$242,MATCH(A334,country!$B$1:$B$242,0),1)</f>
        <v>United Kingdom</v>
      </c>
      <c r="D334" t="str">
        <f>INDEX(country!$A$1:$J$242,MATCH(B334,country!$B$1:$B$242,0),1)</f>
        <v>Turkey</v>
      </c>
      <c r="E334">
        <v>12285</v>
      </c>
      <c r="F334">
        <v>3569.3363891189601</v>
      </c>
      <c r="G334">
        <f>INDEX(export_2017_country_references!$A$1:$C$21,MATCH($A334,export_2017_country_references!$A$1:$A$21,0),2)</f>
        <v>1396369</v>
      </c>
      <c r="H334">
        <f>INDEX(export_2017_country_references!$A$1:$C$21,MATCH($A334,export_2017_country_references!$A$1:$A$21,0),3)</f>
        <v>798451.10116148798</v>
      </c>
      <c r="I334">
        <f t="shared" si="85"/>
        <v>8.7978177687989354E-3</v>
      </c>
      <c r="J334">
        <f t="shared" si="86"/>
        <v>4.4703255890394923E-3</v>
      </c>
      <c r="K334">
        <f>INDEX(export_2017_5y_country_docs!$A$1:$E$21,MATCH($B334,export_2017_5y_country_docs!$A$1:$A$21,0),2)</f>
        <v>196268</v>
      </c>
      <c r="L334">
        <f>INDEX(export_2017_5y_country_docs!$A$1:$E$21,MATCH($B334,export_2017_5y_country_docs!$A$1:$A$21,0),3)</f>
        <v>171052.689770383</v>
      </c>
      <c r="M334">
        <f>INDEX(export_2017_5y_country_docs!$A$1:$E$21,MATCH($B334,export_2017_5y_country_docs!$A$1:$A$21,0),4)</f>
        <v>1.2689715671696699E-2</v>
      </c>
      <c r="N334">
        <f>INDEX(export_2017_5y_country_docs!$A$1:$E$21,MATCH($B334,export_2017_5y_country_docs!$A$1:$A$21,0),5)</f>
        <v>1.3983461252432714E-2</v>
      </c>
      <c r="O334">
        <f t="shared" si="87"/>
        <v>17719.525582771446</v>
      </c>
      <c r="P334">
        <f t="shared" si="88"/>
        <v>11165.1100350539</v>
      </c>
      <c r="Q334">
        <f t="shared" si="89"/>
        <v>0.69330298616711317</v>
      </c>
      <c r="R334">
        <f t="shared" si="90"/>
        <v>0.31968662896404038</v>
      </c>
      <c r="S334">
        <f t="shared" si="91"/>
        <v>3569.3363891189601</v>
      </c>
      <c r="T334">
        <f t="shared" si="92"/>
        <v>154259.77782273083</v>
      </c>
      <c r="U334">
        <f t="shared" si="93"/>
        <v>798411.94772268995</v>
      </c>
      <c r="V334">
        <f t="shared" si="94"/>
        <v>18237335.999999966</v>
      </c>
      <c r="W334">
        <f t="shared" si="95"/>
        <v>4.4705448099815852E-3</v>
      </c>
      <c r="X334">
        <f t="shared" si="96"/>
        <v>8.4584600416821362E-3</v>
      </c>
      <c r="Y334">
        <f t="shared" si="97"/>
        <v>0.52852939990865366</v>
      </c>
      <c r="Z334">
        <f t="shared" si="98"/>
        <v>0.52641220444717429</v>
      </c>
      <c r="AA334">
        <f t="shared" si="99"/>
        <v>2.3138477440442697E-2</v>
      </c>
      <c r="AB334">
        <f t="shared" si="100"/>
        <v>4.3955055078447845E-2</v>
      </c>
      <c r="AC334">
        <f t="shared" si="101"/>
        <v>0.5264122044471744</v>
      </c>
    </row>
    <row r="335" spans="1:29" x14ac:dyDescent="0.25">
      <c r="A335" t="s">
        <v>23</v>
      </c>
      <c r="B335" t="s">
        <v>4</v>
      </c>
      <c r="C335" t="str">
        <f>INDEX(country!$A$1:$J$242,MATCH(A335,country!$B$1:$B$242,0),1)</f>
        <v>United Kingdom</v>
      </c>
      <c r="D335" t="str">
        <f>INDEX(country!$A$1:$J$242,MATCH(B335,country!$B$1:$B$242,0),1)</f>
        <v>Canada</v>
      </c>
      <c r="E335">
        <v>102006</v>
      </c>
      <c r="F335">
        <v>30355.3520961834</v>
      </c>
      <c r="G335">
        <f>INDEX(export_2017_country_references!$A$1:$C$21,MATCH($A335,export_2017_country_references!$A$1:$A$21,0),2)</f>
        <v>1396369</v>
      </c>
      <c r="H335">
        <f>INDEX(export_2017_country_references!$A$1:$C$21,MATCH($A335,export_2017_country_references!$A$1:$A$21,0),3)</f>
        <v>798451.10116148798</v>
      </c>
      <c r="I335">
        <f t="shared" si="85"/>
        <v>7.3050891275873359E-2</v>
      </c>
      <c r="J335">
        <f t="shared" si="86"/>
        <v>3.8017797272777487E-2</v>
      </c>
      <c r="K335">
        <f>INDEX(export_2017_5y_country_docs!$A$1:$E$21,MATCH($B335,export_2017_5y_country_docs!$A$1:$A$21,0),2)</f>
        <v>456541</v>
      </c>
      <c r="L335">
        <f>INDEX(export_2017_5y_country_docs!$A$1:$E$21,MATCH($B335,export_2017_5y_country_docs!$A$1:$A$21,0),3)</f>
        <v>313358.46928815503</v>
      </c>
      <c r="M335">
        <f>INDEX(export_2017_5y_country_docs!$A$1:$E$21,MATCH($B335,export_2017_5y_country_docs!$A$1:$A$21,0),4)</f>
        <v>2.951767727022277E-2</v>
      </c>
      <c r="N335">
        <f>INDEX(export_2017_5y_country_docs!$A$1:$E$21,MATCH($B335,export_2017_5y_country_docs!$A$1:$A$21,0),5)</f>
        <v>2.5616878748265307E-2</v>
      </c>
      <c r="O335">
        <f t="shared" si="87"/>
        <v>41217.569492143703</v>
      </c>
      <c r="P335">
        <f t="shared" si="88"/>
        <v>20453.825044872752</v>
      </c>
      <c r="Q335">
        <f t="shared" si="89"/>
        <v>2.4748184149830306</v>
      </c>
      <c r="R335">
        <f t="shared" si="90"/>
        <v>1.484091705565493</v>
      </c>
      <c r="S335">
        <f t="shared" si="91"/>
        <v>30355.3520961834</v>
      </c>
      <c r="T335">
        <f t="shared" si="92"/>
        <v>568424.34993219655</v>
      </c>
      <c r="U335">
        <f t="shared" si="93"/>
        <v>798411.94772268995</v>
      </c>
      <c r="V335">
        <f t="shared" si="94"/>
        <v>18237335.999999966</v>
      </c>
      <c r="W335">
        <f t="shared" si="95"/>
        <v>3.8019661633027863E-2</v>
      </c>
      <c r="X335">
        <f t="shared" si="96"/>
        <v>3.1168167869046092E-2</v>
      </c>
      <c r="Y335">
        <f t="shared" si="97"/>
        <v>1.2198234362946359</v>
      </c>
      <c r="Z335">
        <f t="shared" si="98"/>
        <v>1.2285113609159637</v>
      </c>
      <c r="AA335">
        <f t="shared" si="99"/>
        <v>5.3402624464986913E-2</v>
      </c>
      <c r="AB335">
        <f t="shared" si="100"/>
        <v>4.3469377788391432E-2</v>
      </c>
      <c r="AC335">
        <f t="shared" si="101"/>
        <v>1.2285113609159635</v>
      </c>
    </row>
    <row r="336" spans="1:29" x14ac:dyDescent="0.25">
      <c r="A336" t="s">
        <v>16</v>
      </c>
      <c r="B336" t="s">
        <v>11</v>
      </c>
      <c r="C336" t="str">
        <f>INDEX(country!$A$1:$J$242,MATCH(A336,country!$B$1:$B$242,0),1)</f>
        <v>Russian Federation</v>
      </c>
      <c r="D336" t="str">
        <f>INDEX(country!$A$1:$J$242,MATCH(B336,country!$B$1:$B$242,0),1)</f>
        <v>Poland</v>
      </c>
      <c r="E336">
        <v>7167</v>
      </c>
      <c r="F336">
        <v>3020.98714221605</v>
      </c>
      <c r="G336">
        <f>INDEX(export_2017_country_references!$A$1:$C$21,MATCH($A336,export_2017_country_references!$A$1:$A$21,0),2)</f>
        <v>307923</v>
      </c>
      <c r="H336">
        <f>INDEX(export_2017_country_references!$A$1:$C$21,MATCH($A336,export_2017_country_references!$A$1:$A$21,0),3)</f>
        <v>230122.67918958</v>
      </c>
      <c r="I336">
        <f t="shared" si="85"/>
        <v>2.3275299344316599E-2</v>
      </c>
      <c r="J336">
        <f t="shared" si="86"/>
        <v>1.3127724537429429E-2</v>
      </c>
      <c r="K336">
        <f>INDEX(export_2017_5y_country_docs!$A$1:$E$21,MATCH($B336,export_2017_5y_country_docs!$A$1:$A$21,0),2)</f>
        <v>205103</v>
      </c>
      <c r="L336">
        <f>INDEX(export_2017_5y_country_docs!$A$1:$E$21,MATCH($B336,export_2017_5y_country_docs!$A$1:$A$21,0),3)</f>
        <v>166981.54839192901</v>
      </c>
      <c r="M336">
        <f>INDEX(export_2017_5y_country_docs!$A$1:$E$21,MATCH($B336,export_2017_5y_country_docs!$A$1:$A$21,0),4)</f>
        <v>1.3260942962744861E-2</v>
      </c>
      <c r="N336">
        <f>INDEX(export_2017_5y_country_docs!$A$1:$E$21,MATCH($B336,export_2017_5y_country_docs!$A$1:$A$21,0),5)</f>
        <v>1.3650647732837048E-2</v>
      </c>
      <c r="O336">
        <f t="shared" si="87"/>
        <v>4083.3493399172858</v>
      </c>
      <c r="P336">
        <f t="shared" si="88"/>
        <v>3141.3236289536276</v>
      </c>
      <c r="Q336">
        <f t="shared" si="89"/>
        <v>1.7551767932119122</v>
      </c>
      <c r="R336">
        <f t="shared" si="90"/>
        <v>0.96169242620262541</v>
      </c>
      <c r="S336">
        <f t="shared" si="91"/>
        <v>3020.98714221605</v>
      </c>
      <c r="T336">
        <f t="shared" si="92"/>
        <v>135327.88678592816</v>
      </c>
      <c r="U336">
        <f t="shared" si="93"/>
        <v>230105.28373503475</v>
      </c>
      <c r="V336">
        <f t="shared" si="94"/>
        <v>18237335.999999966</v>
      </c>
      <c r="W336">
        <f t="shared" si="95"/>
        <v>1.3128716964599142E-2</v>
      </c>
      <c r="X336">
        <f t="shared" si="96"/>
        <v>7.4203758041157114E-3</v>
      </c>
      <c r="Y336">
        <f t="shared" si="97"/>
        <v>1.7692792536622335</v>
      </c>
      <c r="Z336">
        <f t="shared" si="98"/>
        <v>1.7795132626578192</v>
      </c>
      <c r="AA336">
        <f t="shared" si="99"/>
        <v>2.2323463507524319E-2</v>
      </c>
      <c r="AB336">
        <f t="shared" si="100"/>
        <v>1.2544701956411816E-2</v>
      </c>
      <c r="AC336">
        <f t="shared" si="101"/>
        <v>1.7795132626578192</v>
      </c>
    </row>
    <row r="337" spans="1:29" x14ac:dyDescent="0.25">
      <c r="A337" t="s">
        <v>19</v>
      </c>
      <c r="B337" t="s">
        <v>20</v>
      </c>
      <c r="C337" t="str">
        <f>INDEX(country!$A$1:$J$242,MATCH(A337,country!$B$1:$B$242,0),1)</f>
        <v>United States</v>
      </c>
      <c r="D337" t="str">
        <f>INDEX(country!$A$1:$J$242,MATCH(B337,country!$B$1:$B$242,0),1)</f>
        <v>France</v>
      </c>
      <c r="E337">
        <v>289175</v>
      </c>
      <c r="F337">
        <v>110213.477044147</v>
      </c>
      <c r="G337">
        <f>INDEX(export_2017_country_references!$A$1:$C$21,MATCH($A337,export_2017_country_references!$A$1:$A$21,0),2)</f>
        <v>4608764</v>
      </c>
      <c r="H337">
        <f>INDEX(export_2017_country_references!$A$1:$C$21,MATCH($A337,export_2017_country_references!$A$1:$A$21,0),3)</f>
        <v>3401456.2562221601</v>
      </c>
      <c r="I337">
        <f t="shared" si="85"/>
        <v>6.2744588353840641E-2</v>
      </c>
      <c r="J337">
        <f t="shared" si="86"/>
        <v>3.2401850484638013E-2</v>
      </c>
      <c r="K337">
        <f>INDEX(export_2017_5y_country_docs!$A$1:$E$21,MATCH($B337,export_2017_5y_country_docs!$A$1:$A$21,0),2)</f>
        <v>542183</v>
      </c>
      <c r="L337">
        <f>INDEX(export_2017_5y_country_docs!$A$1:$E$21,MATCH($B337,export_2017_5y_country_docs!$A$1:$A$21,0),3)</f>
        <v>390578.15715175902</v>
      </c>
      <c r="M337">
        <f>INDEX(export_2017_5y_country_docs!$A$1:$E$21,MATCH($B337,export_2017_5y_country_docs!$A$1:$A$21,0),4)</f>
        <v>3.5054864328507608E-2</v>
      </c>
      <c r="N337">
        <f>INDEX(export_2017_5y_country_docs!$A$1:$E$21,MATCH($B337,export_2017_5y_country_docs!$A$1:$A$21,0),5)</f>
        <v>3.1929544831535615E-2</v>
      </c>
      <c r="O337">
        <f t="shared" si="87"/>
        <v>161559.59674211004</v>
      </c>
      <c r="P337">
        <f t="shared" si="88"/>
        <v>108606.95002555275</v>
      </c>
      <c r="Q337">
        <f t="shared" si="89"/>
        <v>1.7898967677023632</v>
      </c>
      <c r="R337">
        <f t="shared" si="90"/>
        <v>1.0147921198248939</v>
      </c>
      <c r="S337">
        <f t="shared" si="91"/>
        <v>110213.477044147</v>
      </c>
      <c r="T337">
        <f t="shared" si="92"/>
        <v>623492.97929485783</v>
      </c>
      <c r="U337">
        <f t="shared" si="93"/>
        <v>3401355.9011452473</v>
      </c>
      <c r="V337">
        <f t="shared" si="94"/>
        <v>18237335.999999966</v>
      </c>
      <c r="W337">
        <f t="shared" si="95"/>
        <v>3.2402806482861077E-2</v>
      </c>
      <c r="X337">
        <f t="shared" si="96"/>
        <v>3.4187722334822312E-2</v>
      </c>
      <c r="Y337">
        <f t="shared" si="97"/>
        <v>0.94779073509254552</v>
      </c>
      <c r="Z337">
        <f t="shared" si="98"/>
        <v>0.94604235599559972</v>
      </c>
      <c r="AA337">
        <f t="shared" si="99"/>
        <v>0.17676779162580697</v>
      </c>
      <c r="AB337">
        <f t="shared" si="100"/>
        <v>0.18684976471246825</v>
      </c>
      <c r="AC337">
        <f t="shared" si="101"/>
        <v>0.94604235599559994</v>
      </c>
    </row>
    <row r="338" spans="1:29" x14ac:dyDescent="0.25">
      <c r="A338" t="s">
        <v>11</v>
      </c>
      <c r="B338" t="s">
        <v>12</v>
      </c>
      <c r="C338" t="str">
        <f>INDEX(country!$A$1:$J$242,MATCH(A338,country!$B$1:$B$242,0),1)</f>
        <v>Poland</v>
      </c>
      <c r="D338" t="str">
        <f>INDEX(country!$A$1:$J$242,MATCH(B338,country!$B$1:$B$242,0),1)</f>
        <v>zOther</v>
      </c>
      <c r="E338">
        <v>74645</v>
      </c>
      <c r="F338">
        <v>37122.782243904498</v>
      </c>
      <c r="G338">
        <f>INDEX(export_2017_country_references!$A$1:$C$21,MATCH($A338,export_2017_country_references!$A$1:$A$21,0),2)</f>
        <v>278613</v>
      </c>
      <c r="H338">
        <f>INDEX(export_2017_country_references!$A$1:$C$21,MATCH($A338,export_2017_country_references!$A$1:$A$21,0),3)</f>
        <v>205613.18892001599</v>
      </c>
      <c r="I338">
        <f t="shared" si="85"/>
        <v>0.26791642888163869</v>
      </c>
      <c r="J338">
        <f t="shared" si="86"/>
        <v>0.18054669760676367</v>
      </c>
      <c r="K338">
        <f>INDEX(export_2017_5y_country_docs!$A$1:$E$21,MATCH($B338,export_2017_5y_country_docs!$A$1:$A$21,0),2)</f>
        <v>3030074</v>
      </c>
      <c r="L338">
        <f>INDEX(export_2017_5y_country_docs!$A$1:$E$21,MATCH($B338,export_2017_5y_country_docs!$A$1:$A$21,0),3)</f>
        <v>2388459.2817652901</v>
      </c>
      <c r="M338">
        <f>INDEX(export_2017_5y_country_docs!$A$1:$E$21,MATCH($B338,export_2017_5y_country_docs!$A$1:$A$21,0),4)</f>
        <v>0.19590956001080514</v>
      </c>
      <c r="N338">
        <f>INDEX(export_2017_5y_country_docs!$A$1:$E$21,MATCH($B338,export_2017_5y_country_docs!$A$1:$A$21,0),5)</f>
        <v>0.19525520390478582</v>
      </c>
      <c r="O338">
        <f t="shared" si="87"/>
        <v>54582.950243290456</v>
      </c>
      <c r="P338">
        <f t="shared" si="88"/>
        <v>40147.045128090969</v>
      </c>
      <c r="Q338">
        <f t="shared" si="89"/>
        <v>1.3675515828163878</v>
      </c>
      <c r="R338">
        <f t="shared" si="90"/>
        <v>0.9246703493485654</v>
      </c>
      <c r="S338">
        <f t="shared" si="91"/>
        <v>37122.782243904498</v>
      </c>
      <c r="T338">
        <f t="shared" si="92"/>
        <v>2753034.477569554</v>
      </c>
      <c r="U338">
        <f t="shared" si="93"/>
        <v>205605.0031214678</v>
      </c>
      <c r="V338">
        <f t="shared" si="94"/>
        <v>18237335.999999966</v>
      </c>
      <c r="W338">
        <f t="shared" si="95"/>
        <v>0.18055388575331999</v>
      </c>
      <c r="X338">
        <f t="shared" si="96"/>
        <v>0.15095595527600955</v>
      </c>
      <c r="Y338">
        <f t="shared" si="97"/>
        <v>1.1960699756640489</v>
      </c>
      <c r="Z338">
        <f t="shared" si="98"/>
        <v>1.2392713471395211</v>
      </c>
      <c r="AA338">
        <f t="shared" si="99"/>
        <v>1.348431432528858E-2</v>
      </c>
      <c r="AB338">
        <f t="shared" si="100"/>
        <v>1.0880840871866358E-2</v>
      </c>
      <c r="AC338">
        <f t="shared" si="101"/>
        <v>1.2392713471395209</v>
      </c>
    </row>
    <row r="339" spans="1:29" x14ac:dyDescent="0.25">
      <c r="A339" t="s">
        <v>7</v>
      </c>
      <c r="B339" t="s">
        <v>21</v>
      </c>
      <c r="C339" t="str">
        <f>INDEX(country!$A$1:$J$242,MATCH(A339,country!$B$1:$B$242,0),1)</f>
        <v>Netherlands</v>
      </c>
      <c r="D339" t="str">
        <f>INDEX(country!$A$1:$J$242,MATCH(B339,country!$B$1:$B$242,0),1)</f>
        <v>Italy</v>
      </c>
      <c r="E339">
        <v>30369</v>
      </c>
      <c r="F339">
        <v>8230.5209787962594</v>
      </c>
      <c r="G339">
        <f>INDEX(export_2017_country_references!$A$1:$C$21,MATCH($A339,export_2017_country_references!$A$1:$A$21,0),2)</f>
        <v>457343</v>
      </c>
      <c r="H339">
        <f>INDEX(export_2017_country_references!$A$1:$C$21,MATCH($A339,export_2017_country_references!$A$1:$A$21,0),3)</f>
        <v>252054.98301061499</v>
      </c>
      <c r="I339">
        <f t="shared" si="85"/>
        <v>6.6403115386045042E-2</v>
      </c>
      <c r="J339">
        <f t="shared" si="86"/>
        <v>3.265367294265966E-2</v>
      </c>
      <c r="K339">
        <f>INDEX(export_2017_5y_country_docs!$A$1:$E$21,MATCH($B339,export_2017_5y_country_docs!$A$1:$A$21,0),2)</f>
        <v>487659</v>
      </c>
      <c r="L339">
        <f>INDEX(export_2017_5y_country_docs!$A$1:$E$21,MATCH($B339,export_2017_5y_country_docs!$A$1:$A$21,0),3)</f>
        <v>360812.79794453498</v>
      </c>
      <c r="M339">
        <f>INDEX(export_2017_5y_country_docs!$A$1:$E$21,MATCH($B339,export_2017_5y_country_docs!$A$1:$A$21,0),4)</f>
        <v>3.1529612849491212E-2</v>
      </c>
      <c r="N339">
        <f>INDEX(export_2017_5y_country_docs!$A$1:$E$21,MATCH($B339,export_2017_5y_country_docs!$A$1:$A$21,0),5)</f>
        <v>2.9496243445292079E-2</v>
      </c>
      <c r="O339">
        <f t="shared" si="87"/>
        <v>14419.847729424859</v>
      </c>
      <c r="P339">
        <f t="shared" si="88"/>
        <v>7434.6751404800589</v>
      </c>
      <c r="Q339">
        <f t="shared" si="89"/>
        <v>2.1060555263721414</v>
      </c>
      <c r="R339">
        <f t="shared" si="90"/>
        <v>1.1070451396030752</v>
      </c>
      <c r="S339">
        <f t="shared" si="91"/>
        <v>8230.5209787962594</v>
      </c>
      <c r="T339">
        <f t="shared" si="92"/>
        <v>552156.95266972948</v>
      </c>
      <c r="U339">
        <f t="shared" si="93"/>
        <v>252042.79126432154</v>
      </c>
      <c r="V339">
        <f t="shared" si="94"/>
        <v>18237335.999999966</v>
      </c>
      <c r="W339">
        <f t="shared" si="95"/>
        <v>3.2655252457368528E-2</v>
      </c>
      <c r="X339">
        <f t="shared" si="96"/>
        <v>3.0276184672461508E-2</v>
      </c>
      <c r="Y339">
        <f t="shared" si="97"/>
        <v>1.0785788503619138</v>
      </c>
      <c r="Z339">
        <f t="shared" si="98"/>
        <v>1.0812314850124833</v>
      </c>
      <c r="AA339">
        <f t="shared" si="99"/>
        <v>1.490612576551094E-2</v>
      </c>
      <c r="AB339">
        <f t="shared" si="100"/>
        <v>1.3786248340094204E-2</v>
      </c>
      <c r="AC339">
        <f t="shared" si="101"/>
        <v>1.0812314850124833</v>
      </c>
    </row>
    <row r="340" spans="1:29" x14ac:dyDescent="0.25">
      <c r="A340" t="s">
        <v>15</v>
      </c>
      <c r="B340" t="s">
        <v>4</v>
      </c>
      <c r="C340" t="str">
        <f>INDEX(country!$A$1:$J$242,MATCH(A340,country!$B$1:$B$242,0),1)</f>
        <v>Turkey</v>
      </c>
      <c r="D340" t="str">
        <f>INDEX(country!$A$1:$J$242,MATCH(B340,country!$B$1:$B$242,0),1)</f>
        <v>Canada</v>
      </c>
      <c r="E340">
        <v>10026</v>
      </c>
      <c r="F340">
        <v>4390.8454811527899</v>
      </c>
      <c r="G340">
        <f>INDEX(export_2017_country_references!$A$1:$C$21,MATCH($A340,export_2017_country_references!$A$1:$A$21,0),2)</f>
        <v>233551</v>
      </c>
      <c r="H340">
        <f>INDEX(export_2017_country_references!$A$1:$C$21,MATCH($A340,export_2017_country_references!$A$1:$A$21,0),3)</f>
        <v>188043.705976909</v>
      </c>
      <c r="I340">
        <f t="shared" si="85"/>
        <v>4.2928525247162293E-2</v>
      </c>
      <c r="J340">
        <f t="shared" si="86"/>
        <v>2.3350132663796618E-2</v>
      </c>
      <c r="K340">
        <f>INDEX(export_2017_5y_country_docs!$A$1:$E$21,MATCH($B340,export_2017_5y_country_docs!$A$1:$A$21,0),2)</f>
        <v>456541</v>
      </c>
      <c r="L340">
        <f>INDEX(export_2017_5y_country_docs!$A$1:$E$21,MATCH($B340,export_2017_5y_country_docs!$A$1:$A$21,0),3)</f>
        <v>313358.46928815503</v>
      </c>
      <c r="M340">
        <f>INDEX(export_2017_5y_country_docs!$A$1:$E$21,MATCH($B340,export_2017_5y_country_docs!$A$1:$A$21,0),4)</f>
        <v>2.951767727022277E-2</v>
      </c>
      <c r="N340">
        <f>INDEX(export_2017_5y_country_docs!$A$1:$E$21,MATCH($B340,export_2017_5y_country_docs!$A$1:$A$21,0),5)</f>
        <v>2.5616878748265307E-2</v>
      </c>
      <c r="O340">
        <f t="shared" si="87"/>
        <v>6893.8830441377986</v>
      </c>
      <c r="P340">
        <f t="shared" si="88"/>
        <v>4817.09281538493</v>
      </c>
      <c r="Q340">
        <f t="shared" si="89"/>
        <v>1.4543327665713144</v>
      </c>
      <c r="R340">
        <f t="shared" si="90"/>
        <v>0.91151357248696085</v>
      </c>
      <c r="S340">
        <f t="shared" si="91"/>
        <v>4390.8454811527899</v>
      </c>
      <c r="T340">
        <f t="shared" si="92"/>
        <v>568424.34993219655</v>
      </c>
      <c r="U340">
        <f t="shared" si="93"/>
        <v>188030.98814065231</v>
      </c>
      <c r="V340">
        <f t="shared" si="94"/>
        <v>18237335.999999966</v>
      </c>
      <c r="W340">
        <f t="shared" si="95"/>
        <v>2.3351711994771405E-2</v>
      </c>
      <c r="X340">
        <f t="shared" si="96"/>
        <v>3.1168167869046092E-2</v>
      </c>
      <c r="Y340">
        <f t="shared" si="97"/>
        <v>0.74921670381410488</v>
      </c>
      <c r="Z340">
        <f t="shared" si="98"/>
        <v>0.74322046199649661</v>
      </c>
      <c r="AA340">
        <f t="shared" si="99"/>
        <v>7.7245907598373362E-3</v>
      </c>
      <c r="AB340">
        <f t="shared" si="100"/>
        <v>1.0393404319206902E-2</v>
      </c>
      <c r="AC340">
        <f t="shared" si="101"/>
        <v>0.7432204619964965</v>
      </c>
    </row>
    <row r="341" spans="1:29" x14ac:dyDescent="0.25">
      <c r="A341" t="s">
        <v>13</v>
      </c>
      <c r="B341" t="s">
        <v>10</v>
      </c>
      <c r="C341" t="str">
        <f>INDEX(country!$A$1:$J$242,MATCH(A341,country!$B$1:$B$242,0),1)</f>
        <v>India</v>
      </c>
      <c r="D341" t="str">
        <f>INDEX(country!$A$1:$J$242,MATCH(B341,country!$B$1:$B$242,0),1)</f>
        <v>Australia</v>
      </c>
      <c r="E341">
        <v>31139</v>
      </c>
      <c r="F341">
        <v>14517.6461201769</v>
      </c>
      <c r="G341">
        <f>INDEX(export_2017_country_references!$A$1:$C$21,MATCH($A341,export_2017_country_references!$A$1:$A$21,0),2)</f>
        <v>814097</v>
      </c>
      <c r="H341">
        <f>INDEX(export_2017_country_references!$A$1:$C$21,MATCH($A341,export_2017_country_references!$A$1:$A$21,0),3)</f>
        <v>695738.46490440296</v>
      </c>
      <c r="I341">
        <f t="shared" si="85"/>
        <v>3.8249741738392351E-2</v>
      </c>
      <c r="J341">
        <f t="shared" si="86"/>
        <v>2.086652794476683E-2</v>
      </c>
      <c r="K341">
        <f>INDEX(export_2017_5y_country_docs!$A$1:$E$21,MATCH($B341,export_2017_5y_country_docs!$A$1:$A$21,0),2)</f>
        <v>411739</v>
      </c>
      <c r="L341">
        <f>INDEX(export_2017_5y_country_docs!$A$1:$E$21,MATCH($B341,export_2017_5y_country_docs!$A$1:$A$21,0),3)</f>
        <v>283168.587115045</v>
      </c>
      <c r="M341">
        <f>INDEX(export_2017_5y_country_docs!$A$1:$E$21,MATCH($B341,export_2017_5y_country_docs!$A$1:$A$21,0),4)</f>
        <v>2.6621002104004358E-2</v>
      </c>
      <c r="N341">
        <f>INDEX(export_2017_5y_country_docs!$A$1:$E$21,MATCH($B341,export_2017_5y_country_docs!$A$1:$A$21,0),5)</f>
        <v>2.3148872848154121E-2</v>
      </c>
      <c r="O341">
        <f t="shared" si="87"/>
        <v>21672.077949863637</v>
      </c>
      <c r="P341">
        <f t="shared" si="88"/>
        <v>16105.561259641963</v>
      </c>
      <c r="Q341">
        <f t="shared" si="89"/>
        <v>1.4368257659481116</v>
      </c>
      <c r="R341">
        <f t="shared" si="90"/>
        <v>0.90140578686666872</v>
      </c>
      <c r="S341">
        <f t="shared" si="91"/>
        <v>14517.6461201769</v>
      </c>
      <c r="T341">
        <f t="shared" si="92"/>
        <v>532790.59508464299</v>
      </c>
      <c r="U341">
        <f t="shared" si="93"/>
        <v>695726.54785840726</v>
      </c>
      <c r="V341">
        <f t="shared" si="94"/>
        <v>18237335.999999966</v>
      </c>
      <c r="W341">
        <f t="shared" si="95"/>
        <v>2.0866885365903125E-2</v>
      </c>
      <c r="X341">
        <f t="shared" si="96"/>
        <v>2.9214277517541156E-2</v>
      </c>
      <c r="Y341">
        <f t="shared" si="97"/>
        <v>0.71427011513031602</v>
      </c>
      <c r="Z341">
        <f t="shared" si="98"/>
        <v>0.70818075642711609</v>
      </c>
      <c r="AA341">
        <f t="shared" si="99"/>
        <v>2.7248315293310538E-2</v>
      </c>
      <c r="AB341">
        <f t="shared" si="100"/>
        <v>3.8476497767014443E-2</v>
      </c>
      <c r="AC341">
        <f t="shared" si="101"/>
        <v>0.7081807564271162</v>
      </c>
    </row>
    <row r="342" spans="1:29" x14ac:dyDescent="0.25">
      <c r="A342" t="s">
        <v>11</v>
      </c>
      <c r="B342" t="s">
        <v>19</v>
      </c>
      <c r="C342" t="str">
        <f>INDEX(country!$A$1:$J$242,MATCH(A342,country!$B$1:$B$242,0),1)</f>
        <v>Poland</v>
      </c>
      <c r="D342" t="str">
        <f>INDEX(country!$A$1:$J$242,MATCH(B342,country!$B$1:$B$242,0),1)</f>
        <v>United States</v>
      </c>
      <c r="E342">
        <v>79260</v>
      </c>
      <c r="F342">
        <v>37776.949112261798</v>
      </c>
      <c r="G342">
        <f>INDEX(export_2017_country_references!$A$1:$C$21,MATCH($A342,export_2017_country_references!$A$1:$A$21,0),2)</f>
        <v>278613</v>
      </c>
      <c r="H342">
        <f>INDEX(export_2017_country_references!$A$1:$C$21,MATCH($A342,export_2017_country_references!$A$1:$A$21,0),3)</f>
        <v>205613.18892001599</v>
      </c>
      <c r="I342">
        <f t="shared" si="85"/>
        <v>0.28448062366077675</v>
      </c>
      <c r="J342">
        <f t="shared" si="86"/>
        <v>0.18372823898449978</v>
      </c>
      <c r="K342">
        <f>INDEX(export_2017_5y_country_docs!$A$1:$E$21,MATCH($B342,export_2017_5y_country_docs!$A$1:$A$21,0),2)</f>
        <v>2823093</v>
      </c>
      <c r="L342">
        <f>INDEX(export_2017_5y_country_docs!$A$1:$E$21,MATCH($B342,export_2017_5y_country_docs!$A$1:$A$21,0),3)</f>
        <v>2249487.3035238399</v>
      </c>
      <c r="M342">
        <f>INDEX(export_2017_5y_country_docs!$A$1:$E$21,MATCH($B342,export_2017_5y_country_docs!$A$1:$A$21,0),4)</f>
        <v>0.18252719488025176</v>
      </c>
      <c r="N342">
        <f>INDEX(export_2017_5y_country_docs!$A$1:$E$21,MATCH($B342,export_2017_5y_country_docs!$A$1:$A$21,0),5)</f>
        <v>0.18389432278960494</v>
      </c>
      <c r="O342">
        <f t="shared" si="87"/>
        <v>50854.449347171583</v>
      </c>
      <c r="P342">
        <f t="shared" si="88"/>
        <v>37811.098133057443</v>
      </c>
      <c r="Q342">
        <f t="shared" si="89"/>
        <v>1.5585656912517187</v>
      </c>
      <c r="R342">
        <f t="shared" si="90"/>
        <v>0.99909685191698283</v>
      </c>
      <c r="S342">
        <f t="shared" si="91"/>
        <v>37776.949112261798</v>
      </c>
      <c r="T342">
        <f t="shared" si="92"/>
        <v>4873588.5164673962</v>
      </c>
      <c r="U342">
        <f t="shared" si="93"/>
        <v>205605.0031214678</v>
      </c>
      <c r="V342">
        <f t="shared" si="94"/>
        <v>18237335.999999966</v>
      </c>
      <c r="W342">
        <f t="shared" si="95"/>
        <v>0.18373555379848341</v>
      </c>
      <c r="X342">
        <f t="shared" si="96"/>
        <v>0.26723138272318969</v>
      </c>
      <c r="Y342">
        <f t="shared" si="97"/>
        <v>0.68755230739050199</v>
      </c>
      <c r="Z342">
        <f t="shared" si="98"/>
        <v>0.61722246501918332</v>
      </c>
      <c r="AA342">
        <f t="shared" si="99"/>
        <v>7.7513620578793328E-3</v>
      </c>
      <c r="AB342">
        <f t="shared" si="100"/>
        <v>1.2558457439876915E-2</v>
      </c>
      <c r="AC342">
        <f t="shared" si="101"/>
        <v>0.61722246501918343</v>
      </c>
    </row>
    <row r="343" spans="1:29" x14ac:dyDescent="0.25">
      <c r="A343" t="s">
        <v>21</v>
      </c>
      <c r="B343" t="s">
        <v>16</v>
      </c>
      <c r="C343" t="str">
        <f>INDEX(country!$A$1:$J$242,MATCH(A343,country!$B$1:$B$242,0),1)</f>
        <v>Italy</v>
      </c>
      <c r="D343" t="str">
        <f>INDEX(country!$A$1:$J$242,MATCH(B343,country!$B$1:$B$242,0),1)</f>
        <v>Russian Federation</v>
      </c>
      <c r="E343">
        <v>10806</v>
      </c>
      <c r="F343">
        <v>2334.2358426180599</v>
      </c>
      <c r="G343">
        <f>INDEX(export_2017_country_references!$A$1:$C$21,MATCH($A343,export_2017_country_references!$A$1:$A$21,0),2)</f>
        <v>853404</v>
      </c>
      <c r="H343">
        <f>INDEX(export_2017_country_references!$A$1:$C$21,MATCH($A343,export_2017_country_references!$A$1:$A$21,0),3)</f>
        <v>590210.80568988505</v>
      </c>
      <c r="I343">
        <f t="shared" si="85"/>
        <v>1.2662232658857938E-2</v>
      </c>
      <c r="J343">
        <f t="shared" si="86"/>
        <v>3.9549188529166635E-3</v>
      </c>
      <c r="K343">
        <f>INDEX(export_2017_5y_country_docs!$A$1:$E$21,MATCH($B343,export_2017_5y_country_docs!$A$1:$A$21,0),2)</f>
        <v>331407</v>
      </c>
      <c r="L343">
        <f>INDEX(export_2017_5y_country_docs!$A$1:$E$21,MATCH($B343,export_2017_5y_country_docs!$A$1:$A$21,0),3)</f>
        <v>284134.86566834903</v>
      </c>
      <c r="M343">
        <f>INDEX(export_2017_5y_country_docs!$A$1:$E$21,MATCH($B343,export_2017_5y_country_docs!$A$1:$A$21,0),4)</f>
        <v>2.1427133315721301E-2</v>
      </c>
      <c r="N343">
        <f>INDEX(export_2017_5y_country_docs!$A$1:$E$21,MATCH($B343,export_2017_5y_country_docs!$A$1:$A$21,0),5)</f>
        <v>2.3227865576811717E-2</v>
      </c>
      <c r="O343">
        <f t="shared" si="87"/>
        <v>18286.001280169821</v>
      </c>
      <c r="P343">
        <f t="shared" si="88"/>
        <v>13709.337256546391</v>
      </c>
      <c r="Q343">
        <f t="shared" si="89"/>
        <v>0.59094385013078399</v>
      </c>
      <c r="R343">
        <f t="shared" si="90"/>
        <v>0.17026613314246328</v>
      </c>
      <c r="S343">
        <f t="shared" si="91"/>
        <v>2334.2358426180599</v>
      </c>
      <c r="T343">
        <f t="shared" si="92"/>
        <v>104676.98736522046</v>
      </c>
      <c r="U343">
        <f t="shared" si="93"/>
        <v>590154.03594261827</v>
      </c>
      <c r="V343">
        <f t="shared" si="94"/>
        <v>18237335.999999966</v>
      </c>
      <c r="W343">
        <f t="shared" si="95"/>
        <v>3.9552992955300603E-3</v>
      </c>
      <c r="X343">
        <f t="shared" si="96"/>
        <v>5.7397082208289988E-3</v>
      </c>
      <c r="Y343">
        <f t="shared" si="97"/>
        <v>0.68911156166032206</v>
      </c>
      <c r="Z343">
        <f t="shared" si="98"/>
        <v>0.68787702186478505</v>
      </c>
      <c r="AA343">
        <f t="shared" si="99"/>
        <v>2.2299417487760289E-2</v>
      </c>
      <c r="AB343">
        <f t="shared" si="100"/>
        <v>3.2417738605816739E-2</v>
      </c>
      <c r="AC343">
        <f t="shared" si="101"/>
        <v>0.68787702186478505</v>
      </c>
    </row>
    <row r="344" spans="1:29" x14ac:dyDescent="0.25">
      <c r="A344" t="s">
        <v>18</v>
      </c>
      <c r="B344" t="s">
        <v>10</v>
      </c>
      <c r="C344" t="str">
        <f>INDEX(country!$A$1:$J$242,MATCH(A344,country!$B$1:$B$242,0),1)</f>
        <v>Spain</v>
      </c>
      <c r="D344" t="str">
        <f>INDEX(country!$A$1:$J$242,MATCH(B344,country!$B$1:$B$242,0),1)</f>
        <v>Australia</v>
      </c>
      <c r="E344">
        <v>39898</v>
      </c>
      <c r="F344">
        <v>13696.8715156122</v>
      </c>
      <c r="G344">
        <f>INDEX(export_2017_country_references!$A$1:$C$21,MATCH($A344,export_2017_country_references!$A$1:$A$21,0),2)</f>
        <v>684655</v>
      </c>
      <c r="H344">
        <f>INDEX(export_2017_country_references!$A$1:$C$21,MATCH($A344,export_2017_country_references!$A$1:$A$21,0),3)</f>
        <v>454481.91714997898</v>
      </c>
      <c r="I344">
        <f t="shared" si="85"/>
        <v>5.8274605458223487E-2</v>
      </c>
      <c r="J344">
        <f t="shared" si="86"/>
        <v>3.0137329998747197E-2</v>
      </c>
      <c r="K344">
        <f>INDEX(export_2017_5y_country_docs!$A$1:$E$21,MATCH($B344,export_2017_5y_country_docs!$A$1:$A$21,0),2)</f>
        <v>411739</v>
      </c>
      <c r="L344">
        <f>INDEX(export_2017_5y_country_docs!$A$1:$E$21,MATCH($B344,export_2017_5y_country_docs!$A$1:$A$21,0),3)</f>
        <v>283168.587115045</v>
      </c>
      <c r="M344">
        <f>INDEX(export_2017_5y_country_docs!$A$1:$E$21,MATCH($B344,export_2017_5y_country_docs!$A$1:$A$21,0),4)</f>
        <v>2.6621002104004358E-2</v>
      </c>
      <c r="N344">
        <f>INDEX(export_2017_5y_country_docs!$A$1:$E$21,MATCH($B344,export_2017_5y_country_docs!$A$1:$A$21,0),5)</f>
        <v>2.3148872848154121E-2</v>
      </c>
      <c r="O344">
        <f t="shared" si="87"/>
        <v>18226.202195517104</v>
      </c>
      <c r="P344">
        <f t="shared" si="88"/>
        <v>10520.744111890179</v>
      </c>
      <c r="Q344">
        <f t="shared" si="89"/>
        <v>2.1890462737110021</v>
      </c>
      <c r="R344">
        <f t="shared" si="90"/>
        <v>1.3018918975638303</v>
      </c>
      <c r="S344">
        <f t="shared" si="91"/>
        <v>13696.8715156122</v>
      </c>
      <c r="T344">
        <f t="shared" si="92"/>
        <v>532790.59508464299</v>
      </c>
      <c r="U344">
        <f t="shared" si="93"/>
        <v>454448.32633992715</v>
      </c>
      <c r="V344">
        <f t="shared" si="94"/>
        <v>18237335.999999966</v>
      </c>
      <c r="W344">
        <f t="shared" si="95"/>
        <v>3.0139557616869615E-2</v>
      </c>
      <c r="X344">
        <f t="shared" si="96"/>
        <v>2.9214277517541156E-2</v>
      </c>
      <c r="Y344">
        <f t="shared" si="97"/>
        <v>1.031672188325482</v>
      </c>
      <c r="Z344">
        <f t="shared" si="98"/>
        <v>1.0326564389487392</v>
      </c>
      <c r="AA344">
        <f t="shared" si="99"/>
        <v>2.5707795223818122E-2</v>
      </c>
      <c r="AB344">
        <f t="shared" si="100"/>
        <v>2.4894819084253294E-2</v>
      </c>
      <c r="AC344">
        <f t="shared" si="101"/>
        <v>1.0326564389487394</v>
      </c>
    </row>
    <row r="345" spans="1:29" x14ac:dyDescent="0.25">
      <c r="A345" t="s">
        <v>22</v>
      </c>
      <c r="B345" t="s">
        <v>6</v>
      </c>
      <c r="C345" t="str">
        <f>INDEX(country!$A$1:$J$242,MATCH(A345,country!$B$1:$B$242,0),1)</f>
        <v>Japan</v>
      </c>
      <c r="D345" t="str">
        <f>INDEX(country!$A$1:$J$242,MATCH(B345,country!$B$1:$B$242,0),1)</f>
        <v>Germany</v>
      </c>
      <c r="E345">
        <v>80381</v>
      </c>
      <c r="F345">
        <v>31305.041570871199</v>
      </c>
      <c r="G345">
        <f>INDEX(export_2017_country_references!$A$1:$C$21,MATCH($A345,export_2017_country_references!$A$1:$A$21,0),2)</f>
        <v>707111</v>
      </c>
      <c r="H345">
        <f>INDEX(export_2017_country_references!$A$1:$C$21,MATCH($A345,export_2017_country_references!$A$1:$A$21,0),3)</f>
        <v>526988.61771348596</v>
      </c>
      <c r="I345">
        <f t="shared" si="85"/>
        <v>0.11367522213626997</v>
      </c>
      <c r="J345">
        <f t="shared" si="86"/>
        <v>5.9403638937589306E-2</v>
      </c>
      <c r="K345">
        <f>INDEX(export_2017_5y_country_docs!$A$1:$E$21,MATCH($B345,export_2017_5y_country_docs!$A$1:$A$21,0),2)</f>
        <v>774665</v>
      </c>
      <c r="L345">
        <f>INDEX(export_2017_5y_country_docs!$A$1:$E$21,MATCH($B345,export_2017_5y_country_docs!$A$1:$A$21,0),3)</f>
        <v>542439.85830873298</v>
      </c>
      <c r="M345">
        <f>INDEX(export_2017_5y_country_docs!$A$1:$E$21,MATCH($B345,export_2017_5y_country_docs!$A$1:$A$21,0),4)</f>
        <v>5.0085997670608166E-2</v>
      </c>
      <c r="N345">
        <f>INDEX(export_2017_5y_country_docs!$A$1:$E$21,MATCH($B345,export_2017_5y_country_docs!$A$1:$A$21,0),5)</f>
        <v>4.4344153550683309E-2</v>
      </c>
      <c r="O345">
        <f t="shared" si="87"/>
        <v>35416.35989886141</v>
      </c>
      <c r="P345">
        <f t="shared" si="88"/>
        <v>23368.864183349167</v>
      </c>
      <c r="Q345">
        <f t="shared" si="89"/>
        <v>2.2696008350249497</v>
      </c>
      <c r="R345">
        <f t="shared" si="90"/>
        <v>1.3396047546537042</v>
      </c>
      <c r="S345">
        <f t="shared" si="91"/>
        <v>31305.041570871199</v>
      </c>
      <c r="T345">
        <f t="shared" si="92"/>
        <v>903209.11534090736</v>
      </c>
      <c r="U345">
        <f t="shared" si="93"/>
        <v>526944.24156406114</v>
      </c>
      <c r="V345">
        <f t="shared" si="94"/>
        <v>18237335.999999966</v>
      </c>
      <c r="W345">
        <f t="shared" si="95"/>
        <v>5.940864156319927E-2</v>
      </c>
      <c r="X345">
        <f t="shared" si="96"/>
        <v>4.9525276901237605E-2</v>
      </c>
      <c r="Y345">
        <f t="shared" si="97"/>
        <v>1.1995620273193199</v>
      </c>
      <c r="Z345">
        <f t="shared" si="98"/>
        <v>1.2121665540825068</v>
      </c>
      <c r="AA345">
        <f t="shared" si="99"/>
        <v>3.4659793661466119E-2</v>
      </c>
      <c r="AB345">
        <f t="shared" si="100"/>
        <v>2.8593260179250068E-2</v>
      </c>
      <c r="AC345">
        <f t="shared" si="101"/>
        <v>1.2121665540825068</v>
      </c>
    </row>
    <row r="346" spans="1:29" x14ac:dyDescent="0.25">
      <c r="A346" t="s">
        <v>5</v>
      </c>
      <c r="B346" t="s">
        <v>22</v>
      </c>
      <c r="C346" t="str">
        <f>INDEX(country!$A$1:$J$242,MATCH(A346,country!$B$1:$B$242,0),1)</f>
        <v>Switzerland</v>
      </c>
      <c r="D346" t="str">
        <f>INDEX(country!$A$1:$J$242,MATCH(B346,country!$B$1:$B$242,0),1)</f>
        <v>Japan</v>
      </c>
      <c r="E346">
        <v>19888</v>
      </c>
      <c r="F346">
        <v>5734.6196240101899</v>
      </c>
      <c r="G346">
        <f>INDEX(export_2017_country_references!$A$1:$C$21,MATCH($A346,export_2017_country_references!$A$1:$A$21,0),2)</f>
        <v>389403</v>
      </c>
      <c r="H346">
        <f>INDEX(export_2017_country_references!$A$1:$C$21,MATCH($A346,export_2017_country_references!$A$1:$A$21,0),3)</f>
        <v>194158.51615281499</v>
      </c>
      <c r="I346">
        <f t="shared" si="85"/>
        <v>5.1073052852700161E-2</v>
      </c>
      <c r="J346">
        <f t="shared" si="86"/>
        <v>2.9535761488291776E-2</v>
      </c>
      <c r="K346">
        <f>INDEX(export_2017_5y_country_docs!$A$1:$E$21,MATCH($B346,export_2017_5y_country_docs!$A$1:$A$21,0),2)</f>
        <v>611176</v>
      </c>
      <c r="L346">
        <f>INDEX(export_2017_5y_country_docs!$A$1:$E$21,MATCH($B346,export_2017_5y_country_docs!$A$1:$A$21,0),3)</f>
        <v>515726.10549464897</v>
      </c>
      <c r="M346">
        <f>INDEX(export_2017_5y_country_docs!$A$1:$E$21,MATCH($B346,export_2017_5y_country_docs!$A$1:$A$21,0),4)</f>
        <v>3.9515609601997792E-2</v>
      </c>
      <c r="N346">
        <f>INDEX(export_2017_5y_country_docs!$A$1:$E$21,MATCH($B346,export_2017_5y_country_docs!$A$1:$A$21,0),5)</f>
        <v>4.2160319271992604E-2</v>
      </c>
      <c r="O346">
        <f t="shared" si="87"/>
        <v>15387.496925846746</v>
      </c>
      <c r="P346">
        <f t="shared" si="88"/>
        <v>8185.7850303790128</v>
      </c>
      <c r="Q346">
        <f t="shared" si="89"/>
        <v>1.2924779186531405</v>
      </c>
      <c r="R346">
        <f t="shared" si="90"/>
        <v>0.70055829742998632</v>
      </c>
      <c r="S346">
        <f t="shared" si="91"/>
        <v>5734.6196240101899</v>
      </c>
      <c r="T346">
        <f t="shared" si="92"/>
        <v>582041.68262295134</v>
      </c>
      <c r="U346">
        <f t="shared" si="93"/>
        <v>194145.84156533482</v>
      </c>
      <c r="V346">
        <f t="shared" si="94"/>
        <v>18237335.999999966</v>
      </c>
      <c r="W346">
        <f t="shared" si="95"/>
        <v>2.9537689696435502E-2</v>
      </c>
      <c r="X346">
        <f t="shared" si="96"/>
        <v>3.1914841214909478E-2</v>
      </c>
      <c r="Y346">
        <f t="shared" si="97"/>
        <v>0.92551579678975637</v>
      </c>
      <c r="Z346">
        <f t="shared" si="98"/>
        <v>0.92324874194553253</v>
      </c>
      <c r="AA346">
        <f t="shared" si="99"/>
        <v>9.8525926840279179E-3</v>
      </c>
      <c r="AB346">
        <f t="shared" si="100"/>
        <v>1.0671655683240754E-2</v>
      </c>
      <c r="AC346">
        <f t="shared" si="101"/>
        <v>0.92324874194553241</v>
      </c>
    </row>
    <row r="347" spans="1:29" x14ac:dyDescent="0.25">
      <c r="A347" t="s">
        <v>9</v>
      </c>
      <c r="B347" t="s">
        <v>16</v>
      </c>
      <c r="C347" t="str">
        <f>INDEX(country!$A$1:$J$242,MATCH(A347,country!$B$1:$B$242,0),1)</f>
        <v>Sweden</v>
      </c>
      <c r="D347" t="str">
        <f>INDEX(country!$A$1:$J$242,MATCH(B347,country!$B$1:$B$242,0),1)</f>
        <v>Russian Federation</v>
      </c>
      <c r="E347">
        <v>3906</v>
      </c>
      <c r="F347">
        <v>594.00524117018995</v>
      </c>
      <c r="G347">
        <f>INDEX(export_2017_country_references!$A$1:$C$21,MATCH($A347,export_2017_country_references!$A$1:$A$21,0),2)</f>
        <v>314859</v>
      </c>
      <c r="H347">
        <f>INDEX(export_2017_country_references!$A$1:$C$21,MATCH($A347,export_2017_country_references!$A$1:$A$21,0),3)</f>
        <v>160351.01493838499</v>
      </c>
      <c r="I347">
        <f t="shared" si="85"/>
        <v>1.2405552961801949E-2</v>
      </c>
      <c r="J347">
        <f t="shared" si="86"/>
        <v>3.7044058710725149E-3</v>
      </c>
      <c r="K347">
        <f>INDEX(export_2017_5y_country_docs!$A$1:$E$21,MATCH($B347,export_2017_5y_country_docs!$A$1:$A$21,0),2)</f>
        <v>331407</v>
      </c>
      <c r="L347">
        <f>INDEX(export_2017_5y_country_docs!$A$1:$E$21,MATCH($B347,export_2017_5y_country_docs!$A$1:$A$21,0),3)</f>
        <v>284134.86566834903</v>
      </c>
      <c r="M347">
        <f>INDEX(export_2017_5y_country_docs!$A$1:$E$21,MATCH($B347,export_2017_5y_country_docs!$A$1:$A$21,0),4)</f>
        <v>2.1427133315721301E-2</v>
      </c>
      <c r="N347">
        <f>INDEX(export_2017_5y_country_docs!$A$1:$E$21,MATCH($B347,export_2017_5y_country_docs!$A$1:$A$21,0),5)</f>
        <v>2.3227865576811717E-2</v>
      </c>
      <c r="O347">
        <f t="shared" si="87"/>
        <v>6746.5257686546929</v>
      </c>
      <c r="P347">
        <f t="shared" si="88"/>
        <v>3724.6118200941341</v>
      </c>
      <c r="Q347">
        <f t="shared" si="89"/>
        <v>0.57896466032158733</v>
      </c>
      <c r="R347">
        <f t="shared" si="90"/>
        <v>0.1594811137003741</v>
      </c>
      <c r="S347">
        <f t="shared" si="91"/>
        <v>594.00524117018995</v>
      </c>
      <c r="T347">
        <f t="shared" si="92"/>
        <v>104676.98736522046</v>
      </c>
      <c r="U347">
        <f t="shared" si="93"/>
        <v>160344.49182914122</v>
      </c>
      <c r="V347">
        <f t="shared" si="94"/>
        <v>18237335.999999966</v>
      </c>
      <c r="W347">
        <f t="shared" si="95"/>
        <v>3.7045565731259793E-3</v>
      </c>
      <c r="X347">
        <f t="shared" si="96"/>
        <v>5.7397082208289988E-3</v>
      </c>
      <c r="Y347">
        <f t="shared" si="97"/>
        <v>0.64542593989053365</v>
      </c>
      <c r="Z347">
        <f t="shared" si="98"/>
        <v>0.64410751604978977</v>
      </c>
      <c r="AA347">
        <f t="shared" si="99"/>
        <v>5.6746497594327185E-3</v>
      </c>
      <c r="AB347">
        <f t="shared" si="100"/>
        <v>8.8100971003015997E-3</v>
      </c>
      <c r="AC347">
        <f t="shared" si="101"/>
        <v>0.64410751604978966</v>
      </c>
    </row>
    <row r="348" spans="1:29" x14ac:dyDescent="0.25">
      <c r="A348" t="s">
        <v>15</v>
      </c>
      <c r="B348" t="s">
        <v>10</v>
      </c>
      <c r="C348" t="str">
        <f>INDEX(country!$A$1:$J$242,MATCH(A348,country!$B$1:$B$242,0),1)</f>
        <v>Turkey</v>
      </c>
      <c r="D348" t="str">
        <f>INDEX(country!$A$1:$J$242,MATCH(B348,country!$B$1:$B$242,0),1)</f>
        <v>Australia</v>
      </c>
      <c r="E348">
        <v>9441</v>
      </c>
      <c r="F348">
        <v>4341.2896366156001</v>
      </c>
      <c r="G348">
        <f>INDEX(export_2017_country_references!$A$1:$C$21,MATCH($A348,export_2017_country_references!$A$1:$A$21,0),2)</f>
        <v>233551</v>
      </c>
      <c r="H348">
        <f>INDEX(export_2017_country_references!$A$1:$C$21,MATCH($A348,export_2017_country_references!$A$1:$A$21,0),3)</f>
        <v>188043.705976909</v>
      </c>
      <c r="I348">
        <f t="shared" si="85"/>
        <v>4.0423719016403271E-2</v>
      </c>
      <c r="J348">
        <f t="shared" si="86"/>
        <v>2.3086599011980187E-2</v>
      </c>
      <c r="K348">
        <f>INDEX(export_2017_5y_country_docs!$A$1:$E$21,MATCH($B348,export_2017_5y_country_docs!$A$1:$A$21,0),2)</f>
        <v>411739</v>
      </c>
      <c r="L348">
        <f>INDEX(export_2017_5y_country_docs!$A$1:$E$21,MATCH($B348,export_2017_5y_country_docs!$A$1:$A$21,0),3)</f>
        <v>283168.587115045</v>
      </c>
      <c r="M348">
        <f>INDEX(export_2017_5y_country_docs!$A$1:$E$21,MATCH($B348,export_2017_5y_country_docs!$A$1:$A$21,0),4)</f>
        <v>2.6621002104004358E-2</v>
      </c>
      <c r="N348">
        <f>INDEX(export_2017_5y_country_docs!$A$1:$E$21,MATCH($B348,export_2017_5y_country_docs!$A$1:$A$21,0),5)</f>
        <v>2.3148872848154121E-2</v>
      </c>
      <c r="O348">
        <f t="shared" si="87"/>
        <v>6217.3616623923217</v>
      </c>
      <c r="P348">
        <f t="shared" si="88"/>
        <v>4352.9998395551456</v>
      </c>
      <c r="Q348">
        <f t="shared" si="89"/>
        <v>1.5184897570149207</v>
      </c>
      <c r="R348">
        <f t="shared" si="90"/>
        <v>0.99730985449777954</v>
      </c>
      <c r="S348">
        <f t="shared" si="91"/>
        <v>4341.2896366156001</v>
      </c>
      <c r="T348">
        <f t="shared" si="92"/>
        <v>532790.59508464299</v>
      </c>
      <c r="U348">
        <f t="shared" si="93"/>
        <v>188030.98814065231</v>
      </c>
      <c r="V348">
        <f t="shared" si="94"/>
        <v>18237335.999999966</v>
      </c>
      <c r="W348">
        <f t="shared" si="95"/>
        <v>2.3088160518351355E-2</v>
      </c>
      <c r="X348">
        <f t="shared" si="96"/>
        <v>2.9214277517541156E-2</v>
      </c>
      <c r="Y348">
        <f t="shared" si="97"/>
        <v>0.79030400476234641</v>
      </c>
      <c r="Z348">
        <f t="shared" si="98"/>
        <v>0.78534808693799973</v>
      </c>
      <c r="AA348">
        <f t="shared" si="99"/>
        <v>8.1482099659171189E-3</v>
      </c>
      <c r="AB348">
        <f t="shared" si="100"/>
        <v>1.037528466859357E-2</v>
      </c>
      <c r="AC348">
        <f t="shared" si="101"/>
        <v>0.78534808693799973</v>
      </c>
    </row>
    <row r="349" spans="1:29" x14ac:dyDescent="0.25">
      <c r="A349" t="s">
        <v>21</v>
      </c>
      <c r="B349" t="s">
        <v>14</v>
      </c>
      <c r="C349" t="str">
        <f>INDEX(country!$A$1:$J$242,MATCH(A349,country!$B$1:$B$242,0),1)</f>
        <v>Italy</v>
      </c>
      <c r="D349" t="str">
        <f>INDEX(country!$A$1:$J$242,MATCH(B349,country!$B$1:$B$242,0),1)</f>
        <v>South Korea</v>
      </c>
      <c r="E349">
        <v>25611</v>
      </c>
      <c r="F349">
        <v>11626.3774852228</v>
      </c>
      <c r="G349">
        <f>INDEX(export_2017_country_references!$A$1:$C$21,MATCH($A349,export_2017_country_references!$A$1:$A$21,0),2)</f>
        <v>853404</v>
      </c>
      <c r="H349">
        <f>INDEX(export_2017_country_references!$A$1:$C$21,MATCH($A349,export_2017_country_references!$A$1:$A$21,0),3)</f>
        <v>590210.80568988505</v>
      </c>
      <c r="I349">
        <f t="shared" si="85"/>
        <v>3.0010405388303782E-2</v>
      </c>
      <c r="J349">
        <f t="shared" si="86"/>
        <v>1.9698686254367999E-2</v>
      </c>
      <c r="K349">
        <f>INDEX(export_2017_5y_country_docs!$A$1:$E$21,MATCH($B349,export_2017_5y_country_docs!$A$1:$A$21,0),2)</f>
        <v>385294</v>
      </c>
      <c r="L349">
        <f>INDEX(export_2017_5y_country_docs!$A$1:$E$21,MATCH($B349,export_2017_5y_country_docs!$A$1:$A$21,0),3)</f>
        <v>328237.62917358801</v>
      </c>
      <c r="M349">
        <f>INDEX(export_2017_5y_country_docs!$A$1:$E$21,MATCH($B349,export_2017_5y_country_docs!$A$1:$A$21,0),4)</f>
        <v>2.4911199533345772E-2</v>
      </c>
      <c r="N349">
        <f>INDEX(export_2017_5y_country_docs!$A$1:$E$21,MATCH($B349,export_2017_5y_country_docs!$A$1:$A$21,0),5)</f>
        <v>2.6833241706404116E-2</v>
      </c>
      <c r="O349">
        <f t="shared" si="87"/>
        <v>21259.317326555414</v>
      </c>
      <c r="P349">
        <f t="shared" si="88"/>
        <v>15837.2692068082</v>
      </c>
      <c r="Q349">
        <f t="shared" si="89"/>
        <v>1.2046953157808513</v>
      </c>
      <c r="R349">
        <f t="shared" si="90"/>
        <v>0.73411503797793609</v>
      </c>
      <c r="S349">
        <f t="shared" si="91"/>
        <v>11626.3774852228</v>
      </c>
      <c r="T349">
        <f t="shared" si="92"/>
        <v>467559.40479145834</v>
      </c>
      <c r="U349">
        <f t="shared" si="93"/>
        <v>590154.03594261827</v>
      </c>
      <c r="V349">
        <f t="shared" si="94"/>
        <v>18237335.999999966</v>
      </c>
      <c r="W349">
        <f t="shared" si="95"/>
        <v>1.9700581165479403E-2</v>
      </c>
      <c r="X349">
        <f t="shared" si="96"/>
        <v>2.5637483719741699E-2</v>
      </c>
      <c r="Y349">
        <f t="shared" si="97"/>
        <v>0.76842881231395233</v>
      </c>
      <c r="Z349">
        <f t="shared" si="98"/>
        <v>0.76377504338280333</v>
      </c>
      <c r="AA349">
        <f t="shared" si="99"/>
        <v>2.486609694100457E-2</v>
      </c>
      <c r="AB349">
        <f t="shared" si="100"/>
        <v>3.2556833528981526E-2</v>
      </c>
      <c r="AC349">
        <f t="shared" si="101"/>
        <v>0.76377504338280333</v>
      </c>
    </row>
    <row r="350" spans="1:29" x14ac:dyDescent="0.25">
      <c r="A350" t="s">
        <v>17</v>
      </c>
      <c r="B350" t="s">
        <v>21</v>
      </c>
      <c r="C350" t="str">
        <f>INDEX(country!$A$1:$J$242,MATCH(A350,country!$B$1:$B$242,0),1)</f>
        <v>Brazil</v>
      </c>
      <c r="D350" t="str">
        <f>INDEX(country!$A$1:$J$242,MATCH(B350,country!$B$1:$B$242,0),1)</f>
        <v>Italy</v>
      </c>
      <c r="E350">
        <v>27627</v>
      </c>
      <c r="F350">
        <v>12698.2107102234</v>
      </c>
      <c r="G350">
        <f>INDEX(export_2017_country_references!$A$1:$C$21,MATCH($A350,export_2017_country_references!$A$1:$A$21,0),2)</f>
        <v>473379</v>
      </c>
      <c r="H350">
        <f>INDEX(export_2017_country_references!$A$1:$C$21,MATCH($A350,export_2017_country_references!$A$1:$A$21,0),3)</f>
        <v>364724.64994822402</v>
      </c>
      <c r="I350">
        <f t="shared" si="85"/>
        <v>5.8361270778805145E-2</v>
      </c>
      <c r="J350">
        <f t="shared" si="86"/>
        <v>3.4815882918870514E-2</v>
      </c>
      <c r="K350">
        <f>INDEX(export_2017_5y_country_docs!$A$1:$E$21,MATCH($B350,export_2017_5y_country_docs!$A$1:$A$21,0),2)</f>
        <v>487659</v>
      </c>
      <c r="L350">
        <f>INDEX(export_2017_5y_country_docs!$A$1:$E$21,MATCH($B350,export_2017_5y_country_docs!$A$1:$A$21,0),3)</f>
        <v>360812.79794453498</v>
      </c>
      <c r="M350">
        <f>INDEX(export_2017_5y_country_docs!$A$1:$E$21,MATCH($B350,export_2017_5y_country_docs!$A$1:$A$21,0),4)</f>
        <v>3.1529612849491212E-2</v>
      </c>
      <c r="N350">
        <f>INDEX(export_2017_5y_country_docs!$A$1:$E$21,MATCH($B350,export_2017_5y_country_docs!$A$1:$A$21,0),5)</f>
        <v>2.9496243445292079E-2</v>
      </c>
      <c r="O350">
        <f t="shared" si="87"/>
        <v>14925.456601079301</v>
      </c>
      <c r="P350">
        <f t="shared" si="88"/>
        <v>10758.00706537175</v>
      </c>
      <c r="Q350">
        <f t="shared" si="89"/>
        <v>1.8509986487115051</v>
      </c>
      <c r="R350">
        <f t="shared" si="90"/>
        <v>1.1803497277015969</v>
      </c>
      <c r="S350">
        <f t="shared" si="91"/>
        <v>12698.2107102234</v>
      </c>
      <c r="T350">
        <f t="shared" si="92"/>
        <v>552156.95266972948</v>
      </c>
      <c r="U350">
        <f t="shared" si="93"/>
        <v>364708.38328155724</v>
      </c>
      <c r="V350">
        <f t="shared" si="94"/>
        <v>18237335.999999966</v>
      </c>
      <c r="W350">
        <f t="shared" si="95"/>
        <v>3.4817435771473067E-2</v>
      </c>
      <c r="X350">
        <f t="shared" si="96"/>
        <v>3.0276184672461508E-2</v>
      </c>
      <c r="Y350">
        <f t="shared" si="97"/>
        <v>1.1499941669711828</v>
      </c>
      <c r="Z350">
        <f t="shared" si="98"/>
        <v>1.1554049695158695</v>
      </c>
      <c r="AA350">
        <f t="shared" si="99"/>
        <v>2.2997465935774942E-2</v>
      </c>
      <c r="AB350">
        <f t="shared" si="100"/>
        <v>1.9904247032459275E-2</v>
      </c>
      <c r="AC350">
        <f t="shared" si="101"/>
        <v>1.1554049695158695</v>
      </c>
    </row>
    <row r="351" spans="1:29" x14ac:dyDescent="0.25">
      <c r="A351" t="s">
        <v>19</v>
      </c>
      <c r="B351" t="s">
        <v>21</v>
      </c>
      <c r="C351" t="str">
        <f>INDEX(country!$A$1:$J$242,MATCH(A351,country!$B$1:$B$242,0),1)</f>
        <v>United States</v>
      </c>
      <c r="D351" t="str">
        <f>INDEX(country!$A$1:$J$242,MATCH(B351,country!$B$1:$B$242,0),1)</f>
        <v>Italy</v>
      </c>
      <c r="E351">
        <v>227676</v>
      </c>
      <c r="F351">
        <v>80910.327790178693</v>
      </c>
      <c r="G351">
        <f>INDEX(export_2017_country_references!$A$1:$C$21,MATCH($A351,export_2017_country_references!$A$1:$A$21,0),2)</f>
        <v>4608764</v>
      </c>
      <c r="H351">
        <f>INDEX(export_2017_country_references!$A$1:$C$21,MATCH($A351,export_2017_country_references!$A$1:$A$21,0),3)</f>
        <v>3401456.2562221601</v>
      </c>
      <c r="I351">
        <f t="shared" si="85"/>
        <v>4.9400663605252949E-2</v>
      </c>
      <c r="J351">
        <f t="shared" si="86"/>
        <v>2.3786967021014124E-2</v>
      </c>
      <c r="K351">
        <f>INDEX(export_2017_5y_country_docs!$A$1:$E$21,MATCH($B351,export_2017_5y_country_docs!$A$1:$A$21,0),2)</f>
        <v>487659</v>
      </c>
      <c r="L351">
        <f>INDEX(export_2017_5y_country_docs!$A$1:$E$21,MATCH($B351,export_2017_5y_country_docs!$A$1:$A$21,0),3)</f>
        <v>360812.79794453498</v>
      </c>
      <c r="M351">
        <f>INDEX(export_2017_5y_country_docs!$A$1:$E$21,MATCH($B351,export_2017_5y_country_docs!$A$1:$A$21,0),4)</f>
        <v>3.1529612849491212E-2</v>
      </c>
      <c r="N351">
        <f>INDEX(export_2017_5y_country_docs!$A$1:$E$21,MATCH($B351,export_2017_5y_country_docs!$A$1:$A$21,0),5)</f>
        <v>2.9496243445292079E-2</v>
      </c>
      <c r="O351">
        <f t="shared" si="87"/>
        <v>145312.54463467252</v>
      </c>
      <c r="P351">
        <f t="shared" si="88"/>
        <v>100330.18180204062</v>
      </c>
      <c r="Q351">
        <f t="shared" si="89"/>
        <v>1.5668020993809988</v>
      </c>
      <c r="R351">
        <f t="shared" si="90"/>
        <v>0.80644055793520997</v>
      </c>
      <c r="S351">
        <f t="shared" si="91"/>
        <v>80910.327790178693</v>
      </c>
      <c r="T351">
        <f t="shared" si="92"/>
        <v>552156.95266972948</v>
      </c>
      <c r="U351">
        <f t="shared" si="93"/>
        <v>3401355.9011452473</v>
      </c>
      <c r="V351">
        <f t="shared" si="94"/>
        <v>18237335.999999966</v>
      </c>
      <c r="W351">
        <f t="shared" si="95"/>
        <v>2.3787668841986201E-2</v>
      </c>
      <c r="X351">
        <f t="shared" si="96"/>
        <v>3.0276184672461508E-2</v>
      </c>
      <c r="Y351">
        <f t="shared" si="97"/>
        <v>0.78568911833936905</v>
      </c>
      <c r="Z351">
        <f t="shared" si="98"/>
        <v>0.78046693857430727</v>
      </c>
      <c r="AA351">
        <f t="shared" si="99"/>
        <v>0.14653501581202563</v>
      </c>
      <c r="AB351">
        <f t="shared" si="100"/>
        <v>0.1877530085767678</v>
      </c>
      <c r="AC351">
        <f t="shared" si="101"/>
        <v>0.78046693857430738</v>
      </c>
    </row>
    <row r="352" spans="1:29" x14ac:dyDescent="0.25">
      <c r="A352" t="s">
        <v>6</v>
      </c>
      <c r="B352" t="s">
        <v>23</v>
      </c>
      <c r="C352" t="str">
        <f>INDEX(country!$A$1:$J$242,MATCH(A352,country!$B$1:$B$242,0),1)</f>
        <v>Germany</v>
      </c>
      <c r="D352" t="str">
        <f>INDEX(country!$A$1:$J$242,MATCH(B352,country!$B$1:$B$242,0),1)</f>
        <v>United Kingdom</v>
      </c>
      <c r="E352">
        <v>183016</v>
      </c>
      <c r="F352">
        <v>59152.247736391997</v>
      </c>
      <c r="G352">
        <f>INDEX(export_2017_country_references!$A$1:$C$21,MATCH($A352,export_2017_country_references!$A$1:$A$21,0),2)</f>
        <v>1264416</v>
      </c>
      <c r="H352">
        <f>INDEX(export_2017_country_references!$A$1:$C$21,MATCH($A352,export_2017_country_references!$A$1:$A$21,0),3)</f>
        <v>799364.77129149099</v>
      </c>
      <c r="I352">
        <f t="shared" si="85"/>
        <v>0.14474350213853668</v>
      </c>
      <c r="J352">
        <f t="shared" si="86"/>
        <v>7.3999067585656636E-2</v>
      </c>
      <c r="K352">
        <f>INDEX(export_2017_5y_country_docs!$A$1:$E$21,MATCH($B352,export_2017_5y_country_docs!$A$1:$A$21,0),2)</f>
        <v>822815</v>
      </c>
      <c r="L352">
        <f>INDEX(export_2017_5y_country_docs!$A$1:$E$21,MATCH($B352,export_2017_5y_country_docs!$A$1:$A$21,0),3)</f>
        <v>541059.55428477901</v>
      </c>
      <c r="M352">
        <f>INDEX(export_2017_5y_country_docs!$A$1:$E$21,MATCH($B352,export_2017_5y_country_docs!$A$1:$A$21,0),4)</f>
        <v>5.3199137915539568E-2</v>
      </c>
      <c r="N352">
        <f>INDEX(export_2017_5y_country_docs!$A$1:$E$21,MATCH($B352,export_2017_5y_country_docs!$A$1:$A$21,0),5)</f>
        <v>4.4231314472493732E-2</v>
      </c>
      <c r="O352">
        <f t="shared" si="87"/>
        <v>67265.841166614875</v>
      </c>
      <c r="P352">
        <f t="shared" si="88"/>
        <v>35356.95457722697</v>
      </c>
      <c r="Q352">
        <f t="shared" si="89"/>
        <v>2.7207866106465017</v>
      </c>
      <c r="R352">
        <f t="shared" si="90"/>
        <v>1.6730017741542513</v>
      </c>
      <c r="S352">
        <f t="shared" si="91"/>
        <v>59152.247736391997</v>
      </c>
      <c r="T352">
        <f t="shared" si="92"/>
        <v>1073638.8229175881</v>
      </c>
      <c r="U352">
        <f t="shared" si="93"/>
        <v>799320.61200785544</v>
      </c>
      <c r="V352">
        <f t="shared" si="94"/>
        <v>18237335.999999966</v>
      </c>
      <c r="W352">
        <f t="shared" si="95"/>
        <v>7.400315573972796E-2</v>
      </c>
      <c r="X352">
        <f t="shared" si="96"/>
        <v>5.8870375745535976E-2</v>
      </c>
      <c r="Y352">
        <f t="shared" si="97"/>
        <v>1.2570525464216944</v>
      </c>
      <c r="Z352">
        <f t="shared" si="98"/>
        <v>1.2775954885969829</v>
      </c>
      <c r="AA352">
        <f t="shared" si="99"/>
        <v>5.5095108777500394E-2</v>
      </c>
      <c r="AB352">
        <f t="shared" si="100"/>
        <v>4.3124063343401589E-2</v>
      </c>
      <c r="AC352">
        <f t="shared" si="101"/>
        <v>1.2775954885969829</v>
      </c>
    </row>
    <row r="353" spans="1:29" x14ac:dyDescent="0.25">
      <c r="A353" t="s">
        <v>17</v>
      </c>
      <c r="B353" t="s">
        <v>23</v>
      </c>
      <c r="C353" t="str">
        <f>INDEX(country!$A$1:$J$242,MATCH(A353,country!$B$1:$B$242,0),1)</f>
        <v>Brazil</v>
      </c>
      <c r="D353" t="str">
        <f>INDEX(country!$A$1:$J$242,MATCH(B353,country!$B$1:$B$242,0),1)</f>
        <v>United Kingdom</v>
      </c>
      <c r="E353">
        <v>47566</v>
      </c>
      <c r="F353">
        <v>17453.715114978899</v>
      </c>
      <c r="G353">
        <f>INDEX(export_2017_country_references!$A$1:$C$21,MATCH($A353,export_2017_country_references!$A$1:$A$21,0),2)</f>
        <v>473379</v>
      </c>
      <c r="H353">
        <f>INDEX(export_2017_country_references!$A$1:$C$21,MATCH($A353,export_2017_country_references!$A$1:$A$21,0),3)</f>
        <v>364724.64994822402</v>
      </c>
      <c r="I353">
        <f t="shared" si="85"/>
        <v>0.10048185491963099</v>
      </c>
      <c r="J353">
        <f t="shared" si="86"/>
        <v>4.7854498228887495E-2</v>
      </c>
      <c r="K353">
        <f>INDEX(export_2017_5y_country_docs!$A$1:$E$21,MATCH($B353,export_2017_5y_country_docs!$A$1:$A$21,0),2)</f>
        <v>822815</v>
      </c>
      <c r="L353">
        <f>INDEX(export_2017_5y_country_docs!$A$1:$E$21,MATCH($B353,export_2017_5y_country_docs!$A$1:$A$21,0),3)</f>
        <v>541059.55428477901</v>
      </c>
      <c r="M353">
        <f>INDEX(export_2017_5y_country_docs!$A$1:$E$21,MATCH($B353,export_2017_5y_country_docs!$A$1:$A$21,0),4)</f>
        <v>5.3199137915539568E-2</v>
      </c>
      <c r="N353">
        <f>INDEX(export_2017_5y_country_docs!$A$1:$E$21,MATCH($B353,export_2017_5y_country_docs!$A$1:$A$21,0),5)</f>
        <v>4.4231314472493732E-2</v>
      </c>
      <c r="O353">
        <f t="shared" si="87"/>
        <v>25183.354707320206</v>
      </c>
      <c r="P353">
        <f t="shared" si="88"/>
        <v>16132.250687730091</v>
      </c>
      <c r="Q353">
        <f t="shared" si="89"/>
        <v>1.8887872784547519</v>
      </c>
      <c r="R353">
        <f t="shared" si="90"/>
        <v>1.0819144490640658</v>
      </c>
      <c r="S353">
        <f t="shared" si="91"/>
        <v>17453.715114978899</v>
      </c>
      <c r="T353">
        <f t="shared" si="92"/>
        <v>1073638.8229175881</v>
      </c>
      <c r="U353">
        <f t="shared" si="93"/>
        <v>364708.38328155724</v>
      </c>
      <c r="V353">
        <f t="shared" si="94"/>
        <v>18237335.999999966</v>
      </c>
      <c r="W353">
        <f t="shared" si="95"/>
        <v>4.7856632627785028E-2</v>
      </c>
      <c r="X353">
        <f t="shared" si="96"/>
        <v>5.8870375745535976E-2</v>
      </c>
      <c r="Y353">
        <f t="shared" si="97"/>
        <v>0.81291535890042121</v>
      </c>
      <c r="Z353">
        <f t="shared" si="98"/>
        <v>0.80351211013956148</v>
      </c>
      <c r="AA353">
        <f t="shared" si="99"/>
        <v>1.6256598347988982E-2</v>
      </c>
      <c r="AB353">
        <f t="shared" si="100"/>
        <v>2.0231926990080317E-2</v>
      </c>
      <c r="AC353">
        <f t="shared" si="101"/>
        <v>0.80351211013956148</v>
      </c>
    </row>
    <row r="354" spans="1:29" x14ac:dyDescent="0.25">
      <c r="A354" t="s">
        <v>20</v>
      </c>
      <c r="B354" t="s">
        <v>7</v>
      </c>
      <c r="C354" t="str">
        <f>INDEX(country!$A$1:$J$242,MATCH(A354,country!$B$1:$B$242,0),1)</f>
        <v>France</v>
      </c>
      <c r="D354" t="str">
        <f>INDEX(country!$A$1:$J$242,MATCH(B354,country!$B$1:$B$242,0),1)</f>
        <v>Netherlands</v>
      </c>
      <c r="E354">
        <v>44848</v>
      </c>
      <c r="F354">
        <v>13439.404526173499</v>
      </c>
      <c r="G354">
        <f>INDEX(export_2017_country_references!$A$1:$C$21,MATCH($A354,export_2017_country_references!$A$1:$A$21,0),2)</f>
        <v>814706</v>
      </c>
      <c r="H354">
        <f>INDEX(export_2017_country_references!$A$1:$C$21,MATCH($A354,export_2017_country_references!$A$1:$A$21,0),3)</f>
        <v>537381.630780034</v>
      </c>
      <c r="I354">
        <f t="shared" si="85"/>
        <v>5.504807869341824E-2</v>
      </c>
      <c r="J354">
        <f t="shared" si="86"/>
        <v>2.5009050842816471E-2</v>
      </c>
      <c r="K354">
        <f>INDEX(export_2017_5y_country_docs!$A$1:$E$21,MATCH($B354,export_2017_5y_country_docs!$A$1:$A$21,0),2)</f>
        <v>264229</v>
      </c>
      <c r="L354">
        <f>INDEX(export_2017_5y_country_docs!$A$1:$E$21,MATCH($B354,export_2017_5y_country_docs!$A$1:$A$21,0),3)</f>
        <v>164787.98419923001</v>
      </c>
      <c r="M354">
        <f>INDEX(export_2017_5y_country_docs!$A$1:$E$21,MATCH($B354,export_2017_5y_country_docs!$A$1:$A$21,0),4)</f>
        <v>1.708373694242947E-2</v>
      </c>
      <c r="N354">
        <f>INDEX(export_2017_5y_country_docs!$A$1:$E$21,MATCH($B354,export_2017_5y_country_docs!$A$1:$A$21,0),5)</f>
        <v>1.3471325092927054E-2</v>
      </c>
      <c r="O354">
        <f t="shared" si="87"/>
        <v>13918.222989418944</v>
      </c>
      <c r="P354">
        <f t="shared" si="88"/>
        <v>7239.2426472051338</v>
      </c>
      <c r="Q354">
        <f t="shared" si="89"/>
        <v>3.2222504291025378</v>
      </c>
      <c r="R354">
        <f t="shared" si="90"/>
        <v>1.8564655422017207</v>
      </c>
      <c r="S354">
        <f t="shared" si="91"/>
        <v>13439.404526173499</v>
      </c>
      <c r="T354">
        <f t="shared" si="92"/>
        <v>349614.29819089675</v>
      </c>
      <c r="U354">
        <f t="shared" si="93"/>
        <v>537340.39643089229</v>
      </c>
      <c r="V354">
        <f t="shared" si="94"/>
        <v>18237335.999999966</v>
      </c>
      <c r="W354">
        <f t="shared" si="95"/>
        <v>2.501096998372046E-2</v>
      </c>
      <c r="X354">
        <f t="shared" si="96"/>
        <v>1.9170250424233967E-2</v>
      </c>
      <c r="Y354">
        <f t="shared" si="97"/>
        <v>1.3046762264567489</v>
      </c>
      <c r="Z354">
        <f t="shared" si="98"/>
        <v>1.3124919533214252</v>
      </c>
      <c r="AA354">
        <f t="shared" si="99"/>
        <v>3.8440660452723541E-2</v>
      </c>
      <c r="AB354">
        <f t="shared" si="100"/>
        <v>2.9288301810494636E-2</v>
      </c>
      <c r="AC354">
        <f t="shared" si="101"/>
        <v>1.3124919533214252</v>
      </c>
    </row>
    <row r="355" spans="1:29" x14ac:dyDescent="0.25">
      <c r="A355" t="s">
        <v>22</v>
      </c>
      <c r="B355" t="s">
        <v>18</v>
      </c>
      <c r="C355" t="str">
        <f>INDEX(country!$A$1:$J$242,MATCH(A355,country!$B$1:$B$242,0),1)</f>
        <v>Japan</v>
      </c>
      <c r="D355" t="str">
        <f>INDEX(country!$A$1:$J$242,MATCH(B355,country!$B$1:$B$242,0),1)</f>
        <v>Spain</v>
      </c>
      <c r="E355">
        <v>31030</v>
      </c>
      <c r="F355">
        <v>10789.2817218327</v>
      </c>
      <c r="G355">
        <f>INDEX(export_2017_country_references!$A$1:$C$21,MATCH($A355,export_2017_country_references!$A$1:$A$21,0),2)</f>
        <v>707111</v>
      </c>
      <c r="H355">
        <f>INDEX(export_2017_country_references!$A$1:$C$21,MATCH($A355,export_2017_country_references!$A$1:$A$21,0),3)</f>
        <v>526988.61771348596</v>
      </c>
      <c r="I355">
        <f t="shared" si="85"/>
        <v>4.3882785022436366E-2</v>
      </c>
      <c r="J355">
        <f t="shared" si="86"/>
        <v>2.0473462536336286E-2</v>
      </c>
      <c r="K355">
        <f>INDEX(export_2017_5y_country_docs!$A$1:$E$21,MATCH($B355,export_2017_5y_country_docs!$A$1:$A$21,0),2)</f>
        <v>405846</v>
      </c>
      <c r="L355">
        <f>INDEX(export_2017_5y_country_docs!$A$1:$E$21,MATCH($B355,export_2017_5y_country_docs!$A$1:$A$21,0),3)</f>
        <v>295491.23018071702</v>
      </c>
      <c r="M355">
        <f>INDEX(export_2017_5y_country_docs!$A$1:$E$21,MATCH($B355,export_2017_5y_country_docs!$A$1:$A$21,0),4)</f>
        <v>2.6239989944847955E-2</v>
      </c>
      <c r="N355">
        <f>INDEX(export_2017_5y_country_docs!$A$1:$E$21,MATCH($B355,export_2017_5y_country_docs!$A$1:$A$21,0),5)</f>
        <v>2.415624199310994E-2</v>
      </c>
      <c r="O355">
        <f t="shared" si="87"/>
        <v>18554.585529891381</v>
      </c>
      <c r="P355">
        <f t="shared" si="88"/>
        <v>12730.06457710147</v>
      </c>
      <c r="Q355">
        <f t="shared" si="89"/>
        <v>1.6723628749351886</v>
      </c>
      <c r="R355">
        <f t="shared" si="90"/>
        <v>0.84754336134635144</v>
      </c>
      <c r="S355">
        <f t="shared" si="91"/>
        <v>10789.2817218327</v>
      </c>
      <c r="T355">
        <f t="shared" si="92"/>
        <v>436281.78476138465</v>
      </c>
      <c r="U355">
        <f t="shared" si="93"/>
        <v>526944.24156406114</v>
      </c>
      <c r="V355">
        <f t="shared" si="94"/>
        <v>18237335.999999966</v>
      </c>
      <c r="W355">
        <f t="shared" si="95"/>
        <v>2.0475186691116039E-2</v>
      </c>
      <c r="X355">
        <f t="shared" si="96"/>
        <v>2.3922451434868857E-2</v>
      </c>
      <c r="Y355">
        <f t="shared" si="97"/>
        <v>0.85589834916633345</v>
      </c>
      <c r="Z355">
        <f t="shared" si="98"/>
        <v>0.85288616594929945</v>
      </c>
      <c r="AA355">
        <f t="shared" si="99"/>
        <v>2.4730076062500925E-2</v>
      </c>
      <c r="AB355">
        <f t="shared" si="100"/>
        <v>2.899575236394563E-2</v>
      </c>
      <c r="AC355">
        <f t="shared" si="101"/>
        <v>0.85288616594929945</v>
      </c>
    </row>
    <row r="356" spans="1:29" x14ac:dyDescent="0.25">
      <c r="A356" t="s">
        <v>17</v>
      </c>
      <c r="B356" t="s">
        <v>22</v>
      </c>
      <c r="C356" t="str">
        <f>INDEX(country!$A$1:$J$242,MATCH(A356,country!$B$1:$B$242,0),1)</f>
        <v>Brazil</v>
      </c>
      <c r="D356" t="str">
        <f>INDEX(country!$A$1:$J$242,MATCH(B356,country!$B$1:$B$242,0),1)</f>
        <v>Japan</v>
      </c>
      <c r="E356">
        <v>17584</v>
      </c>
      <c r="F356">
        <v>8113.6137361361598</v>
      </c>
      <c r="G356">
        <f>INDEX(export_2017_country_references!$A$1:$C$21,MATCH($A356,export_2017_country_references!$A$1:$A$21,0),2)</f>
        <v>473379</v>
      </c>
      <c r="H356">
        <f>INDEX(export_2017_country_references!$A$1:$C$21,MATCH($A356,export_2017_country_references!$A$1:$A$21,0),3)</f>
        <v>364724.64994822402</v>
      </c>
      <c r="I356">
        <f t="shared" si="85"/>
        <v>3.7145711998208625E-2</v>
      </c>
      <c r="J356">
        <f t="shared" si="86"/>
        <v>2.2245860643880146E-2</v>
      </c>
      <c r="K356">
        <f>INDEX(export_2017_5y_country_docs!$A$1:$E$21,MATCH($B356,export_2017_5y_country_docs!$A$1:$A$21,0),2)</f>
        <v>611176</v>
      </c>
      <c r="L356">
        <f>INDEX(export_2017_5y_country_docs!$A$1:$E$21,MATCH($B356,export_2017_5y_country_docs!$A$1:$A$21,0),3)</f>
        <v>515726.10549464897</v>
      </c>
      <c r="M356">
        <f>INDEX(export_2017_5y_country_docs!$A$1:$E$21,MATCH($B356,export_2017_5y_country_docs!$A$1:$A$21,0),4)</f>
        <v>3.9515609601997792E-2</v>
      </c>
      <c r="N356">
        <f>INDEX(export_2017_5y_country_docs!$A$1:$E$21,MATCH($B356,export_2017_5y_country_docs!$A$1:$A$21,0),5)</f>
        <v>4.2160319271992604E-2</v>
      </c>
      <c r="O356">
        <f t="shared" si="87"/>
        <v>18705.859757784114</v>
      </c>
      <c r="P356">
        <f t="shared" si="88"/>
        <v>15376.907688182866</v>
      </c>
      <c r="Q356">
        <f t="shared" si="89"/>
        <v>0.94002629270663318</v>
      </c>
      <c r="R356">
        <f t="shared" si="90"/>
        <v>0.5276492452621967</v>
      </c>
      <c r="S356">
        <f t="shared" si="91"/>
        <v>8113.6137361361598</v>
      </c>
      <c r="T356">
        <f t="shared" si="92"/>
        <v>582041.68262295134</v>
      </c>
      <c r="U356">
        <f t="shared" si="93"/>
        <v>364708.38328155724</v>
      </c>
      <c r="V356">
        <f t="shared" si="94"/>
        <v>18237335.999999966</v>
      </c>
      <c r="W356">
        <f t="shared" si="95"/>
        <v>2.224685285030149E-2</v>
      </c>
      <c r="X356">
        <f t="shared" si="96"/>
        <v>3.1914841214909478E-2</v>
      </c>
      <c r="Y356">
        <f t="shared" si="97"/>
        <v>0.69706920051692289</v>
      </c>
      <c r="Z356">
        <f t="shared" si="98"/>
        <v>0.69017660503965927</v>
      </c>
      <c r="AA356">
        <f t="shared" si="99"/>
        <v>1.3939918700620257E-2</v>
      </c>
      <c r="AB356">
        <f t="shared" si="100"/>
        <v>2.0197611160435138E-2</v>
      </c>
      <c r="AC356">
        <f t="shared" si="101"/>
        <v>0.69017660503965927</v>
      </c>
    </row>
    <row r="357" spans="1:29" x14ac:dyDescent="0.25">
      <c r="A357" t="s">
        <v>4</v>
      </c>
      <c r="B357" t="s">
        <v>22</v>
      </c>
      <c r="C357" t="str">
        <f>INDEX(country!$A$1:$J$242,MATCH(A357,country!$B$1:$B$242,0),1)</f>
        <v>Canada</v>
      </c>
      <c r="D357" t="str">
        <f>INDEX(country!$A$1:$J$242,MATCH(B357,country!$B$1:$B$242,0),1)</f>
        <v>Japan</v>
      </c>
      <c r="E357">
        <v>30665</v>
      </c>
      <c r="F357">
        <v>11374.5725894683</v>
      </c>
      <c r="G357">
        <f>INDEX(export_2017_country_references!$A$1:$C$21,MATCH($A357,export_2017_country_references!$A$1:$A$21,0),2)</f>
        <v>761059</v>
      </c>
      <c r="H357">
        <f>INDEX(export_2017_country_references!$A$1:$C$21,MATCH($A357,export_2017_country_references!$A$1:$A$21,0),3)</f>
        <v>470952.99537847401</v>
      </c>
      <c r="I357">
        <f t="shared" si="85"/>
        <v>4.029253973739224E-2</v>
      </c>
      <c r="J357">
        <f t="shared" si="86"/>
        <v>2.4152245980147771E-2</v>
      </c>
      <c r="K357">
        <f>INDEX(export_2017_5y_country_docs!$A$1:$E$21,MATCH($B357,export_2017_5y_country_docs!$A$1:$A$21,0),2)</f>
        <v>611176</v>
      </c>
      <c r="L357">
        <f>INDEX(export_2017_5y_country_docs!$A$1:$E$21,MATCH($B357,export_2017_5y_country_docs!$A$1:$A$21,0),3)</f>
        <v>515726.10549464897</v>
      </c>
      <c r="M357">
        <f>INDEX(export_2017_5y_country_docs!$A$1:$E$21,MATCH($B357,export_2017_5y_country_docs!$A$1:$A$21,0),4)</f>
        <v>3.9515609601997792E-2</v>
      </c>
      <c r="N357">
        <f>INDEX(export_2017_5y_country_docs!$A$1:$E$21,MATCH($B357,export_2017_5y_country_docs!$A$1:$A$21,0),5)</f>
        <v>4.2160319271992604E-2</v>
      </c>
      <c r="O357">
        <f t="shared" si="87"/>
        <v>30073.710328086836</v>
      </c>
      <c r="P357">
        <f t="shared" si="88"/>
        <v>19855.528647257721</v>
      </c>
      <c r="Q357">
        <f t="shared" si="89"/>
        <v>1.019661347584403</v>
      </c>
      <c r="R357">
        <f t="shared" si="90"/>
        <v>0.57286677134326824</v>
      </c>
      <c r="S357">
        <f t="shared" si="91"/>
        <v>11374.5725894683</v>
      </c>
      <c r="T357">
        <f t="shared" si="92"/>
        <v>582041.68262295134</v>
      </c>
      <c r="U357">
        <f t="shared" si="93"/>
        <v>470938.93774361059</v>
      </c>
      <c r="V357">
        <f t="shared" si="94"/>
        <v>18237335.999999966</v>
      </c>
      <c r="W357">
        <f t="shared" si="95"/>
        <v>2.4152966930207128E-2</v>
      </c>
      <c r="X357">
        <f t="shared" si="96"/>
        <v>3.1914841214909478E-2</v>
      </c>
      <c r="Y357">
        <f t="shared" si="97"/>
        <v>0.75679420641841455</v>
      </c>
      <c r="Z357">
        <f t="shared" si="98"/>
        <v>0.75077467539506126</v>
      </c>
      <c r="AA357">
        <f t="shared" si="99"/>
        <v>1.9542539527769163E-2</v>
      </c>
      <c r="AB357">
        <f t="shared" si="100"/>
        <v>2.6029833141995341E-2</v>
      </c>
      <c r="AC357">
        <f t="shared" si="101"/>
        <v>0.75077467539506137</v>
      </c>
    </row>
    <row r="358" spans="1:29" x14ac:dyDescent="0.25">
      <c r="A358" t="s">
        <v>12</v>
      </c>
      <c r="B358" t="s">
        <v>23</v>
      </c>
      <c r="C358" t="str">
        <f>INDEX(country!$A$1:$J$242,MATCH(A358,country!$B$1:$B$242,0),1)</f>
        <v>zOther</v>
      </c>
      <c r="D358" t="str">
        <f>INDEX(country!$A$1:$J$242,MATCH(B358,country!$B$1:$B$242,0),1)</f>
        <v>United Kingdom</v>
      </c>
      <c r="E358">
        <v>498360</v>
      </c>
      <c r="F358">
        <v>184204.28867916999</v>
      </c>
      <c r="G358">
        <f>INDEX(export_2017_country_references!$A$1:$C$21,MATCH($A358,export_2017_country_references!$A$1:$A$21,0),2)</f>
        <v>4471681</v>
      </c>
      <c r="H358">
        <f>INDEX(export_2017_country_references!$A$1:$C$21,MATCH($A358,export_2017_country_references!$A$1:$A$21,0),3)</f>
        <v>3205353.8477964802</v>
      </c>
      <c r="I358">
        <f t="shared" si="85"/>
        <v>0.11144802144875719</v>
      </c>
      <c r="J358">
        <f t="shared" si="86"/>
        <v>5.7467692312909907E-2</v>
      </c>
      <c r="K358">
        <f>INDEX(export_2017_5y_country_docs!$A$1:$E$21,MATCH($B358,export_2017_5y_country_docs!$A$1:$A$21,0),2)</f>
        <v>822815</v>
      </c>
      <c r="L358">
        <f>INDEX(export_2017_5y_country_docs!$A$1:$E$21,MATCH($B358,export_2017_5y_country_docs!$A$1:$A$21,0),3)</f>
        <v>541059.55428477901</v>
      </c>
      <c r="M358">
        <f>INDEX(export_2017_5y_country_docs!$A$1:$E$21,MATCH($B358,export_2017_5y_country_docs!$A$1:$A$21,0),4)</f>
        <v>5.3199137915539568E-2</v>
      </c>
      <c r="N358">
        <f>INDEX(export_2017_5y_country_docs!$A$1:$E$21,MATCH($B358,export_2017_5y_country_docs!$A$1:$A$21,0),5)</f>
        <v>4.4231314472493732E-2</v>
      </c>
      <c r="O358">
        <f t="shared" si="87"/>
        <v>237889.5742332979</v>
      </c>
      <c r="P358">
        <f t="shared" si="88"/>
        <v>141777.01403750392</v>
      </c>
      <c r="Q358">
        <f t="shared" si="89"/>
        <v>2.0949215685730693</v>
      </c>
      <c r="R358">
        <f t="shared" si="90"/>
        <v>1.2992535491715385</v>
      </c>
      <c r="S358">
        <f t="shared" si="91"/>
        <v>184204.28867916999</v>
      </c>
      <c r="T358">
        <f t="shared" si="92"/>
        <v>1073638.8229175881</v>
      </c>
      <c r="U358">
        <f t="shared" si="93"/>
        <v>3205186.9408204146</v>
      </c>
      <c r="V358">
        <f t="shared" si="94"/>
        <v>18237335.999999966</v>
      </c>
      <c r="W358">
        <f t="shared" si="95"/>
        <v>5.7470684886797962E-2</v>
      </c>
      <c r="X358">
        <f t="shared" si="96"/>
        <v>5.8870375745535976E-2</v>
      </c>
      <c r="Y358">
        <f t="shared" si="97"/>
        <v>0.97622419016334971</v>
      </c>
      <c r="Z358">
        <f t="shared" si="98"/>
        <v>0.97477446117016031</v>
      </c>
      <c r="AA358">
        <f t="shared" si="99"/>
        <v>0.1715700706300832</v>
      </c>
      <c r="AB358">
        <f t="shared" si="100"/>
        <v>0.17601001817807505</v>
      </c>
      <c r="AC358">
        <f t="shared" si="101"/>
        <v>0.9747744611701602</v>
      </c>
    </row>
    <row r="359" spans="1:29" x14ac:dyDescent="0.25">
      <c r="A359" t="s">
        <v>17</v>
      </c>
      <c r="B359" t="s">
        <v>8</v>
      </c>
      <c r="C359" t="str">
        <f>INDEX(country!$A$1:$J$242,MATCH(A359,country!$B$1:$B$242,0),1)</f>
        <v>Brazil</v>
      </c>
      <c r="D359" t="str">
        <f>INDEX(country!$A$1:$J$242,MATCH(B359,country!$B$1:$B$242,0),1)</f>
        <v>China</v>
      </c>
      <c r="E359">
        <v>50911</v>
      </c>
      <c r="F359">
        <v>32246.410985304199</v>
      </c>
      <c r="G359">
        <f>INDEX(export_2017_country_references!$A$1:$C$21,MATCH($A359,export_2017_country_references!$A$1:$A$21,0),2)</f>
        <v>473379</v>
      </c>
      <c r="H359">
        <f>INDEX(export_2017_country_references!$A$1:$C$21,MATCH($A359,export_2017_country_references!$A$1:$A$21,0),3)</f>
        <v>364724.64994822402</v>
      </c>
      <c r="I359">
        <f t="shared" si="85"/>
        <v>0.10754807458717011</v>
      </c>
      <c r="J359">
        <f t="shared" si="86"/>
        <v>8.8413028814701367E-2</v>
      </c>
      <c r="K359">
        <f>INDEX(export_2017_5y_country_docs!$A$1:$E$21,MATCH($B359,export_2017_5y_country_docs!$A$1:$A$21,0),2)</f>
        <v>2372875</v>
      </c>
      <c r="L359">
        <f>INDEX(export_2017_5y_country_docs!$A$1:$E$21,MATCH($B359,export_2017_5y_country_docs!$A$1:$A$21,0),3)</f>
        <v>2164170.6430614302</v>
      </c>
      <c r="M359">
        <f>INDEX(export_2017_5y_country_docs!$A$1:$E$21,MATCH($B359,export_2017_5y_country_docs!$A$1:$A$21,0),4)</f>
        <v>0.15341833143700095</v>
      </c>
      <c r="N359">
        <f>INDEX(export_2017_5y_country_docs!$A$1:$E$21,MATCH($B359,export_2017_5y_country_docs!$A$1:$A$21,0),5)</f>
        <v>0.1769197337471026</v>
      </c>
      <c r="O359">
        <f t="shared" si="87"/>
        <v>72625.016317316069</v>
      </c>
      <c r="P359">
        <f t="shared" si="88"/>
        <v>64526.987959844992</v>
      </c>
      <c r="Q359">
        <f t="shared" si="89"/>
        <v>0.70101189069008485</v>
      </c>
      <c r="R359">
        <f t="shared" si="90"/>
        <v>0.49973525814301256</v>
      </c>
      <c r="S359">
        <f t="shared" si="91"/>
        <v>32246.410985304199</v>
      </c>
      <c r="T359">
        <f t="shared" si="92"/>
        <v>2883561.6717675827</v>
      </c>
      <c r="U359">
        <f t="shared" si="93"/>
        <v>364708.38328155724</v>
      </c>
      <c r="V359">
        <f t="shared" si="94"/>
        <v>18237335.999999966</v>
      </c>
      <c r="W359">
        <f t="shared" si="95"/>
        <v>8.8416972198880769E-2</v>
      </c>
      <c r="X359">
        <f t="shared" si="96"/>
        <v>0.15811309676849666</v>
      </c>
      <c r="Y359">
        <f t="shared" si="97"/>
        <v>0.55920081262046006</v>
      </c>
      <c r="Z359">
        <f t="shared" si="98"/>
        <v>0.51644647395112597</v>
      </c>
      <c r="AA359">
        <f t="shared" si="99"/>
        <v>1.1182840755938334E-2</v>
      </c>
      <c r="AB359">
        <f t="shared" si="100"/>
        <v>2.1653436164222169E-2</v>
      </c>
      <c r="AC359">
        <f t="shared" si="101"/>
        <v>0.51644647395112597</v>
      </c>
    </row>
    <row r="360" spans="1:29" x14ac:dyDescent="0.25">
      <c r="A360" t="s">
        <v>7</v>
      </c>
      <c r="B360" t="s">
        <v>19</v>
      </c>
      <c r="C360" t="str">
        <f>INDEX(country!$A$1:$J$242,MATCH(A360,country!$B$1:$B$242,0),1)</f>
        <v>Netherlands</v>
      </c>
      <c r="D360" t="str">
        <f>INDEX(country!$A$1:$J$242,MATCH(B360,country!$B$1:$B$242,0),1)</f>
        <v>United States</v>
      </c>
      <c r="E360">
        <v>193854</v>
      </c>
      <c r="F360">
        <v>76371.249800582795</v>
      </c>
      <c r="G360">
        <f>INDEX(export_2017_country_references!$A$1:$C$21,MATCH($A360,export_2017_country_references!$A$1:$A$21,0),2)</f>
        <v>457343</v>
      </c>
      <c r="H360">
        <f>INDEX(export_2017_country_references!$A$1:$C$21,MATCH($A360,export_2017_country_references!$A$1:$A$21,0),3)</f>
        <v>252054.98301061499</v>
      </c>
      <c r="I360">
        <f t="shared" si="85"/>
        <v>0.42387004939399969</v>
      </c>
      <c r="J360">
        <f t="shared" si="86"/>
        <v>0.30299440577759384</v>
      </c>
      <c r="K360">
        <f>INDEX(export_2017_5y_country_docs!$A$1:$E$21,MATCH($B360,export_2017_5y_country_docs!$A$1:$A$21,0),2)</f>
        <v>2823093</v>
      </c>
      <c r="L360">
        <f>INDEX(export_2017_5y_country_docs!$A$1:$E$21,MATCH($B360,export_2017_5y_country_docs!$A$1:$A$21,0),3)</f>
        <v>2249487.3035238399</v>
      </c>
      <c r="M360">
        <f>INDEX(export_2017_5y_country_docs!$A$1:$E$21,MATCH($B360,export_2017_5y_country_docs!$A$1:$A$21,0),4)</f>
        <v>0.18252719488025176</v>
      </c>
      <c r="N360">
        <f>INDEX(export_2017_5y_country_docs!$A$1:$E$21,MATCH($B360,export_2017_5y_country_docs!$A$1:$A$21,0),5)</f>
        <v>0.18389432278960494</v>
      </c>
      <c r="O360">
        <f t="shared" si="87"/>
        <v>83477.534888118986</v>
      </c>
      <c r="P360">
        <f t="shared" si="88"/>
        <v>46351.48040648242</v>
      </c>
      <c r="Q360">
        <f t="shared" si="89"/>
        <v>2.3222295706241614</v>
      </c>
      <c r="R360">
        <f t="shared" si="90"/>
        <v>1.6476550291563503</v>
      </c>
      <c r="S360">
        <f t="shared" si="91"/>
        <v>76371.249800582795</v>
      </c>
      <c r="T360">
        <f t="shared" si="92"/>
        <v>4873588.5164673962</v>
      </c>
      <c r="U360">
        <f t="shared" si="93"/>
        <v>252042.79126432154</v>
      </c>
      <c r="V360">
        <f t="shared" si="94"/>
        <v>18237335.999999966</v>
      </c>
      <c r="W360">
        <f t="shared" si="95"/>
        <v>0.30300906214171774</v>
      </c>
      <c r="X360">
        <f t="shared" si="96"/>
        <v>0.26723138272318969</v>
      </c>
      <c r="Y360">
        <f t="shared" si="97"/>
        <v>1.1338827762440917</v>
      </c>
      <c r="Z360">
        <f t="shared" si="98"/>
        <v>1.1920868249097865</v>
      </c>
      <c r="AA360">
        <f t="shared" si="99"/>
        <v>1.5670434535564819E-2</v>
      </c>
      <c r="AB360">
        <f t="shared" si="100"/>
        <v>1.3145380192211007E-2</v>
      </c>
      <c r="AC360">
        <f t="shared" si="101"/>
        <v>1.1920868249097865</v>
      </c>
    </row>
    <row r="361" spans="1:29" x14ac:dyDescent="0.25">
      <c r="A361" t="s">
        <v>15</v>
      </c>
      <c r="B361" t="s">
        <v>9</v>
      </c>
      <c r="C361" t="str">
        <f>INDEX(country!$A$1:$J$242,MATCH(A361,country!$B$1:$B$242,0),1)</f>
        <v>Turkey</v>
      </c>
      <c r="D361" t="str">
        <f>INDEX(country!$A$1:$J$242,MATCH(B361,country!$B$1:$B$242,0),1)</f>
        <v>Sweden</v>
      </c>
      <c r="E361">
        <v>4240</v>
      </c>
      <c r="F361">
        <v>1517.24676385617</v>
      </c>
      <c r="G361">
        <f>INDEX(export_2017_country_references!$A$1:$C$21,MATCH($A361,export_2017_country_references!$A$1:$A$21,0),2)</f>
        <v>233551</v>
      </c>
      <c r="H361">
        <f>INDEX(export_2017_country_references!$A$1:$C$21,MATCH($A361,export_2017_country_references!$A$1:$A$21,0),3)</f>
        <v>188043.705976909</v>
      </c>
      <c r="I361">
        <f t="shared" si="85"/>
        <v>1.8154493022937174E-2</v>
      </c>
      <c r="J361">
        <f t="shared" si="86"/>
        <v>8.0685857363526001E-3</v>
      </c>
      <c r="K361">
        <f>INDEX(export_2017_5y_country_docs!$A$1:$E$21,MATCH($B361,export_2017_5y_country_docs!$A$1:$A$21,0),2)</f>
        <v>179938</v>
      </c>
      <c r="L361">
        <f>INDEX(export_2017_5y_country_docs!$A$1:$E$21,MATCH($B361,export_2017_5y_country_docs!$A$1:$A$21,0),3)</f>
        <v>108129.511066987</v>
      </c>
      <c r="M361">
        <f>INDEX(export_2017_5y_country_docs!$A$1:$E$21,MATCH($B361,export_2017_5y_country_docs!$A$1:$A$21,0),4)</f>
        <v>1.1633898845118718E-2</v>
      </c>
      <c r="N361">
        <f>INDEX(export_2017_5y_country_docs!$A$1:$E$21,MATCH($B361,export_2017_5y_country_docs!$A$1:$A$21,0),5)</f>
        <v>8.8395267579797366E-3</v>
      </c>
      <c r="O361">
        <f t="shared" si="87"/>
        <v>2717.1087091763216</v>
      </c>
      <c r="P361">
        <f t="shared" si="88"/>
        <v>1662.2173706525612</v>
      </c>
      <c r="Q361">
        <f t="shared" si="89"/>
        <v>1.5604822823910258</v>
      </c>
      <c r="R361">
        <f t="shared" si="90"/>
        <v>0.91278480819901553</v>
      </c>
      <c r="S361">
        <f t="shared" si="91"/>
        <v>1517.24676385617</v>
      </c>
      <c r="T361">
        <f t="shared" si="92"/>
        <v>202311.93175718444</v>
      </c>
      <c r="U361">
        <f t="shared" si="93"/>
        <v>188030.98814065231</v>
      </c>
      <c r="V361">
        <f t="shared" si="94"/>
        <v>18237335.999999966</v>
      </c>
      <c r="W361">
        <f t="shared" si="95"/>
        <v>8.0691314706128545E-3</v>
      </c>
      <c r="X361">
        <f t="shared" si="96"/>
        <v>1.1093283128478021E-2</v>
      </c>
      <c r="Y361">
        <f t="shared" si="97"/>
        <v>0.72738894132236265</v>
      </c>
      <c r="Z361">
        <f t="shared" si="98"/>
        <v>0.72517131251111888</v>
      </c>
      <c r="AA361">
        <f t="shared" si="99"/>
        <v>7.4995416764502814E-3</v>
      </c>
      <c r="AB361">
        <f t="shared" si="100"/>
        <v>1.0341751731023271E-2</v>
      </c>
      <c r="AC361">
        <f t="shared" si="101"/>
        <v>0.72517131251111888</v>
      </c>
    </row>
    <row r="362" spans="1:29" x14ac:dyDescent="0.25">
      <c r="A362" t="s">
        <v>5</v>
      </c>
      <c r="B362" t="s">
        <v>21</v>
      </c>
      <c r="C362" t="str">
        <f>INDEX(country!$A$1:$J$242,MATCH(A362,country!$B$1:$B$242,0),1)</f>
        <v>Switzerland</v>
      </c>
      <c r="D362" t="str">
        <f>INDEX(country!$A$1:$J$242,MATCH(B362,country!$B$1:$B$242,0),1)</f>
        <v>Italy</v>
      </c>
      <c r="E362">
        <v>27289</v>
      </c>
      <c r="F362">
        <v>6643.7434241701303</v>
      </c>
      <c r="G362">
        <f>INDEX(export_2017_country_references!$A$1:$C$21,MATCH($A362,export_2017_country_references!$A$1:$A$21,0),2)</f>
        <v>389403</v>
      </c>
      <c r="H362">
        <f>INDEX(export_2017_country_references!$A$1:$C$21,MATCH($A362,export_2017_country_references!$A$1:$A$21,0),3)</f>
        <v>194158.51615281499</v>
      </c>
      <c r="I362">
        <f t="shared" si="85"/>
        <v>7.0079069755497519E-2</v>
      </c>
      <c r="J362">
        <f t="shared" si="86"/>
        <v>3.4218140701802055E-2</v>
      </c>
      <c r="K362">
        <f>INDEX(export_2017_5y_country_docs!$A$1:$E$21,MATCH($B362,export_2017_5y_country_docs!$A$1:$A$21,0),2)</f>
        <v>487659</v>
      </c>
      <c r="L362">
        <f>INDEX(export_2017_5y_country_docs!$A$1:$E$21,MATCH($B362,export_2017_5y_country_docs!$A$1:$A$21,0),3)</f>
        <v>360812.79794453498</v>
      </c>
      <c r="M362">
        <f>INDEX(export_2017_5y_country_docs!$A$1:$E$21,MATCH($B362,export_2017_5y_country_docs!$A$1:$A$21,0),4)</f>
        <v>3.1529612849491212E-2</v>
      </c>
      <c r="N362">
        <f>INDEX(export_2017_5y_country_docs!$A$1:$E$21,MATCH($B362,export_2017_5y_country_docs!$A$1:$A$21,0),5)</f>
        <v>2.9496243445292079E-2</v>
      </c>
      <c r="O362">
        <f t="shared" si="87"/>
        <v>12277.725832430426</v>
      </c>
      <c r="P362">
        <f t="shared" si="88"/>
        <v>5726.9468594201053</v>
      </c>
      <c r="Q362">
        <f t="shared" si="89"/>
        <v>2.22264288781549</v>
      </c>
      <c r="R362">
        <f t="shared" si="90"/>
        <v>1.1600846990996625</v>
      </c>
      <c r="S362">
        <f t="shared" si="91"/>
        <v>6643.7434241701303</v>
      </c>
      <c r="T362">
        <f t="shared" si="92"/>
        <v>552156.95266972948</v>
      </c>
      <c r="U362">
        <f t="shared" si="93"/>
        <v>194145.84156533482</v>
      </c>
      <c r="V362">
        <f t="shared" si="94"/>
        <v>18237335.999999966</v>
      </c>
      <c r="W362">
        <f t="shared" si="95"/>
        <v>3.4220374593675489E-2</v>
      </c>
      <c r="X362">
        <f t="shared" si="96"/>
        <v>3.0276184672461508E-2</v>
      </c>
      <c r="Y362">
        <f t="shared" si="97"/>
        <v>1.130273677607784</v>
      </c>
      <c r="Z362">
        <f t="shared" si="98"/>
        <v>1.1348896520290279</v>
      </c>
      <c r="AA362">
        <f t="shared" si="99"/>
        <v>1.2032345861166869E-2</v>
      </c>
      <c r="AB362">
        <f t="shared" si="100"/>
        <v>1.0602216558812284E-2</v>
      </c>
      <c r="AC362">
        <f t="shared" si="101"/>
        <v>1.1348896520290277</v>
      </c>
    </row>
    <row r="363" spans="1:29" x14ac:dyDescent="0.25">
      <c r="A363" t="s">
        <v>5</v>
      </c>
      <c r="B363" t="s">
        <v>18</v>
      </c>
      <c r="C363" t="str">
        <f>INDEX(country!$A$1:$J$242,MATCH(A363,country!$B$1:$B$242,0),1)</f>
        <v>Switzerland</v>
      </c>
      <c r="D363" t="str">
        <f>INDEX(country!$A$1:$J$242,MATCH(B363,country!$B$1:$B$242,0),1)</f>
        <v>Spain</v>
      </c>
      <c r="E363">
        <v>20706</v>
      </c>
      <c r="F363">
        <v>4388.17214265239</v>
      </c>
      <c r="G363">
        <f>INDEX(export_2017_country_references!$A$1:$C$21,MATCH($A363,export_2017_country_references!$A$1:$A$21,0),2)</f>
        <v>389403</v>
      </c>
      <c r="H363">
        <f>INDEX(export_2017_country_references!$A$1:$C$21,MATCH($A363,export_2017_country_references!$A$1:$A$21,0),3)</f>
        <v>194158.51615281499</v>
      </c>
      <c r="I363">
        <f t="shared" si="85"/>
        <v>5.3173704362832336E-2</v>
      </c>
      <c r="J363">
        <f t="shared" si="86"/>
        <v>2.2600976921345144E-2</v>
      </c>
      <c r="K363">
        <f>INDEX(export_2017_5y_country_docs!$A$1:$E$21,MATCH($B363,export_2017_5y_country_docs!$A$1:$A$21,0),2)</f>
        <v>405846</v>
      </c>
      <c r="L363">
        <f>INDEX(export_2017_5y_country_docs!$A$1:$E$21,MATCH($B363,export_2017_5y_country_docs!$A$1:$A$21,0),3)</f>
        <v>295491.23018071702</v>
      </c>
      <c r="M363">
        <f>INDEX(export_2017_5y_country_docs!$A$1:$E$21,MATCH($B363,export_2017_5y_country_docs!$A$1:$A$21,0),4)</f>
        <v>2.6239989944847955E-2</v>
      </c>
      <c r="N363">
        <f>INDEX(export_2017_5y_country_docs!$A$1:$E$21,MATCH($B363,export_2017_5y_country_docs!$A$1:$A$21,0),5)</f>
        <v>2.415624199310994E-2</v>
      </c>
      <c r="O363">
        <f t="shared" si="87"/>
        <v>10217.930804493628</v>
      </c>
      <c r="P363">
        <f t="shared" si="88"/>
        <v>4690.1401012105443</v>
      </c>
      <c r="Q363">
        <f t="shared" si="89"/>
        <v>2.0264376806010413</v>
      </c>
      <c r="R363">
        <f t="shared" si="90"/>
        <v>0.93561643105709891</v>
      </c>
      <c r="S363">
        <f t="shared" si="91"/>
        <v>4388.17214265239</v>
      </c>
      <c r="T363">
        <f t="shared" si="92"/>
        <v>436281.78476138465</v>
      </c>
      <c r="U363">
        <f t="shared" si="93"/>
        <v>194145.84156533482</v>
      </c>
      <c r="V363">
        <f t="shared" si="94"/>
        <v>18237335.999999966</v>
      </c>
      <c r="W363">
        <f t="shared" si="95"/>
        <v>2.2602452400071946E-2</v>
      </c>
      <c r="X363">
        <f t="shared" si="96"/>
        <v>2.3922451434868857E-2</v>
      </c>
      <c r="Y363">
        <f t="shared" si="97"/>
        <v>0.94482174879147596</v>
      </c>
      <c r="Z363">
        <f t="shared" si="98"/>
        <v>0.94354574416109571</v>
      </c>
      <c r="AA363">
        <f t="shared" si="99"/>
        <v>1.0058114493715135E-2</v>
      </c>
      <c r="AB363">
        <f t="shared" si="100"/>
        <v>1.0659911886580317E-2</v>
      </c>
      <c r="AC363">
        <f t="shared" si="101"/>
        <v>0.94354574416109571</v>
      </c>
    </row>
    <row r="364" spans="1:29" x14ac:dyDescent="0.25">
      <c r="A364" t="s">
        <v>18</v>
      </c>
      <c r="B364" t="s">
        <v>15</v>
      </c>
      <c r="C364" t="str">
        <f>INDEX(country!$A$1:$J$242,MATCH(A364,country!$B$1:$B$242,0),1)</f>
        <v>Spain</v>
      </c>
      <c r="D364" t="str">
        <f>INDEX(country!$A$1:$J$242,MATCH(B364,country!$B$1:$B$242,0),1)</f>
        <v>Turkey</v>
      </c>
      <c r="E364">
        <v>8369</v>
      </c>
      <c r="F364">
        <v>3570.4609924683</v>
      </c>
      <c r="G364">
        <f>INDEX(export_2017_country_references!$A$1:$C$21,MATCH($A364,export_2017_country_references!$A$1:$A$21,0),2)</f>
        <v>684655</v>
      </c>
      <c r="H364">
        <f>INDEX(export_2017_country_references!$A$1:$C$21,MATCH($A364,export_2017_country_references!$A$1:$A$21,0),3)</f>
        <v>454481.91714997898</v>
      </c>
      <c r="I364">
        <f t="shared" si="85"/>
        <v>1.2223674697475371E-2</v>
      </c>
      <c r="J364">
        <f t="shared" si="86"/>
        <v>7.8561123286452969E-3</v>
      </c>
      <c r="K364">
        <f>INDEX(export_2017_5y_country_docs!$A$1:$E$21,MATCH($B364,export_2017_5y_country_docs!$A$1:$A$21,0),2)</f>
        <v>196268</v>
      </c>
      <c r="L364">
        <f>INDEX(export_2017_5y_country_docs!$A$1:$E$21,MATCH($B364,export_2017_5y_country_docs!$A$1:$A$21,0),3)</f>
        <v>171052.689770383</v>
      </c>
      <c r="M364">
        <f>INDEX(export_2017_5y_country_docs!$A$1:$E$21,MATCH($B364,export_2017_5y_country_docs!$A$1:$A$21,0),4)</f>
        <v>1.2689715671696699E-2</v>
      </c>
      <c r="N364">
        <f>INDEX(export_2017_5y_country_docs!$A$1:$E$21,MATCH($B364,export_2017_5y_country_docs!$A$1:$A$21,0),5)</f>
        <v>1.3983461252432714E-2</v>
      </c>
      <c r="O364">
        <f t="shared" si="87"/>
        <v>8688.0772832055027</v>
      </c>
      <c r="P364">
        <f t="shared" si="88"/>
        <v>6355.2302783980658</v>
      </c>
      <c r="Q364">
        <f t="shared" si="89"/>
        <v>0.96327412006079927</v>
      </c>
      <c r="R364">
        <f t="shared" si="90"/>
        <v>0.5618145741476247</v>
      </c>
      <c r="S364">
        <f t="shared" si="91"/>
        <v>3570.4609924683</v>
      </c>
      <c r="T364">
        <f t="shared" si="92"/>
        <v>154259.77782273083</v>
      </c>
      <c r="U364">
        <f t="shared" si="93"/>
        <v>454448.32633992715</v>
      </c>
      <c r="V364">
        <f t="shared" si="94"/>
        <v>18237335.999999966</v>
      </c>
      <c r="W364">
        <f t="shared" si="95"/>
        <v>7.8566930177174799E-3</v>
      </c>
      <c r="X364">
        <f t="shared" si="96"/>
        <v>8.4584600416821362E-3</v>
      </c>
      <c r="Y364">
        <f t="shared" si="97"/>
        <v>0.92885619592700908</v>
      </c>
      <c r="Z364">
        <f t="shared" si="98"/>
        <v>0.92829281458403123</v>
      </c>
      <c r="AA364">
        <f t="shared" si="99"/>
        <v>2.3145767761777351E-2</v>
      </c>
      <c r="AB364">
        <f t="shared" si="100"/>
        <v>2.4933692686341633E-2</v>
      </c>
      <c r="AC364">
        <f t="shared" si="101"/>
        <v>0.92829281458403123</v>
      </c>
    </row>
    <row r="365" spans="1:29" x14ac:dyDescent="0.25">
      <c r="A365" t="s">
        <v>16</v>
      </c>
      <c r="B365" t="s">
        <v>18</v>
      </c>
      <c r="C365" t="str">
        <f>INDEX(country!$A$1:$J$242,MATCH(A365,country!$B$1:$B$242,0),1)</f>
        <v>Russian Federation</v>
      </c>
      <c r="D365" t="str">
        <f>INDEX(country!$A$1:$J$242,MATCH(B365,country!$B$1:$B$242,0),1)</f>
        <v>Spain</v>
      </c>
      <c r="E365">
        <v>15259</v>
      </c>
      <c r="F365">
        <v>5528.1154956135597</v>
      </c>
      <c r="G365">
        <f>INDEX(export_2017_country_references!$A$1:$C$21,MATCH($A365,export_2017_country_references!$A$1:$A$21,0),2)</f>
        <v>307923</v>
      </c>
      <c r="H365">
        <f>INDEX(export_2017_country_references!$A$1:$C$21,MATCH($A365,export_2017_country_references!$A$1:$A$21,0),3)</f>
        <v>230122.67918958</v>
      </c>
      <c r="I365">
        <f t="shared" si="85"/>
        <v>4.955459644131812E-2</v>
      </c>
      <c r="J365">
        <f t="shared" si="86"/>
        <v>2.4022471470790497E-2</v>
      </c>
      <c r="K365">
        <f>INDEX(export_2017_5y_country_docs!$A$1:$E$21,MATCH($B365,export_2017_5y_country_docs!$A$1:$A$21,0),2)</f>
        <v>405846</v>
      </c>
      <c r="L365">
        <f>INDEX(export_2017_5y_country_docs!$A$1:$E$21,MATCH($B365,export_2017_5y_country_docs!$A$1:$A$21,0),3)</f>
        <v>295491.23018071702</v>
      </c>
      <c r="M365">
        <f>INDEX(export_2017_5y_country_docs!$A$1:$E$21,MATCH($B365,export_2017_5y_country_docs!$A$1:$A$21,0),4)</f>
        <v>2.6239989944847955E-2</v>
      </c>
      <c r="N365">
        <f>INDEX(export_2017_5y_country_docs!$A$1:$E$21,MATCH($B365,export_2017_5y_country_docs!$A$1:$A$21,0),5)</f>
        <v>2.415624199310994E-2</v>
      </c>
      <c r="O365">
        <f t="shared" si="87"/>
        <v>8079.896423787417</v>
      </c>
      <c r="P365">
        <f t="shared" si="88"/>
        <v>5558.8991266062994</v>
      </c>
      <c r="Q365">
        <f t="shared" si="89"/>
        <v>1.888514307569231</v>
      </c>
      <c r="R365">
        <f t="shared" si="90"/>
        <v>0.99446227925860331</v>
      </c>
      <c r="S365">
        <f t="shared" si="91"/>
        <v>5528.1154956135597</v>
      </c>
      <c r="T365">
        <f t="shared" si="92"/>
        <v>436281.78476138465</v>
      </c>
      <c r="U365">
        <f t="shared" si="93"/>
        <v>230105.28373503475</v>
      </c>
      <c r="V365">
        <f t="shared" si="94"/>
        <v>18237335.999999966</v>
      </c>
      <c r="W365">
        <f t="shared" si="95"/>
        <v>2.4024287516922736E-2</v>
      </c>
      <c r="X365">
        <f t="shared" si="96"/>
        <v>2.3922451434868857E-2</v>
      </c>
      <c r="Y365">
        <f t="shared" si="97"/>
        <v>1.0042569250200439</v>
      </c>
      <c r="Z365">
        <f t="shared" si="98"/>
        <v>1.0043617120442614</v>
      </c>
      <c r="AA365">
        <f t="shared" si="99"/>
        <v>1.2670974789004884E-2</v>
      </c>
      <c r="AB365">
        <f t="shared" si="100"/>
        <v>1.2615947658154538E-2</v>
      </c>
      <c r="AC365">
        <f t="shared" si="101"/>
        <v>1.0043617120442616</v>
      </c>
    </row>
    <row r="366" spans="1:29" x14ac:dyDescent="0.25">
      <c r="A366" t="s">
        <v>10</v>
      </c>
      <c r="B366" t="s">
        <v>23</v>
      </c>
      <c r="C366" t="str">
        <f>INDEX(country!$A$1:$J$242,MATCH(A366,country!$B$1:$B$242,0),1)</f>
        <v>Australia</v>
      </c>
      <c r="D366" t="str">
        <f>INDEX(country!$A$1:$J$242,MATCH(B366,country!$B$1:$B$242,0),1)</f>
        <v>United Kingdom</v>
      </c>
      <c r="E366">
        <v>113943</v>
      </c>
      <c r="F366">
        <v>41513.114772010202</v>
      </c>
      <c r="G366">
        <f>INDEX(export_2017_country_references!$A$1:$C$21,MATCH($A366,export_2017_country_references!$A$1:$A$21,0),2)</f>
        <v>766223</v>
      </c>
      <c r="H366">
        <f>INDEX(export_2017_country_references!$A$1:$C$21,MATCH($A366,export_2017_country_references!$A$1:$A$21,0),3)</f>
        <v>467586.44461568602</v>
      </c>
      <c r="I366">
        <f t="shared" si="85"/>
        <v>0.148707360650881</v>
      </c>
      <c r="J366">
        <f t="shared" si="86"/>
        <v>8.8781689995590538E-2</v>
      </c>
      <c r="K366">
        <f>INDEX(export_2017_5y_country_docs!$A$1:$E$21,MATCH($B366,export_2017_5y_country_docs!$A$1:$A$21,0),2)</f>
        <v>822815</v>
      </c>
      <c r="L366">
        <f>INDEX(export_2017_5y_country_docs!$A$1:$E$21,MATCH($B366,export_2017_5y_country_docs!$A$1:$A$21,0),3)</f>
        <v>541059.55428477901</v>
      </c>
      <c r="M366">
        <f>INDEX(export_2017_5y_country_docs!$A$1:$E$21,MATCH($B366,export_2017_5y_country_docs!$A$1:$A$21,0),4)</f>
        <v>5.3199137915539568E-2</v>
      </c>
      <c r="N366">
        <f>INDEX(export_2017_5y_country_docs!$A$1:$E$21,MATCH($B366,export_2017_5y_country_docs!$A$1:$A$21,0),5)</f>
        <v>4.4231314472493732E-2</v>
      </c>
      <c r="O366">
        <f t="shared" si="87"/>
        <v>40762.403051058478</v>
      </c>
      <c r="P366">
        <f t="shared" si="88"/>
        <v>20681.963074871681</v>
      </c>
      <c r="Q366">
        <f t="shared" si="89"/>
        <v>2.7952964367011539</v>
      </c>
      <c r="R366">
        <f t="shared" si="90"/>
        <v>2.0072134652656883</v>
      </c>
      <c r="S366">
        <f t="shared" si="91"/>
        <v>41513.114772010202</v>
      </c>
      <c r="T366">
        <f t="shared" si="92"/>
        <v>1073638.8229175881</v>
      </c>
      <c r="U366">
        <f t="shared" si="93"/>
        <v>467570.656331987</v>
      </c>
      <c r="V366">
        <f t="shared" si="94"/>
        <v>18237335.999999966</v>
      </c>
      <c r="W366">
        <f t="shared" si="95"/>
        <v>8.878468785375368E-2</v>
      </c>
      <c r="X366">
        <f t="shared" si="96"/>
        <v>5.8870375745535976E-2</v>
      </c>
      <c r="Y366">
        <f t="shared" si="97"/>
        <v>1.5081386304976327</v>
      </c>
      <c r="Z366">
        <f t="shared" si="98"/>
        <v>1.5576493543559753</v>
      </c>
      <c r="AA366">
        <f t="shared" si="99"/>
        <v>3.8665810033954709E-2</v>
      </c>
      <c r="AB366">
        <f t="shared" si="100"/>
        <v>2.482317982916088E-2</v>
      </c>
      <c r="AC366">
        <f t="shared" si="101"/>
        <v>1.5576493543559751</v>
      </c>
    </row>
    <row r="367" spans="1:29" x14ac:dyDescent="0.25">
      <c r="A367" t="s">
        <v>7</v>
      </c>
      <c r="B367" t="s">
        <v>7</v>
      </c>
      <c r="C367" t="str">
        <f>INDEX(country!$A$1:$J$242,MATCH(A367,country!$B$1:$B$242,0),1)</f>
        <v>Netherlands</v>
      </c>
      <c r="D367" t="str">
        <f>INDEX(country!$A$1:$J$242,MATCH(B367,country!$B$1:$B$242,0),1)</f>
        <v>Netherlands</v>
      </c>
      <c r="E367">
        <v>48416</v>
      </c>
      <c r="F367">
        <v>18525.655214565901</v>
      </c>
      <c r="G367">
        <f>INDEX(export_2017_country_references!$A$1:$C$21,MATCH($A367,export_2017_country_references!$A$1:$A$21,0),2)</f>
        <v>457343</v>
      </c>
      <c r="H367">
        <f>INDEX(export_2017_country_references!$A$1:$C$21,MATCH($A367,export_2017_country_references!$A$1:$A$21,0),3)</f>
        <v>252054.98301061499</v>
      </c>
      <c r="I367">
        <f t="shared" si="85"/>
        <v>0.10586365157004698</v>
      </c>
      <c r="J367">
        <f t="shared" si="86"/>
        <v>7.3498468442441844E-2</v>
      </c>
      <c r="K367">
        <f>INDEX(export_2017_5y_country_docs!$A$1:$E$21,MATCH($B367,export_2017_5y_country_docs!$A$1:$A$21,0),2)</f>
        <v>264229</v>
      </c>
      <c r="L367">
        <f>INDEX(export_2017_5y_country_docs!$A$1:$E$21,MATCH($B367,export_2017_5y_country_docs!$A$1:$A$21,0),3)</f>
        <v>164787.98419923001</v>
      </c>
      <c r="M367">
        <f>INDEX(export_2017_5y_country_docs!$A$1:$E$21,MATCH($B367,export_2017_5y_country_docs!$A$1:$A$21,0),4)</f>
        <v>1.708373694242947E-2</v>
      </c>
      <c r="N367">
        <f>INDEX(export_2017_5y_country_docs!$A$1:$E$21,MATCH($B367,export_2017_5y_country_docs!$A$1:$A$21,0),5)</f>
        <v>1.3471325092927054E-2</v>
      </c>
      <c r="O367">
        <f t="shared" si="87"/>
        <v>7813.1275044615213</v>
      </c>
      <c r="P367">
        <f t="shared" si="88"/>
        <v>3395.5146174281999</v>
      </c>
      <c r="Q367">
        <f t="shared" si="89"/>
        <v>6.1967502734792266</v>
      </c>
      <c r="R367">
        <f t="shared" si="90"/>
        <v>5.4559197358418192</v>
      </c>
      <c r="S367">
        <f t="shared" si="91"/>
        <v>18525.655214565901</v>
      </c>
      <c r="T367">
        <f t="shared" si="92"/>
        <v>349614.29819089675</v>
      </c>
      <c r="U367">
        <f t="shared" si="93"/>
        <v>252042.79126432154</v>
      </c>
      <c r="V367">
        <f t="shared" si="94"/>
        <v>18237335.999999966</v>
      </c>
      <c r="W367">
        <f t="shared" si="95"/>
        <v>7.3502023690642806E-2</v>
      </c>
      <c r="X367">
        <f t="shared" si="96"/>
        <v>1.9170250424233967E-2</v>
      </c>
      <c r="Y367">
        <f t="shared" si="97"/>
        <v>3.8341712843628599</v>
      </c>
      <c r="Z367">
        <f t="shared" si="98"/>
        <v>4.0590150835003351</v>
      </c>
      <c r="AA367">
        <f t="shared" si="99"/>
        <v>5.2988837442942631E-2</v>
      </c>
      <c r="AB367">
        <f t="shared" si="100"/>
        <v>1.3054604713921669E-2</v>
      </c>
      <c r="AC367">
        <f t="shared" si="101"/>
        <v>4.0590150835003351</v>
      </c>
    </row>
    <row r="368" spans="1:29" x14ac:dyDescent="0.25">
      <c r="A368" t="s">
        <v>19</v>
      </c>
      <c r="B368" t="s">
        <v>17</v>
      </c>
      <c r="C368" t="str">
        <f>INDEX(country!$A$1:$J$242,MATCH(A368,country!$B$1:$B$242,0),1)</f>
        <v>United States</v>
      </c>
      <c r="D368" t="str">
        <f>INDEX(country!$A$1:$J$242,MATCH(B368,country!$B$1:$B$242,0),1)</f>
        <v>Brazil</v>
      </c>
      <c r="E368">
        <v>81868</v>
      </c>
      <c r="F368">
        <v>27001.978331684899</v>
      </c>
      <c r="G368">
        <f>INDEX(export_2017_country_references!$A$1:$C$21,MATCH($A368,export_2017_country_references!$A$1:$A$21,0),2)</f>
        <v>4608764</v>
      </c>
      <c r="H368">
        <f>INDEX(export_2017_country_references!$A$1:$C$21,MATCH($A368,export_2017_country_references!$A$1:$A$21,0),3)</f>
        <v>3401456.2562221601</v>
      </c>
      <c r="I368">
        <f t="shared" si="85"/>
        <v>1.7763547883987985E-2</v>
      </c>
      <c r="J368">
        <f t="shared" si="86"/>
        <v>7.9383582494383584E-3</v>
      </c>
      <c r="K368">
        <f>INDEX(export_2017_5y_country_docs!$A$1:$E$21,MATCH($B368,export_2017_5y_country_docs!$A$1:$A$21,0),2)</f>
        <v>331243</v>
      </c>
      <c r="L368">
        <f>INDEX(export_2017_5y_country_docs!$A$1:$E$21,MATCH($B368,export_2017_5y_country_docs!$A$1:$A$21,0),3)</f>
        <v>277939.358609332</v>
      </c>
      <c r="M368">
        <f>INDEX(export_2017_5y_country_docs!$A$1:$E$21,MATCH($B368,export_2017_5y_country_docs!$A$1:$A$21,0),4)</f>
        <v>2.1416529888926519E-2</v>
      </c>
      <c r="N368">
        <f>INDEX(export_2017_5y_country_docs!$A$1:$E$21,MATCH($B368,export_2017_5y_country_docs!$A$1:$A$21,0),5)</f>
        <v>2.2721386356781711E-2</v>
      </c>
      <c r="O368">
        <f t="shared" si="87"/>
        <v>98703.731957008538</v>
      </c>
      <c r="P368">
        <f t="shared" si="88"/>
        <v>77285.80177331598</v>
      </c>
      <c r="Q368">
        <f t="shared" si="89"/>
        <v>0.82943165751481895</v>
      </c>
      <c r="R368">
        <f t="shared" si="90"/>
        <v>0.34937825204794232</v>
      </c>
      <c r="S368">
        <f t="shared" si="91"/>
        <v>27001.978331684899</v>
      </c>
      <c r="T368">
        <f t="shared" si="92"/>
        <v>250192.85372959627</v>
      </c>
      <c r="U368">
        <f t="shared" si="93"/>
        <v>3401355.9011452473</v>
      </c>
      <c r="V368">
        <f t="shared" si="94"/>
        <v>18237335.999999966</v>
      </c>
      <c r="W368">
        <f t="shared" si="95"/>
        <v>7.9385924661965687E-3</v>
      </c>
      <c r="X368">
        <f t="shared" si="96"/>
        <v>1.3718717126755615E-2</v>
      </c>
      <c r="Y368">
        <f t="shared" si="97"/>
        <v>0.57866871900973393</v>
      </c>
      <c r="Z368">
        <f t="shared" si="98"/>
        <v>0.57529717637372191</v>
      </c>
      <c r="AA368">
        <f t="shared" si="99"/>
        <v>0.10792465863500693</v>
      </c>
      <c r="AB368">
        <f t="shared" si="100"/>
        <v>0.18759810245426514</v>
      </c>
      <c r="AC368">
        <f t="shared" si="101"/>
        <v>0.57529717637372191</v>
      </c>
    </row>
    <row r="369" spans="1:29" x14ac:dyDescent="0.25">
      <c r="A369" t="s">
        <v>13</v>
      </c>
      <c r="B369" t="s">
        <v>22</v>
      </c>
      <c r="C369" t="str">
        <f>INDEX(country!$A$1:$J$242,MATCH(A369,country!$B$1:$B$242,0),1)</f>
        <v>India</v>
      </c>
      <c r="D369" t="str">
        <f>INDEX(country!$A$1:$J$242,MATCH(B369,country!$B$1:$B$242,0),1)</f>
        <v>Japan</v>
      </c>
      <c r="E369">
        <v>31466</v>
      </c>
      <c r="F369">
        <v>17195.688808057599</v>
      </c>
      <c r="G369">
        <f>INDEX(export_2017_country_references!$A$1:$C$21,MATCH($A369,export_2017_country_references!$A$1:$A$21,0),2)</f>
        <v>814097</v>
      </c>
      <c r="H369">
        <f>INDEX(export_2017_country_references!$A$1:$C$21,MATCH($A369,export_2017_country_references!$A$1:$A$21,0),3)</f>
        <v>695738.46490440296</v>
      </c>
      <c r="I369">
        <f t="shared" si="85"/>
        <v>3.8651413775016984E-2</v>
      </c>
      <c r="J369">
        <f t="shared" si="86"/>
        <v>2.4715736840021273E-2</v>
      </c>
      <c r="K369">
        <f>INDEX(export_2017_5y_country_docs!$A$1:$E$21,MATCH($B369,export_2017_5y_country_docs!$A$1:$A$21,0),2)</f>
        <v>611176</v>
      </c>
      <c r="L369">
        <f>INDEX(export_2017_5y_country_docs!$A$1:$E$21,MATCH($B369,export_2017_5y_country_docs!$A$1:$A$21,0),3)</f>
        <v>515726.10549464897</v>
      </c>
      <c r="M369">
        <f>INDEX(export_2017_5y_country_docs!$A$1:$E$21,MATCH($B369,export_2017_5y_country_docs!$A$1:$A$21,0),4)</f>
        <v>3.9515609601997792E-2</v>
      </c>
      <c r="N369">
        <f>INDEX(export_2017_5y_country_docs!$A$1:$E$21,MATCH($B369,export_2017_5y_country_docs!$A$1:$A$21,0),5)</f>
        <v>4.2160319271992604E-2</v>
      </c>
      <c r="O369">
        <f t="shared" si="87"/>
        <v>32169.539230157596</v>
      </c>
      <c r="P369">
        <f t="shared" si="88"/>
        <v>29332.555810175651</v>
      </c>
      <c r="Q369">
        <f t="shared" si="89"/>
        <v>0.97813026711001017</v>
      </c>
      <c r="R369">
        <f t="shared" si="90"/>
        <v>0.58623220285810573</v>
      </c>
      <c r="S369">
        <f t="shared" si="91"/>
        <v>17195.688808057599</v>
      </c>
      <c r="T369">
        <f t="shared" si="92"/>
        <v>582041.68262295134</v>
      </c>
      <c r="U369">
        <f t="shared" si="93"/>
        <v>695726.54785840726</v>
      </c>
      <c r="V369">
        <f t="shared" si="94"/>
        <v>18237335.999999966</v>
      </c>
      <c r="W369">
        <f t="shared" si="95"/>
        <v>2.471616019395774E-2</v>
      </c>
      <c r="X369">
        <f t="shared" si="96"/>
        <v>3.1914841214909478E-2</v>
      </c>
      <c r="Y369">
        <f t="shared" si="97"/>
        <v>0.77444095765738075</v>
      </c>
      <c r="Z369">
        <f t="shared" si="98"/>
        <v>0.76872472080796816</v>
      </c>
      <c r="AA369">
        <f t="shared" si="99"/>
        <v>2.9543741146795199E-2</v>
      </c>
      <c r="AB369">
        <f t="shared" si="100"/>
        <v>3.8432146576141392E-2</v>
      </c>
      <c r="AC369">
        <f t="shared" si="101"/>
        <v>0.76872472080796816</v>
      </c>
    </row>
    <row r="370" spans="1:29" x14ac:dyDescent="0.25">
      <c r="A370" t="s">
        <v>18</v>
      </c>
      <c r="B370" t="s">
        <v>19</v>
      </c>
      <c r="C370" t="str">
        <f>INDEX(country!$A$1:$J$242,MATCH(A370,country!$B$1:$B$242,0),1)</f>
        <v>Spain</v>
      </c>
      <c r="D370" t="str">
        <f>INDEX(country!$A$1:$J$242,MATCH(B370,country!$B$1:$B$242,0),1)</f>
        <v>United States</v>
      </c>
      <c r="E370">
        <v>233171</v>
      </c>
      <c r="F370">
        <v>106526.295832385</v>
      </c>
      <c r="G370">
        <f>INDEX(export_2017_country_references!$A$1:$C$21,MATCH($A370,export_2017_country_references!$A$1:$A$21,0),2)</f>
        <v>684655</v>
      </c>
      <c r="H370">
        <f>INDEX(export_2017_country_references!$A$1:$C$21,MATCH($A370,export_2017_country_references!$A$1:$A$21,0),3)</f>
        <v>454481.91714997898</v>
      </c>
      <c r="I370">
        <f t="shared" si="85"/>
        <v>0.34056714695722662</v>
      </c>
      <c r="J370">
        <f t="shared" si="86"/>
        <v>0.23439061448341703</v>
      </c>
      <c r="K370">
        <f>INDEX(export_2017_5y_country_docs!$A$1:$E$21,MATCH($B370,export_2017_5y_country_docs!$A$1:$A$21,0),2)</f>
        <v>2823093</v>
      </c>
      <c r="L370">
        <f>INDEX(export_2017_5y_country_docs!$A$1:$E$21,MATCH($B370,export_2017_5y_country_docs!$A$1:$A$21,0),3)</f>
        <v>2249487.3035238399</v>
      </c>
      <c r="M370">
        <f>INDEX(export_2017_5y_country_docs!$A$1:$E$21,MATCH($B370,export_2017_5y_country_docs!$A$1:$A$21,0),4)</f>
        <v>0.18252719488025176</v>
      </c>
      <c r="N370">
        <f>INDEX(export_2017_5y_country_docs!$A$1:$E$21,MATCH($B370,export_2017_5y_country_docs!$A$1:$A$21,0),5)</f>
        <v>0.18389432278960494</v>
      </c>
      <c r="O370">
        <f t="shared" si="87"/>
        <v>124968.15661073878</v>
      </c>
      <c r="P370">
        <f t="shared" si="88"/>
        <v>83576.644374416719</v>
      </c>
      <c r="Q370">
        <f t="shared" si="89"/>
        <v>1.8658433182006553</v>
      </c>
      <c r="R370">
        <f t="shared" si="90"/>
        <v>1.2745940762488102</v>
      </c>
      <c r="S370">
        <f t="shared" si="91"/>
        <v>106526.295832385</v>
      </c>
      <c r="T370">
        <f t="shared" si="92"/>
        <v>4873588.5164673962</v>
      </c>
      <c r="U370">
        <f t="shared" si="93"/>
        <v>454448.32633992715</v>
      </c>
      <c r="V370">
        <f t="shared" si="94"/>
        <v>18237335.999999966</v>
      </c>
      <c r="W370">
        <f t="shared" si="95"/>
        <v>0.23440793960082357</v>
      </c>
      <c r="X370">
        <f t="shared" si="96"/>
        <v>0.26723138272318969</v>
      </c>
      <c r="Y370">
        <f t="shared" si="97"/>
        <v>0.87717219890911491</v>
      </c>
      <c r="Z370">
        <f t="shared" si="98"/>
        <v>0.83956494921480351</v>
      </c>
      <c r="AA370">
        <f t="shared" si="99"/>
        <v>2.185787648514902E-2</v>
      </c>
      <c r="AB370">
        <f t="shared" si="100"/>
        <v>2.6034765393185392E-2</v>
      </c>
      <c r="AC370">
        <f t="shared" si="101"/>
        <v>0.83956494921480362</v>
      </c>
    </row>
    <row r="371" spans="1:29" x14ac:dyDescent="0.25">
      <c r="A371" t="s">
        <v>9</v>
      </c>
      <c r="B371" t="s">
        <v>19</v>
      </c>
      <c r="C371" t="str">
        <f>INDEX(country!$A$1:$J$242,MATCH(A371,country!$B$1:$B$242,0),1)</f>
        <v>Sweden</v>
      </c>
      <c r="D371" t="str">
        <f>INDEX(country!$A$1:$J$242,MATCH(B371,country!$B$1:$B$242,0),1)</f>
        <v>United States</v>
      </c>
      <c r="E371">
        <v>127071</v>
      </c>
      <c r="F371">
        <v>44603.896257719302</v>
      </c>
      <c r="G371">
        <f>INDEX(export_2017_country_references!$A$1:$C$21,MATCH($A371,export_2017_country_references!$A$1:$A$21,0),2)</f>
        <v>314859</v>
      </c>
      <c r="H371">
        <f>INDEX(export_2017_country_references!$A$1:$C$21,MATCH($A371,export_2017_country_references!$A$1:$A$21,0),3)</f>
        <v>160351.01493838499</v>
      </c>
      <c r="I371">
        <f t="shared" si="85"/>
        <v>0.40358065038636343</v>
      </c>
      <c r="J371">
        <f t="shared" si="86"/>
        <v>0.27816410313871964</v>
      </c>
      <c r="K371">
        <f>INDEX(export_2017_5y_country_docs!$A$1:$E$21,MATCH($B371,export_2017_5y_country_docs!$A$1:$A$21,0),2)</f>
        <v>2823093</v>
      </c>
      <c r="L371">
        <f>INDEX(export_2017_5y_country_docs!$A$1:$E$21,MATCH($B371,export_2017_5y_country_docs!$A$1:$A$21,0),3)</f>
        <v>2249487.3035238399</v>
      </c>
      <c r="M371">
        <f>INDEX(export_2017_5y_country_docs!$A$1:$E$21,MATCH($B371,export_2017_5y_country_docs!$A$1:$A$21,0),4)</f>
        <v>0.18252719488025176</v>
      </c>
      <c r="N371">
        <f>INDEX(export_2017_5y_country_docs!$A$1:$E$21,MATCH($B371,export_2017_5y_country_docs!$A$1:$A$21,0),5)</f>
        <v>0.18389432278960494</v>
      </c>
      <c r="O371">
        <f t="shared" si="87"/>
        <v>57470.33005280119</v>
      </c>
      <c r="P371">
        <f t="shared" si="88"/>
        <v>29487.641300720134</v>
      </c>
      <c r="Q371">
        <f t="shared" si="89"/>
        <v>2.211071345566535</v>
      </c>
      <c r="R371">
        <f t="shared" si="90"/>
        <v>1.5126301830262023</v>
      </c>
      <c r="S371">
        <f t="shared" si="91"/>
        <v>44603.896257719302</v>
      </c>
      <c r="T371">
        <f t="shared" si="92"/>
        <v>4873588.5164673962</v>
      </c>
      <c r="U371">
        <f t="shared" si="93"/>
        <v>160344.49182914122</v>
      </c>
      <c r="V371">
        <f t="shared" si="94"/>
        <v>18237335.999999966</v>
      </c>
      <c r="W371">
        <f t="shared" si="95"/>
        <v>0.27817541936674706</v>
      </c>
      <c r="X371">
        <f t="shared" si="96"/>
        <v>0.26723138272318969</v>
      </c>
      <c r="Y371">
        <f t="shared" si="97"/>
        <v>1.0409534109805272</v>
      </c>
      <c r="Z371">
        <f t="shared" si="98"/>
        <v>1.0567359606188516</v>
      </c>
      <c r="AA371">
        <f t="shared" si="99"/>
        <v>9.1521670545239801E-3</v>
      </c>
      <c r="AB371">
        <f t="shared" si="100"/>
        <v>8.6607888778235925E-3</v>
      </c>
      <c r="AC371">
        <f t="shared" si="101"/>
        <v>1.0567359606188516</v>
      </c>
    </row>
    <row r="372" spans="1:29" x14ac:dyDescent="0.25">
      <c r="A372" t="s">
        <v>14</v>
      </c>
      <c r="B372" t="s">
        <v>21</v>
      </c>
      <c r="C372" t="str">
        <f>INDEX(country!$A$1:$J$242,MATCH(A372,country!$B$1:$B$242,0),1)</f>
        <v>South Korea</v>
      </c>
      <c r="D372" t="str">
        <f>INDEX(country!$A$1:$J$242,MATCH(B372,country!$B$1:$B$242,0),1)</f>
        <v>Italy</v>
      </c>
      <c r="E372">
        <v>26628</v>
      </c>
      <c r="F372">
        <v>12370.2399189395</v>
      </c>
      <c r="G372">
        <f>INDEX(export_2017_country_references!$A$1:$C$21,MATCH($A372,export_2017_country_references!$A$1:$A$21,0),2)</f>
        <v>575418</v>
      </c>
      <c r="H372">
        <f>INDEX(export_2017_country_references!$A$1:$C$21,MATCH($A372,export_2017_country_references!$A$1:$A$21,0),3)</f>
        <v>460438.54033682798</v>
      </c>
      <c r="I372">
        <f t="shared" si="85"/>
        <v>4.6275924632180429E-2</v>
      </c>
      <c r="J372">
        <f t="shared" si="86"/>
        <v>2.6866213045263779E-2</v>
      </c>
      <c r="K372">
        <f>INDEX(export_2017_5y_country_docs!$A$1:$E$21,MATCH($B372,export_2017_5y_country_docs!$A$1:$A$21,0),2)</f>
        <v>487659</v>
      </c>
      <c r="L372">
        <f>INDEX(export_2017_5y_country_docs!$A$1:$E$21,MATCH($B372,export_2017_5y_country_docs!$A$1:$A$21,0),3)</f>
        <v>360812.79794453498</v>
      </c>
      <c r="M372">
        <f>INDEX(export_2017_5y_country_docs!$A$1:$E$21,MATCH($B372,export_2017_5y_country_docs!$A$1:$A$21,0),4)</f>
        <v>3.1529612849491212E-2</v>
      </c>
      <c r="N372">
        <f>INDEX(export_2017_5y_country_docs!$A$1:$E$21,MATCH($B372,export_2017_5y_country_docs!$A$1:$A$21,0),5)</f>
        <v>2.9496243445292079E-2</v>
      </c>
      <c r="O372">
        <f t="shared" si="87"/>
        <v>18142.706766628533</v>
      </c>
      <c r="P372">
        <f t="shared" si="88"/>
        <v>13581.207277370015</v>
      </c>
      <c r="Q372">
        <f t="shared" si="89"/>
        <v>1.4676972043101755</v>
      </c>
      <c r="R372">
        <f t="shared" si="90"/>
        <v>0.91083507278117204</v>
      </c>
      <c r="S372">
        <f t="shared" si="91"/>
        <v>12370.2399189395</v>
      </c>
      <c r="T372">
        <f t="shared" si="92"/>
        <v>552156.95266972948</v>
      </c>
      <c r="U372">
        <f t="shared" si="93"/>
        <v>460409.58926539822</v>
      </c>
      <c r="V372">
        <f t="shared" si="94"/>
        <v>18237335.999999966</v>
      </c>
      <c r="W372">
        <f t="shared" si="95"/>
        <v>2.6867902422876788E-2</v>
      </c>
      <c r="X372">
        <f t="shared" si="96"/>
        <v>3.0276184672461508E-2</v>
      </c>
      <c r="Y372">
        <f t="shared" si="97"/>
        <v>0.88742695665069016</v>
      </c>
      <c r="Z372">
        <f t="shared" si="98"/>
        <v>0.88431884671198191</v>
      </c>
      <c r="AA372">
        <f t="shared" si="99"/>
        <v>2.240348484091028E-2</v>
      </c>
      <c r="AB372">
        <f t="shared" si="100"/>
        <v>2.5334170954525618E-2</v>
      </c>
      <c r="AC372">
        <f t="shared" si="101"/>
        <v>0.8843188467119818</v>
      </c>
    </row>
    <row r="373" spans="1:29" x14ac:dyDescent="0.25">
      <c r="A373" t="s">
        <v>5</v>
      </c>
      <c r="B373" t="s">
        <v>7</v>
      </c>
      <c r="C373" t="str">
        <f>INDEX(country!$A$1:$J$242,MATCH(A373,country!$B$1:$B$242,0),1)</f>
        <v>Switzerland</v>
      </c>
      <c r="D373" t="str">
        <f>INDEX(country!$A$1:$J$242,MATCH(B373,country!$B$1:$B$242,0),1)</f>
        <v>Netherlands</v>
      </c>
      <c r="E373">
        <v>25305</v>
      </c>
      <c r="F373">
        <v>5898.8569653632503</v>
      </c>
      <c r="G373">
        <f>INDEX(export_2017_country_references!$A$1:$C$21,MATCH($A373,export_2017_country_references!$A$1:$A$21,0),2)</f>
        <v>389403</v>
      </c>
      <c r="H373">
        <f>INDEX(export_2017_country_references!$A$1:$C$21,MATCH($A373,export_2017_country_references!$A$1:$A$21,0),3)</f>
        <v>194158.51615281499</v>
      </c>
      <c r="I373">
        <f t="shared" si="85"/>
        <v>6.4984091031656144E-2</v>
      </c>
      <c r="J373">
        <f t="shared" si="86"/>
        <v>3.0381654548289182E-2</v>
      </c>
      <c r="K373">
        <f>INDEX(export_2017_5y_country_docs!$A$1:$E$21,MATCH($B373,export_2017_5y_country_docs!$A$1:$A$21,0),2)</f>
        <v>264229</v>
      </c>
      <c r="L373">
        <f>INDEX(export_2017_5y_country_docs!$A$1:$E$21,MATCH($B373,export_2017_5y_country_docs!$A$1:$A$21,0),3)</f>
        <v>164787.98419923001</v>
      </c>
      <c r="M373">
        <f>INDEX(export_2017_5y_country_docs!$A$1:$E$21,MATCH($B373,export_2017_5y_country_docs!$A$1:$A$21,0),4)</f>
        <v>1.708373694242947E-2</v>
      </c>
      <c r="N373">
        <f>INDEX(export_2017_5y_country_docs!$A$1:$E$21,MATCH($B373,export_2017_5y_country_docs!$A$1:$A$21,0),5)</f>
        <v>1.3471325092927054E-2</v>
      </c>
      <c r="O373">
        <f t="shared" si="87"/>
        <v>6652.4584165928627</v>
      </c>
      <c r="P373">
        <f t="shared" si="88"/>
        <v>2615.5724906548994</v>
      </c>
      <c r="Q373">
        <f t="shared" si="89"/>
        <v>3.8038569225601058</v>
      </c>
      <c r="R373">
        <f t="shared" si="90"/>
        <v>2.2552833027718022</v>
      </c>
      <c r="S373">
        <f t="shared" si="91"/>
        <v>5898.8569653632503</v>
      </c>
      <c r="T373">
        <f t="shared" si="92"/>
        <v>349614.29819089675</v>
      </c>
      <c r="U373">
        <f t="shared" si="93"/>
        <v>194145.84156533482</v>
      </c>
      <c r="V373">
        <f t="shared" si="94"/>
        <v>18237335.999999966</v>
      </c>
      <c r="W373">
        <f t="shared" si="95"/>
        <v>3.0383637979586292E-2</v>
      </c>
      <c r="X373">
        <f t="shared" si="96"/>
        <v>1.9170250424233967E-2</v>
      </c>
      <c r="Y373">
        <f t="shared" si="97"/>
        <v>1.5849369365137236</v>
      </c>
      <c r="Z373">
        <f t="shared" si="98"/>
        <v>1.6032663633015392</v>
      </c>
      <c r="AA373">
        <f t="shared" si="99"/>
        <v>1.6872470593700808E-2</v>
      </c>
      <c r="AB373">
        <f t="shared" si="100"/>
        <v>1.0523810004318953E-2</v>
      </c>
      <c r="AC373">
        <f t="shared" si="101"/>
        <v>1.6032663633015396</v>
      </c>
    </row>
    <row r="374" spans="1:29" x14ac:dyDescent="0.25">
      <c r="A374" t="s">
        <v>19</v>
      </c>
      <c r="B374" t="s">
        <v>11</v>
      </c>
      <c r="C374" t="str">
        <f>INDEX(country!$A$1:$J$242,MATCH(A374,country!$B$1:$B$242,0),1)</f>
        <v>United States</v>
      </c>
      <c r="D374" t="str">
        <f>INDEX(country!$A$1:$J$242,MATCH(B374,country!$B$1:$B$242,0),1)</f>
        <v>Poland</v>
      </c>
      <c r="E374">
        <v>47666</v>
      </c>
      <c r="F374">
        <v>13564.0183399241</v>
      </c>
      <c r="G374">
        <f>INDEX(export_2017_country_references!$A$1:$C$21,MATCH($A374,export_2017_country_references!$A$1:$A$21,0),2)</f>
        <v>4608764</v>
      </c>
      <c r="H374">
        <f>INDEX(export_2017_country_references!$A$1:$C$21,MATCH($A374,export_2017_country_references!$A$1:$A$21,0),3)</f>
        <v>3401456.2562221601</v>
      </c>
      <c r="I374">
        <f t="shared" si="85"/>
        <v>1.0342469260738887E-2</v>
      </c>
      <c r="J374">
        <f t="shared" si="86"/>
        <v>3.9877091804758433E-3</v>
      </c>
      <c r="K374">
        <f>INDEX(export_2017_5y_country_docs!$A$1:$E$21,MATCH($B374,export_2017_5y_country_docs!$A$1:$A$21,0),2)</f>
        <v>205103</v>
      </c>
      <c r="L374">
        <f>INDEX(export_2017_5y_country_docs!$A$1:$E$21,MATCH($B374,export_2017_5y_country_docs!$A$1:$A$21,0),3)</f>
        <v>166981.54839192901</v>
      </c>
      <c r="M374">
        <f>INDEX(export_2017_5y_country_docs!$A$1:$E$21,MATCH($B374,export_2017_5y_country_docs!$A$1:$A$21,0),4)</f>
        <v>1.3260942962744861E-2</v>
      </c>
      <c r="N374">
        <f>INDEX(export_2017_5y_country_docs!$A$1:$E$21,MATCH($B374,export_2017_5y_country_docs!$A$1:$A$21,0),5)</f>
        <v>1.3650647732837048E-2</v>
      </c>
      <c r="O374">
        <f t="shared" si="87"/>
        <v>61116.556532751856</v>
      </c>
      <c r="P374">
        <f t="shared" si="88"/>
        <v>46432.081132343425</v>
      </c>
      <c r="Q374">
        <f t="shared" si="89"/>
        <v>0.77991959469208949</v>
      </c>
      <c r="R374">
        <f t="shared" si="90"/>
        <v>0.29212600445935522</v>
      </c>
      <c r="S374">
        <f t="shared" si="91"/>
        <v>13564.0183399241</v>
      </c>
      <c r="T374">
        <f t="shared" si="92"/>
        <v>135327.88678592816</v>
      </c>
      <c r="U374">
        <f t="shared" si="93"/>
        <v>3401355.9011452473</v>
      </c>
      <c r="V374">
        <f t="shared" si="94"/>
        <v>18237335.999999966</v>
      </c>
      <c r="W374">
        <f t="shared" si="95"/>
        <v>3.9878268355737342E-3</v>
      </c>
      <c r="X374">
        <f t="shared" si="96"/>
        <v>7.4203758041157114E-3</v>
      </c>
      <c r="Y374">
        <f t="shared" si="97"/>
        <v>0.53741575101383487</v>
      </c>
      <c r="Z374">
        <f t="shared" si="98"/>
        <v>0.53556365931101968</v>
      </c>
      <c r="AA374">
        <f t="shared" si="99"/>
        <v>0.10023077033176972</v>
      </c>
      <c r="AB374">
        <f t="shared" si="100"/>
        <v>0.18715005880106281</v>
      </c>
      <c r="AC374">
        <f t="shared" si="101"/>
        <v>0.53556365931101979</v>
      </c>
    </row>
    <row r="375" spans="1:29" x14ac:dyDescent="0.25">
      <c r="A375" t="s">
        <v>23</v>
      </c>
      <c r="B375" t="s">
        <v>9</v>
      </c>
      <c r="C375" t="str">
        <f>INDEX(country!$A$1:$J$242,MATCH(A375,country!$B$1:$B$242,0),1)</f>
        <v>United Kingdom</v>
      </c>
      <c r="D375" t="str">
        <f>INDEX(country!$A$1:$J$242,MATCH(B375,country!$B$1:$B$242,0),1)</f>
        <v>Sweden</v>
      </c>
      <c r="E375">
        <v>49736</v>
      </c>
      <c r="F375">
        <v>12180.4650040746</v>
      </c>
      <c r="G375">
        <f>INDEX(export_2017_country_references!$A$1:$C$21,MATCH($A375,export_2017_country_references!$A$1:$A$21,0),2)</f>
        <v>1396369</v>
      </c>
      <c r="H375">
        <f>INDEX(export_2017_country_references!$A$1:$C$21,MATCH($A375,export_2017_country_references!$A$1:$A$21,0),3)</f>
        <v>798451.10116148798</v>
      </c>
      <c r="I375">
        <f t="shared" si="85"/>
        <v>3.5618092352379636E-2</v>
      </c>
      <c r="J375">
        <f t="shared" si="86"/>
        <v>1.5255117046436489E-2</v>
      </c>
      <c r="K375">
        <f>INDEX(export_2017_5y_country_docs!$A$1:$E$21,MATCH($B375,export_2017_5y_country_docs!$A$1:$A$21,0),2)</f>
        <v>179938</v>
      </c>
      <c r="L375">
        <f>INDEX(export_2017_5y_country_docs!$A$1:$E$21,MATCH($B375,export_2017_5y_country_docs!$A$1:$A$21,0),3)</f>
        <v>108129.511066987</v>
      </c>
      <c r="M375">
        <f>INDEX(export_2017_5y_country_docs!$A$1:$E$21,MATCH($B375,export_2017_5y_country_docs!$A$1:$A$21,0),4)</f>
        <v>1.1633898845118718E-2</v>
      </c>
      <c r="N375">
        <f>INDEX(export_2017_5y_country_docs!$A$1:$E$21,MATCH($B375,export_2017_5y_country_docs!$A$1:$A$21,0),5)</f>
        <v>8.8395267579797366E-3</v>
      </c>
      <c r="O375">
        <f t="shared" si="87"/>
        <v>16245.21569645958</v>
      </c>
      <c r="P375">
        <f t="shared" si="88"/>
        <v>7057.9298736553583</v>
      </c>
      <c r="Q375">
        <f t="shared" si="89"/>
        <v>3.0615783089195467</v>
      </c>
      <c r="R375">
        <f t="shared" si="90"/>
        <v>1.7257843620039031</v>
      </c>
      <c r="S375">
        <f t="shared" si="91"/>
        <v>12180.4650040746</v>
      </c>
      <c r="T375">
        <f t="shared" si="92"/>
        <v>202311.93175718444</v>
      </c>
      <c r="U375">
        <f t="shared" si="93"/>
        <v>798411.94772268995</v>
      </c>
      <c r="V375">
        <f t="shared" si="94"/>
        <v>18237335.999999966</v>
      </c>
      <c r="W375">
        <f t="shared" si="95"/>
        <v>1.5255865144324225E-2</v>
      </c>
      <c r="X375">
        <f t="shared" si="96"/>
        <v>1.1093283128478021E-2</v>
      </c>
      <c r="Y375">
        <f t="shared" si="97"/>
        <v>1.3752344520226181</v>
      </c>
      <c r="Z375">
        <f t="shared" si="98"/>
        <v>1.3810476637950349</v>
      </c>
      <c r="AA375">
        <f t="shared" si="99"/>
        <v>6.0206360041550298E-2</v>
      </c>
      <c r="AB375">
        <f t="shared" si="100"/>
        <v>4.3594701051886134E-2</v>
      </c>
      <c r="AC375">
        <f t="shared" si="101"/>
        <v>1.3810476637950349</v>
      </c>
    </row>
    <row r="376" spans="1:29" x14ac:dyDescent="0.25">
      <c r="A376" t="s">
        <v>22</v>
      </c>
      <c r="B376" t="s">
        <v>23</v>
      </c>
      <c r="C376" t="str">
        <f>INDEX(country!$A$1:$J$242,MATCH(A376,country!$B$1:$B$242,0),1)</f>
        <v>Japan</v>
      </c>
      <c r="D376" t="str">
        <f>INDEX(country!$A$1:$J$242,MATCH(B376,country!$B$1:$B$242,0),1)</f>
        <v>United Kingdom</v>
      </c>
      <c r="E376">
        <v>77107</v>
      </c>
      <c r="F376">
        <v>28023.2374309109</v>
      </c>
      <c r="G376">
        <f>INDEX(export_2017_country_references!$A$1:$C$21,MATCH($A376,export_2017_country_references!$A$1:$A$21,0),2)</f>
        <v>707111</v>
      </c>
      <c r="H376">
        <f>INDEX(export_2017_country_references!$A$1:$C$21,MATCH($A376,export_2017_country_references!$A$1:$A$21,0),3)</f>
        <v>526988.61771348596</v>
      </c>
      <c r="I376">
        <f t="shared" si="85"/>
        <v>0.10904511455768613</v>
      </c>
      <c r="J376">
        <f t="shared" si="86"/>
        <v>5.3176172101209632E-2</v>
      </c>
      <c r="K376">
        <f>INDEX(export_2017_5y_country_docs!$A$1:$E$21,MATCH($B376,export_2017_5y_country_docs!$A$1:$A$21,0),2)</f>
        <v>822815</v>
      </c>
      <c r="L376">
        <f>INDEX(export_2017_5y_country_docs!$A$1:$E$21,MATCH($B376,export_2017_5y_country_docs!$A$1:$A$21,0),3)</f>
        <v>541059.55428477901</v>
      </c>
      <c r="M376">
        <f>INDEX(export_2017_5y_country_docs!$A$1:$E$21,MATCH($B376,export_2017_5y_country_docs!$A$1:$A$21,0),4)</f>
        <v>5.3199137915539568E-2</v>
      </c>
      <c r="N376">
        <f>INDEX(export_2017_5y_country_docs!$A$1:$E$21,MATCH($B376,export_2017_5y_country_docs!$A$1:$A$21,0),5)</f>
        <v>4.4231314472493732E-2</v>
      </c>
      <c r="O376">
        <f t="shared" si="87"/>
        <v>37617.695610595103</v>
      </c>
      <c r="P376">
        <f t="shared" si="88"/>
        <v>23309.399273509978</v>
      </c>
      <c r="Q376">
        <f t="shared" si="89"/>
        <v>2.0497534138769162</v>
      </c>
      <c r="R376">
        <f t="shared" si="90"/>
        <v>1.2022290708606109</v>
      </c>
      <c r="S376">
        <f t="shared" si="91"/>
        <v>28023.2374309109</v>
      </c>
      <c r="T376">
        <f t="shared" si="92"/>
        <v>1073638.8229175881</v>
      </c>
      <c r="U376">
        <f t="shared" si="93"/>
        <v>526944.24156406114</v>
      </c>
      <c r="V376">
        <f t="shared" si="94"/>
        <v>18237335.999999966</v>
      </c>
      <c r="W376">
        <f t="shared" si="95"/>
        <v>5.3180650286134848E-2</v>
      </c>
      <c r="X376">
        <f t="shared" si="96"/>
        <v>5.8870375745535976E-2</v>
      </c>
      <c r="Y376">
        <f t="shared" si="97"/>
        <v>0.90335163675539187</v>
      </c>
      <c r="Z376">
        <f t="shared" si="98"/>
        <v>0.89792312200440783</v>
      </c>
      <c r="AA376">
        <f t="shared" si="99"/>
        <v>2.6101177446954105E-2</v>
      </c>
      <c r="AB376">
        <f t="shared" si="100"/>
        <v>2.9068387713069684E-2</v>
      </c>
      <c r="AC376">
        <f t="shared" si="101"/>
        <v>0.89792312200440805</v>
      </c>
    </row>
    <row r="377" spans="1:29" x14ac:dyDescent="0.25">
      <c r="A377" t="s">
        <v>9</v>
      </c>
      <c r="B377" t="s">
        <v>14</v>
      </c>
      <c r="C377" t="str">
        <f>INDEX(country!$A$1:$J$242,MATCH(A377,country!$B$1:$B$242,0),1)</f>
        <v>Sweden</v>
      </c>
      <c r="D377" t="str">
        <f>INDEX(country!$A$1:$J$242,MATCH(B377,country!$B$1:$B$242,0),1)</f>
        <v>South Korea</v>
      </c>
      <c r="E377">
        <v>7866</v>
      </c>
      <c r="F377">
        <v>2284.6188917888699</v>
      </c>
      <c r="G377">
        <f>INDEX(export_2017_country_references!$A$1:$C$21,MATCH($A377,export_2017_country_references!$A$1:$A$21,0),2)</f>
        <v>314859</v>
      </c>
      <c r="H377">
        <f>INDEX(export_2017_country_references!$A$1:$C$21,MATCH($A377,export_2017_country_references!$A$1:$A$21,0),3)</f>
        <v>160351.01493838499</v>
      </c>
      <c r="I377">
        <f t="shared" si="85"/>
        <v>2.4982611264089641E-2</v>
      </c>
      <c r="J377">
        <f t="shared" si="86"/>
        <v>1.4247611046719826E-2</v>
      </c>
      <c r="K377">
        <f>INDEX(export_2017_5y_country_docs!$A$1:$E$21,MATCH($B377,export_2017_5y_country_docs!$A$1:$A$21,0),2)</f>
        <v>385294</v>
      </c>
      <c r="L377">
        <f>INDEX(export_2017_5y_country_docs!$A$1:$E$21,MATCH($B377,export_2017_5y_country_docs!$A$1:$A$21,0),3)</f>
        <v>328237.62917358801</v>
      </c>
      <c r="M377">
        <f>INDEX(export_2017_5y_country_docs!$A$1:$E$21,MATCH($B377,export_2017_5y_country_docs!$A$1:$A$21,0),4)</f>
        <v>2.4911199533345772E-2</v>
      </c>
      <c r="N377">
        <f>INDEX(export_2017_5y_country_docs!$A$1:$E$21,MATCH($B377,export_2017_5y_country_docs!$A$1:$A$21,0),5)</f>
        <v>2.6833241706404116E-2</v>
      </c>
      <c r="O377">
        <f t="shared" si="87"/>
        <v>7843.5153738697163</v>
      </c>
      <c r="P377">
        <f t="shared" si="88"/>
        <v>4302.7375417089015</v>
      </c>
      <c r="Q377">
        <f t="shared" si="89"/>
        <v>1.0028666516298534</v>
      </c>
      <c r="R377">
        <f t="shared" si="90"/>
        <v>0.53096868438819456</v>
      </c>
      <c r="S377">
        <f t="shared" si="91"/>
        <v>2284.6188917888699</v>
      </c>
      <c r="T377">
        <f t="shared" si="92"/>
        <v>467559.40479145834</v>
      </c>
      <c r="U377">
        <f t="shared" si="93"/>
        <v>160344.49182914122</v>
      </c>
      <c r="V377">
        <f t="shared" si="94"/>
        <v>18237335.999999966</v>
      </c>
      <c r="W377">
        <f t="shared" si="95"/>
        <v>1.4248190665777895E-2</v>
      </c>
      <c r="X377">
        <f t="shared" si="96"/>
        <v>2.5637483719741699E-2</v>
      </c>
      <c r="Y377">
        <f t="shared" si="97"/>
        <v>0.55575620530989644</v>
      </c>
      <c r="Z377">
        <f t="shared" si="98"/>
        <v>0.54933504510618514</v>
      </c>
      <c r="AA377">
        <f t="shared" si="99"/>
        <v>4.8862644369390019E-3</v>
      </c>
      <c r="AB377">
        <f t="shared" si="100"/>
        <v>8.8948711364200302E-3</v>
      </c>
      <c r="AC377">
        <f t="shared" si="101"/>
        <v>0.54933504510618514</v>
      </c>
    </row>
    <row r="378" spans="1:29" x14ac:dyDescent="0.25">
      <c r="A378" t="s">
        <v>10</v>
      </c>
      <c r="B378" t="s">
        <v>16</v>
      </c>
      <c r="C378" t="str">
        <f>INDEX(country!$A$1:$J$242,MATCH(A378,country!$B$1:$B$242,0),1)</f>
        <v>Australia</v>
      </c>
      <c r="D378" t="str">
        <f>INDEX(country!$A$1:$J$242,MATCH(B378,country!$B$1:$B$242,0),1)</f>
        <v>Russian Federation</v>
      </c>
      <c r="E378">
        <v>6506</v>
      </c>
      <c r="F378">
        <v>1283.6383858623699</v>
      </c>
      <c r="G378">
        <f>INDEX(export_2017_country_references!$A$1:$C$21,MATCH($A378,export_2017_country_references!$A$1:$A$21,0),2)</f>
        <v>766223</v>
      </c>
      <c r="H378">
        <f>INDEX(export_2017_country_references!$A$1:$C$21,MATCH($A378,export_2017_country_references!$A$1:$A$21,0),3)</f>
        <v>467586.44461568602</v>
      </c>
      <c r="I378">
        <f t="shared" si="85"/>
        <v>8.4910006616872626E-3</v>
      </c>
      <c r="J378">
        <f t="shared" si="86"/>
        <v>2.7452429398747971E-3</v>
      </c>
      <c r="K378">
        <f>INDEX(export_2017_5y_country_docs!$A$1:$E$21,MATCH($B378,export_2017_5y_country_docs!$A$1:$A$21,0),2)</f>
        <v>331407</v>
      </c>
      <c r="L378">
        <f>INDEX(export_2017_5y_country_docs!$A$1:$E$21,MATCH($B378,export_2017_5y_country_docs!$A$1:$A$21,0),3)</f>
        <v>284134.86566834903</v>
      </c>
      <c r="M378">
        <f>INDEX(export_2017_5y_country_docs!$A$1:$E$21,MATCH($B378,export_2017_5y_country_docs!$A$1:$A$21,0),4)</f>
        <v>2.1427133315721301E-2</v>
      </c>
      <c r="N378">
        <f>INDEX(export_2017_5y_country_docs!$A$1:$E$21,MATCH($B378,export_2017_5y_country_docs!$A$1:$A$21,0),5)</f>
        <v>2.3227865576811717E-2</v>
      </c>
      <c r="O378">
        <f t="shared" si="87"/>
        <v>16417.96237057192</v>
      </c>
      <c r="P378">
        <f t="shared" si="88"/>
        <v>10861.035081072472</v>
      </c>
      <c r="Q378">
        <f t="shared" si="89"/>
        <v>0.39627329221204466</v>
      </c>
      <c r="R378">
        <f t="shared" si="90"/>
        <v>0.11818748178977589</v>
      </c>
      <c r="S378">
        <f t="shared" si="91"/>
        <v>1283.6383858623699</v>
      </c>
      <c r="T378">
        <f t="shared" si="92"/>
        <v>104676.98736522046</v>
      </c>
      <c r="U378">
        <f t="shared" si="93"/>
        <v>467570.656331987</v>
      </c>
      <c r="V378">
        <f t="shared" si="94"/>
        <v>18237335.999999966</v>
      </c>
      <c r="W378">
        <f t="shared" si="95"/>
        <v>2.7453356374677073E-3</v>
      </c>
      <c r="X378">
        <f t="shared" si="96"/>
        <v>5.7397082208289988E-3</v>
      </c>
      <c r="Y378">
        <f t="shared" si="97"/>
        <v>0.47830578347259478</v>
      </c>
      <c r="Z378">
        <f t="shared" si="98"/>
        <v>0.47686961498356695</v>
      </c>
      <c r="AA378">
        <f t="shared" si="99"/>
        <v>1.2262851828011878E-2</v>
      </c>
      <c r="AB378">
        <f t="shared" si="100"/>
        <v>2.5715313877640238E-2</v>
      </c>
      <c r="AC378">
        <f t="shared" si="101"/>
        <v>0.476869614983567</v>
      </c>
    </row>
    <row r="379" spans="1:29" x14ac:dyDescent="0.25">
      <c r="A379" t="s">
        <v>8</v>
      </c>
      <c r="B379" t="s">
        <v>20</v>
      </c>
      <c r="C379" t="str">
        <f>INDEX(country!$A$1:$J$242,MATCH(A379,country!$B$1:$B$242,0),1)</f>
        <v>China</v>
      </c>
      <c r="D379" t="str">
        <f>INDEX(country!$A$1:$J$242,MATCH(B379,country!$B$1:$B$242,0),1)</f>
        <v>France</v>
      </c>
      <c r="E379">
        <v>193960</v>
      </c>
      <c r="F379">
        <v>100168.801386864</v>
      </c>
      <c r="G379">
        <f>INDEX(export_2017_country_references!$A$1:$C$21,MATCH($A379,export_2017_country_references!$A$1:$A$21,0),2)</f>
        <v>4753344</v>
      </c>
      <c r="H379">
        <f>INDEX(export_2017_country_references!$A$1:$C$21,MATCH($A379,export_2017_country_references!$A$1:$A$21,0),3)</f>
        <v>4234628.8688230803</v>
      </c>
      <c r="I379">
        <f t="shared" si="85"/>
        <v>4.080495752043193E-2</v>
      </c>
      <c r="J379">
        <f t="shared" si="86"/>
        <v>2.3654682497525139E-2</v>
      </c>
      <c r="K379">
        <f>INDEX(export_2017_5y_country_docs!$A$1:$E$21,MATCH($B379,export_2017_5y_country_docs!$A$1:$A$21,0),2)</f>
        <v>542183</v>
      </c>
      <c r="L379">
        <f>INDEX(export_2017_5y_country_docs!$A$1:$E$21,MATCH($B379,export_2017_5y_country_docs!$A$1:$A$21,0),3)</f>
        <v>390578.15715175902</v>
      </c>
      <c r="M379">
        <f>INDEX(export_2017_5y_country_docs!$A$1:$E$21,MATCH($B379,export_2017_5y_country_docs!$A$1:$A$21,0),4)</f>
        <v>3.5054864328507608E-2</v>
      </c>
      <c r="N379">
        <f>INDEX(export_2017_5y_country_docs!$A$1:$E$21,MATCH($B379,export_2017_5y_country_docs!$A$1:$A$21,0),5)</f>
        <v>3.1929544831535615E-2</v>
      </c>
      <c r="O379">
        <f t="shared" si="87"/>
        <v>166627.82902672567</v>
      </c>
      <c r="P379">
        <f t="shared" si="88"/>
        <v>135209.7723120015</v>
      </c>
      <c r="Q379">
        <f t="shared" si="89"/>
        <v>1.1640312493592562</v>
      </c>
      <c r="R379">
        <f t="shared" si="90"/>
        <v>0.74083995316345053</v>
      </c>
      <c r="S379">
        <f t="shared" si="91"/>
        <v>100168.801386864</v>
      </c>
      <c r="T379">
        <f t="shared" si="92"/>
        <v>623492.97929485783</v>
      </c>
      <c r="U379">
        <f t="shared" si="93"/>
        <v>4234545.0838893354</v>
      </c>
      <c r="V379">
        <f t="shared" si="94"/>
        <v>18237335.999999966</v>
      </c>
      <c r="W379">
        <f t="shared" si="95"/>
        <v>2.3655150530328323E-2</v>
      </c>
      <c r="X379">
        <f t="shared" si="96"/>
        <v>3.4187722334822312E-2</v>
      </c>
      <c r="Y379">
        <f t="shared" si="97"/>
        <v>0.69191946449834385</v>
      </c>
      <c r="Z379">
        <f t="shared" si="98"/>
        <v>0.68445520487049372</v>
      </c>
      <c r="AA379">
        <f t="shared" si="99"/>
        <v>0.16065746482045451</v>
      </c>
      <c r="AB379">
        <f t="shared" si="100"/>
        <v>0.23472312530789016</v>
      </c>
      <c r="AC379">
        <f t="shared" si="101"/>
        <v>0.68445520487049361</v>
      </c>
    </row>
    <row r="380" spans="1:29" x14ac:dyDescent="0.25">
      <c r="A380" t="s">
        <v>7</v>
      </c>
      <c r="B380" t="s">
        <v>20</v>
      </c>
      <c r="C380" t="str">
        <f>INDEX(country!$A$1:$J$242,MATCH(A380,country!$B$1:$B$242,0),1)</f>
        <v>Netherlands</v>
      </c>
      <c r="D380" t="str">
        <f>INDEX(country!$A$1:$J$242,MATCH(B380,country!$B$1:$B$242,0),1)</f>
        <v>France</v>
      </c>
      <c r="E380">
        <v>36681</v>
      </c>
      <c r="F380">
        <v>10535.445292845199</v>
      </c>
      <c r="G380">
        <f>INDEX(export_2017_country_references!$A$1:$C$21,MATCH($A380,export_2017_country_references!$A$1:$A$21,0),2)</f>
        <v>457343</v>
      </c>
      <c r="H380">
        <f>INDEX(export_2017_country_references!$A$1:$C$21,MATCH($A380,export_2017_country_references!$A$1:$A$21,0),3)</f>
        <v>252054.98301061499</v>
      </c>
      <c r="I380">
        <f t="shared" si="85"/>
        <v>8.0204572935411708E-2</v>
      </c>
      <c r="J380">
        <f t="shared" si="86"/>
        <v>4.1798202784991211E-2</v>
      </c>
      <c r="K380">
        <f>INDEX(export_2017_5y_country_docs!$A$1:$E$21,MATCH($B380,export_2017_5y_country_docs!$A$1:$A$21,0),2)</f>
        <v>542183</v>
      </c>
      <c r="L380">
        <f>INDEX(export_2017_5y_country_docs!$A$1:$E$21,MATCH($B380,export_2017_5y_country_docs!$A$1:$A$21,0),3)</f>
        <v>390578.15715175902</v>
      </c>
      <c r="M380">
        <f>INDEX(export_2017_5y_country_docs!$A$1:$E$21,MATCH($B380,export_2017_5y_country_docs!$A$1:$A$21,0),4)</f>
        <v>3.5054864328507608E-2</v>
      </c>
      <c r="N380">
        <f>INDEX(export_2017_5y_country_docs!$A$1:$E$21,MATCH($B380,export_2017_5y_country_docs!$A$1:$A$21,0),5)</f>
        <v>3.1929544831535615E-2</v>
      </c>
      <c r="O380">
        <f t="shared" si="87"/>
        <v>16032.096816592655</v>
      </c>
      <c r="P380">
        <f t="shared" si="88"/>
        <v>8048.0008800493788</v>
      </c>
      <c r="Q380">
        <f t="shared" si="89"/>
        <v>2.2879727099724385</v>
      </c>
      <c r="R380">
        <f t="shared" si="90"/>
        <v>1.3090760612318122</v>
      </c>
      <c r="S380">
        <f t="shared" si="91"/>
        <v>10535.445292845199</v>
      </c>
      <c r="T380">
        <f t="shared" si="92"/>
        <v>623492.97929485783</v>
      </c>
      <c r="U380">
        <f t="shared" si="93"/>
        <v>252042.79126432154</v>
      </c>
      <c r="V380">
        <f t="shared" si="94"/>
        <v>18237335.999999966</v>
      </c>
      <c r="W380">
        <f t="shared" si="95"/>
        <v>4.1800224636444769E-2</v>
      </c>
      <c r="X380">
        <f t="shared" si="96"/>
        <v>3.4187722334822312E-2</v>
      </c>
      <c r="Y380">
        <f t="shared" si="97"/>
        <v>1.2226677234320653</v>
      </c>
      <c r="Z380">
        <f t="shared" si="98"/>
        <v>1.2323813145829445</v>
      </c>
      <c r="AA380">
        <f t="shared" si="99"/>
        <v>1.6897456174663438E-2</v>
      </c>
      <c r="AB380">
        <f t="shared" si="100"/>
        <v>1.3711223932652516E-2</v>
      </c>
      <c r="AC380">
        <f t="shared" si="101"/>
        <v>1.2323813145829445</v>
      </c>
    </row>
    <row r="381" spans="1:29" x14ac:dyDescent="0.25">
      <c r="A381" t="s">
        <v>4</v>
      </c>
      <c r="B381" t="s">
        <v>20</v>
      </c>
      <c r="C381" t="str">
        <f>INDEX(country!$A$1:$J$242,MATCH(A381,country!$B$1:$B$242,0),1)</f>
        <v>Canada</v>
      </c>
      <c r="D381" t="str">
        <f>INDEX(country!$A$1:$J$242,MATCH(B381,country!$B$1:$B$242,0),1)</f>
        <v>France</v>
      </c>
      <c r="E381">
        <v>50499</v>
      </c>
      <c r="F381">
        <v>16652.4766429019</v>
      </c>
      <c r="G381">
        <f>INDEX(export_2017_country_references!$A$1:$C$21,MATCH($A381,export_2017_country_references!$A$1:$A$21,0),2)</f>
        <v>761059</v>
      </c>
      <c r="H381">
        <f>INDEX(export_2017_country_references!$A$1:$C$21,MATCH($A381,export_2017_country_references!$A$1:$A$21,0),3)</f>
        <v>470952.99537847401</v>
      </c>
      <c r="I381">
        <f t="shared" si="85"/>
        <v>6.6353594136591254E-2</v>
      </c>
      <c r="J381">
        <f t="shared" si="86"/>
        <v>3.5359105486778779E-2</v>
      </c>
      <c r="K381">
        <f>INDEX(export_2017_5y_country_docs!$A$1:$E$21,MATCH($B381,export_2017_5y_country_docs!$A$1:$A$21,0),2)</f>
        <v>542183</v>
      </c>
      <c r="L381">
        <f>INDEX(export_2017_5y_country_docs!$A$1:$E$21,MATCH($B381,export_2017_5y_country_docs!$A$1:$A$21,0),3)</f>
        <v>390578.15715175902</v>
      </c>
      <c r="M381">
        <f>INDEX(export_2017_5y_country_docs!$A$1:$E$21,MATCH($B381,export_2017_5y_country_docs!$A$1:$A$21,0),4)</f>
        <v>3.5054864328507608E-2</v>
      </c>
      <c r="N381">
        <f>INDEX(export_2017_5y_country_docs!$A$1:$E$21,MATCH($B381,export_2017_5y_country_docs!$A$1:$A$21,0),5)</f>
        <v>3.1929544831535615E-2</v>
      </c>
      <c r="O381">
        <f t="shared" si="87"/>
        <v>26678.819990989672</v>
      </c>
      <c r="P381">
        <f t="shared" si="88"/>
        <v>15037.314779482971</v>
      </c>
      <c r="Q381">
        <f t="shared" si="89"/>
        <v>1.892849834327575</v>
      </c>
      <c r="R381">
        <f t="shared" si="90"/>
        <v>1.1074102582212795</v>
      </c>
      <c r="S381">
        <f t="shared" si="91"/>
        <v>16652.4766429019</v>
      </c>
      <c r="T381">
        <f t="shared" si="92"/>
        <v>623492.97929485783</v>
      </c>
      <c r="U381">
        <f t="shared" si="93"/>
        <v>470938.93774361059</v>
      </c>
      <c r="V381">
        <f t="shared" si="94"/>
        <v>18237335.999999966</v>
      </c>
      <c r="W381">
        <f t="shared" si="95"/>
        <v>3.5360160964154279E-2</v>
      </c>
      <c r="X381">
        <f t="shared" si="96"/>
        <v>3.4187722334822312E-2</v>
      </c>
      <c r="Y381">
        <f t="shared" si="97"/>
        <v>1.0342941427290628</v>
      </c>
      <c r="Z381">
        <f t="shared" si="98"/>
        <v>1.0355512403088596</v>
      </c>
      <c r="AA381">
        <f t="shared" si="99"/>
        <v>2.6708362717628501E-2</v>
      </c>
      <c r="AB381">
        <f t="shared" si="100"/>
        <v>2.5791444863377859E-2</v>
      </c>
      <c r="AC381">
        <f t="shared" si="101"/>
        <v>1.0355512403088594</v>
      </c>
    </row>
    <row r="382" spans="1:29" x14ac:dyDescent="0.25">
      <c r="A382" t="s">
        <v>23</v>
      </c>
      <c r="B382" t="s">
        <v>17</v>
      </c>
      <c r="C382" t="str">
        <f>INDEX(country!$A$1:$J$242,MATCH(A382,country!$B$1:$B$242,0),1)</f>
        <v>United Kingdom</v>
      </c>
      <c r="D382" t="str">
        <f>INDEX(country!$A$1:$J$242,MATCH(B382,country!$B$1:$B$242,0),1)</f>
        <v>Brazil</v>
      </c>
      <c r="E382">
        <v>27042</v>
      </c>
      <c r="F382">
        <v>6797.8608453881197</v>
      </c>
      <c r="G382">
        <f>INDEX(export_2017_country_references!$A$1:$C$21,MATCH($A382,export_2017_country_references!$A$1:$A$21,0),2)</f>
        <v>1396369</v>
      </c>
      <c r="H382">
        <f>INDEX(export_2017_country_references!$A$1:$C$21,MATCH($A382,export_2017_country_references!$A$1:$A$21,0),3)</f>
        <v>798451.10116148798</v>
      </c>
      <c r="I382">
        <f t="shared" si="85"/>
        <v>1.9365941237595507E-2</v>
      </c>
      <c r="J382">
        <f t="shared" si="86"/>
        <v>8.5138098444593937E-3</v>
      </c>
      <c r="K382">
        <f>INDEX(export_2017_5y_country_docs!$A$1:$E$21,MATCH($B382,export_2017_5y_country_docs!$A$1:$A$21,0),2)</f>
        <v>331243</v>
      </c>
      <c r="L382">
        <f>INDEX(export_2017_5y_country_docs!$A$1:$E$21,MATCH($B382,export_2017_5y_country_docs!$A$1:$A$21,0),3)</f>
        <v>277939.358609332</v>
      </c>
      <c r="M382">
        <f>INDEX(export_2017_5y_country_docs!$A$1:$E$21,MATCH($B382,export_2017_5y_country_docs!$A$1:$A$21,0),4)</f>
        <v>2.1416529888926519E-2</v>
      </c>
      <c r="N382">
        <f>INDEX(export_2017_5y_country_docs!$A$1:$E$21,MATCH($B382,export_2017_5y_country_docs!$A$1:$A$21,0),5)</f>
        <v>2.2721386356781711E-2</v>
      </c>
      <c r="O382">
        <f t="shared" si="87"/>
        <v>29905.378424470437</v>
      </c>
      <c r="P382">
        <f t="shared" si="88"/>
        <v>18141.915956487966</v>
      </c>
      <c r="Q382">
        <f t="shared" si="89"/>
        <v>0.90425205848164614</v>
      </c>
      <c r="R382">
        <f t="shared" si="90"/>
        <v>0.37470468178180755</v>
      </c>
      <c r="S382">
        <f t="shared" si="91"/>
        <v>6797.8608453881197</v>
      </c>
      <c r="T382">
        <f t="shared" si="92"/>
        <v>250192.85372959627</v>
      </c>
      <c r="U382">
        <f t="shared" si="93"/>
        <v>798411.94772268995</v>
      </c>
      <c r="V382">
        <f t="shared" si="94"/>
        <v>18237335.999999966</v>
      </c>
      <c r="W382">
        <f t="shared" si="95"/>
        <v>8.514227354409782E-3</v>
      </c>
      <c r="X382">
        <f t="shared" si="96"/>
        <v>1.3718717126755615E-2</v>
      </c>
      <c r="Y382">
        <f t="shared" si="97"/>
        <v>0.62062853805801443</v>
      </c>
      <c r="Z382">
        <f t="shared" si="98"/>
        <v>0.61737074559354954</v>
      </c>
      <c r="AA382">
        <f t="shared" si="99"/>
        <v>2.7170483665113473E-2</v>
      </c>
      <c r="AB382">
        <f t="shared" si="100"/>
        <v>4.400999538614573E-2</v>
      </c>
      <c r="AC382">
        <f t="shared" si="101"/>
        <v>0.61737074559354976</v>
      </c>
    </row>
    <row r="383" spans="1:29" x14ac:dyDescent="0.25">
      <c r="A383" t="s">
        <v>13</v>
      </c>
      <c r="B383" t="s">
        <v>6</v>
      </c>
      <c r="C383" t="str">
        <f>INDEX(country!$A$1:$J$242,MATCH(A383,country!$B$1:$B$242,0),1)</f>
        <v>India</v>
      </c>
      <c r="D383" t="str">
        <f>INDEX(country!$A$1:$J$242,MATCH(B383,country!$B$1:$B$242,0),1)</f>
        <v>Germany</v>
      </c>
      <c r="E383">
        <v>48374</v>
      </c>
      <c r="F383">
        <v>22043.336948966898</v>
      </c>
      <c r="G383">
        <f>INDEX(export_2017_country_references!$A$1:$C$21,MATCH($A383,export_2017_country_references!$A$1:$A$21,0),2)</f>
        <v>814097</v>
      </c>
      <c r="H383">
        <f>INDEX(export_2017_country_references!$A$1:$C$21,MATCH($A383,export_2017_country_references!$A$1:$A$21,0),3)</f>
        <v>695738.46490440296</v>
      </c>
      <c r="I383">
        <f t="shared" si="85"/>
        <v>5.9420437613699598E-2</v>
      </c>
      <c r="J383">
        <f t="shared" si="86"/>
        <v>3.1683366754770036E-2</v>
      </c>
      <c r="K383">
        <f>INDEX(export_2017_5y_country_docs!$A$1:$E$21,MATCH($B383,export_2017_5y_country_docs!$A$1:$A$21,0),2)</f>
        <v>774665</v>
      </c>
      <c r="L383">
        <f>INDEX(export_2017_5y_country_docs!$A$1:$E$21,MATCH($B383,export_2017_5y_country_docs!$A$1:$A$21,0),3)</f>
        <v>542439.85830873298</v>
      </c>
      <c r="M383">
        <f>INDEX(export_2017_5y_country_docs!$A$1:$E$21,MATCH($B383,export_2017_5y_country_docs!$A$1:$A$21,0),4)</f>
        <v>5.0085997670608166E-2</v>
      </c>
      <c r="N383">
        <f>INDEX(export_2017_5y_country_docs!$A$1:$E$21,MATCH($B383,export_2017_5y_country_docs!$A$1:$A$21,0),5)</f>
        <v>4.4344153550683309E-2</v>
      </c>
      <c r="O383">
        <f t="shared" si="87"/>
        <v>40774.860445649094</v>
      </c>
      <c r="P383">
        <f t="shared" si="88"/>
        <v>30851.933318837535</v>
      </c>
      <c r="Q383">
        <f t="shared" si="89"/>
        <v>1.1863682541471894</v>
      </c>
      <c r="R383">
        <f t="shared" si="90"/>
        <v>0.71448802644428466</v>
      </c>
      <c r="S383">
        <f t="shared" si="91"/>
        <v>22043.336948966898</v>
      </c>
      <c r="T383">
        <f t="shared" si="92"/>
        <v>903209.11534090736</v>
      </c>
      <c r="U383">
        <f t="shared" si="93"/>
        <v>695726.54785840726</v>
      </c>
      <c r="V383">
        <f t="shared" si="94"/>
        <v>18237335.999999966</v>
      </c>
      <c r="W383">
        <f t="shared" si="95"/>
        <v>3.1683909456698078E-2</v>
      </c>
      <c r="X383">
        <f t="shared" si="96"/>
        <v>4.9525276901237605E-2</v>
      </c>
      <c r="Y383">
        <f t="shared" si="97"/>
        <v>0.63975229295298131</v>
      </c>
      <c r="Z383">
        <f t="shared" si="98"/>
        <v>0.6279647621626413</v>
      </c>
      <c r="AA383">
        <f t="shared" si="99"/>
        <v>2.4405574052080794E-2</v>
      </c>
      <c r="AB383">
        <f t="shared" si="100"/>
        <v>3.886455980114345E-2</v>
      </c>
      <c r="AC383">
        <f t="shared" si="101"/>
        <v>0.62796476216264119</v>
      </c>
    </row>
    <row r="384" spans="1:29" x14ac:dyDescent="0.25">
      <c r="A384" t="s">
        <v>21</v>
      </c>
      <c r="B384" t="s">
        <v>17</v>
      </c>
      <c r="C384" t="str">
        <f>INDEX(country!$A$1:$J$242,MATCH(A384,country!$B$1:$B$242,0),1)</f>
        <v>Italy</v>
      </c>
      <c r="D384" t="str">
        <f>INDEX(country!$A$1:$J$242,MATCH(B384,country!$B$1:$B$242,0),1)</f>
        <v>Brazil</v>
      </c>
      <c r="E384">
        <v>19907</v>
      </c>
      <c r="F384">
        <v>7500.6264393954098</v>
      </c>
      <c r="G384">
        <f>INDEX(export_2017_country_references!$A$1:$C$21,MATCH($A384,export_2017_country_references!$A$1:$A$21,0),2)</f>
        <v>853404</v>
      </c>
      <c r="H384">
        <f>INDEX(export_2017_country_references!$A$1:$C$21,MATCH($A384,export_2017_country_references!$A$1:$A$21,0),3)</f>
        <v>590210.80568988505</v>
      </c>
      <c r="I384">
        <f t="shared" si="85"/>
        <v>2.3326583892271421E-2</v>
      </c>
      <c r="J384">
        <f t="shared" si="86"/>
        <v>1.2708385490550422E-2</v>
      </c>
      <c r="K384">
        <f>INDEX(export_2017_5y_country_docs!$A$1:$E$21,MATCH($B384,export_2017_5y_country_docs!$A$1:$A$21,0),2)</f>
        <v>331243</v>
      </c>
      <c r="L384">
        <f>INDEX(export_2017_5y_country_docs!$A$1:$E$21,MATCH($B384,export_2017_5y_country_docs!$A$1:$A$21,0),3)</f>
        <v>277939.358609332</v>
      </c>
      <c r="M384">
        <f>INDEX(export_2017_5y_country_docs!$A$1:$E$21,MATCH($B384,export_2017_5y_country_docs!$A$1:$A$21,0),4)</f>
        <v>2.1416529888926519E-2</v>
      </c>
      <c r="N384">
        <f>INDEX(export_2017_5y_country_docs!$A$1:$E$21,MATCH($B384,export_2017_5y_country_docs!$A$1:$A$21,0),5)</f>
        <v>2.2721386356781711E-2</v>
      </c>
      <c r="O384">
        <f t="shared" si="87"/>
        <v>18276.952273329447</v>
      </c>
      <c r="P384">
        <f t="shared" si="88"/>
        <v>13410.407748027295</v>
      </c>
      <c r="Q384">
        <f t="shared" si="89"/>
        <v>1.0891859705214195</v>
      </c>
      <c r="R384">
        <f t="shared" si="90"/>
        <v>0.55931382403333496</v>
      </c>
      <c r="S384">
        <f t="shared" si="91"/>
        <v>7500.6264393954098</v>
      </c>
      <c r="T384">
        <f t="shared" si="92"/>
        <v>250192.85372959627</v>
      </c>
      <c r="U384">
        <f t="shared" si="93"/>
        <v>590154.03594261827</v>
      </c>
      <c r="V384">
        <f t="shared" si="94"/>
        <v>18237335.999999966</v>
      </c>
      <c r="W384">
        <f t="shared" si="95"/>
        <v>1.2709607971103851E-2</v>
      </c>
      <c r="X384">
        <f t="shared" si="96"/>
        <v>1.3718717126755615E-2</v>
      </c>
      <c r="Y384">
        <f t="shared" si="97"/>
        <v>0.92644289212118114</v>
      </c>
      <c r="Z384">
        <f t="shared" si="98"/>
        <v>0.92549597517336513</v>
      </c>
      <c r="AA384">
        <f t="shared" si="99"/>
        <v>2.997937921720956E-2</v>
      </c>
      <c r="AB384">
        <f t="shared" si="100"/>
        <v>3.2392771034572873E-2</v>
      </c>
      <c r="AC384">
        <f t="shared" si="101"/>
        <v>0.92549597517336524</v>
      </c>
    </row>
    <row r="385" spans="1:29" x14ac:dyDescent="0.25">
      <c r="A385" t="s">
        <v>16</v>
      </c>
      <c r="B385" t="s">
        <v>22</v>
      </c>
      <c r="C385" t="str">
        <f>INDEX(country!$A$1:$J$242,MATCH(A385,country!$B$1:$B$242,0),1)</f>
        <v>Russian Federation</v>
      </c>
      <c r="D385" t="str">
        <f>INDEX(country!$A$1:$J$242,MATCH(B385,country!$B$1:$B$242,0),1)</f>
        <v>Japan</v>
      </c>
      <c r="E385">
        <v>16931</v>
      </c>
      <c r="F385">
        <v>7776.3552037147501</v>
      </c>
      <c r="G385">
        <f>INDEX(export_2017_country_references!$A$1:$C$21,MATCH($A385,export_2017_country_references!$A$1:$A$21,0),2)</f>
        <v>307923</v>
      </c>
      <c r="H385">
        <f>INDEX(export_2017_country_references!$A$1:$C$21,MATCH($A385,export_2017_country_references!$A$1:$A$21,0),3)</f>
        <v>230122.67918958</v>
      </c>
      <c r="I385">
        <f t="shared" si="85"/>
        <v>5.4984525352117251E-2</v>
      </c>
      <c r="J385">
        <f t="shared" si="86"/>
        <v>3.3792215661231813E-2</v>
      </c>
      <c r="K385">
        <f>INDEX(export_2017_5y_country_docs!$A$1:$E$21,MATCH($B385,export_2017_5y_country_docs!$A$1:$A$21,0),2)</f>
        <v>611176</v>
      </c>
      <c r="L385">
        <f>INDEX(export_2017_5y_country_docs!$A$1:$E$21,MATCH($B385,export_2017_5y_country_docs!$A$1:$A$21,0),3)</f>
        <v>515726.10549464897</v>
      </c>
      <c r="M385">
        <f>INDEX(export_2017_5y_country_docs!$A$1:$E$21,MATCH($B385,export_2017_5y_country_docs!$A$1:$A$21,0),4)</f>
        <v>3.9515609601997792E-2</v>
      </c>
      <c r="N385">
        <f>INDEX(export_2017_5y_country_docs!$A$1:$E$21,MATCH($B385,export_2017_5y_country_docs!$A$1:$A$21,0),5)</f>
        <v>4.2160319271992604E-2</v>
      </c>
      <c r="O385">
        <f t="shared" si="87"/>
        <v>12167.765055475966</v>
      </c>
      <c r="P385">
        <f t="shared" si="88"/>
        <v>9702.0456263590204</v>
      </c>
      <c r="Q385">
        <f t="shared" si="89"/>
        <v>1.3914634218204596</v>
      </c>
      <c r="R385">
        <f t="shared" si="90"/>
        <v>0.8015170720891629</v>
      </c>
      <c r="S385">
        <f t="shared" si="91"/>
        <v>7776.3552037147501</v>
      </c>
      <c r="T385">
        <f t="shared" si="92"/>
        <v>582041.68262295134</v>
      </c>
      <c r="U385">
        <f t="shared" si="93"/>
        <v>230105.28373503475</v>
      </c>
      <c r="V385">
        <f t="shared" si="94"/>
        <v>18237335.999999966</v>
      </c>
      <c r="W385">
        <f t="shared" si="95"/>
        <v>3.3794770278587731E-2</v>
      </c>
      <c r="X385">
        <f t="shared" si="96"/>
        <v>3.1914841214909478E-2</v>
      </c>
      <c r="Y385">
        <f t="shared" si="97"/>
        <v>1.0589045407125515</v>
      </c>
      <c r="Z385">
        <f t="shared" si="98"/>
        <v>1.0609648332472135</v>
      </c>
      <c r="AA385">
        <f t="shared" si="99"/>
        <v>1.3360478185464082E-2</v>
      </c>
      <c r="AB385">
        <f t="shared" si="100"/>
        <v>1.2592762518407602E-2</v>
      </c>
      <c r="AC385">
        <f t="shared" si="101"/>
        <v>1.0609648332472135</v>
      </c>
    </row>
    <row r="386" spans="1:29" x14ac:dyDescent="0.25">
      <c r="A386" t="s">
        <v>5</v>
      </c>
      <c r="B386" t="s">
        <v>13</v>
      </c>
      <c r="C386" t="str">
        <f>INDEX(country!$A$1:$J$242,MATCH(A386,country!$B$1:$B$242,0),1)</f>
        <v>Switzerland</v>
      </c>
      <c r="D386" t="str">
        <f>INDEX(country!$A$1:$J$242,MATCH(B386,country!$B$1:$B$242,0),1)</f>
        <v>India</v>
      </c>
      <c r="E386">
        <v>7808</v>
      </c>
      <c r="F386">
        <v>1856.2835531508599</v>
      </c>
      <c r="G386">
        <f>INDEX(export_2017_country_references!$A$1:$C$21,MATCH($A386,export_2017_country_references!$A$1:$A$21,0),2)</f>
        <v>389403</v>
      </c>
      <c r="H386">
        <f>INDEX(export_2017_country_references!$A$1:$C$21,MATCH($A386,export_2017_country_references!$A$1:$A$21,0),3)</f>
        <v>194158.51615281499</v>
      </c>
      <c r="I386">
        <f t="shared" si="85"/>
        <v>2.0051206590601511E-2</v>
      </c>
      <c r="J386">
        <f t="shared" si="86"/>
        <v>9.5606599696602939E-3</v>
      </c>
      <c r="K386">
        <f>INDEX(export_2017_5y_country_docs!$A$1:$E$21,MATCH($B386,export_2017_5y_country_docs!$A$1:$A$21,0),2)</f>
        <v>628927</v>
      </c>
      <c r="L386">
        <f>INDEX(export_2017_5y_country_docs!$A$1:$E$21,MATCH($B386,export_2017_5y_country_docs!$A$1:$A$21,0),3)</f>
        <v>572993.14923858095</v>
      </c>
      <c r="M386">
        <f>INDEX(export_2017_5y_country_docs!$A$1:$E$21,MATCH($B386,export_2017_5y_country_docs!$A$1:$A$21,0),4)</f>
        <v>4.0663301242450066E-2</v>
      </c>
      <c r="N386">
        <f>INDEX(export_2017_5y_country_docs!$A$1:$E$21,MATCH($B386,export_2017_5y_country_docs!$A$1:$A$21,0),5)</f>
        <v>4.6841867912412148E-2</v>
      </c>
      <c r="O386">
        <f t="shared" si="87"/>
        <v>15834.411493713784</v>
      </c>
      <c r="P386">
        <f t="shared" si="88"/>
        <v>9094.7475677001003</v>
      </c>
      <c r="Q386">
        <f t="shared" si="89"/>
        <v>0.49310326456400061</v>
      </c>
      <c r="R386">
        <f t="shared" si="90"/>
        <v>0.20410501108831555</v>
      </c>
      <c r="S386">
        <f t="shared" si="91"/>
        <v>1856.2835531508599</v>
      </c>
      <c r="T386">
        <f t="shared" si="92"/>
        <v>535725.91001931019</v>
      </c>
      <c r="U386">
        <f t="shared" si="93"/>
        <v>194145.84156533482</v>
      </c>
      <c r="V386">
        <f t="shared" si="94"/>
        <v>18237335.999999966</v>
      </c>
      <c r="W386">
        <f t="shared" si="95"/>
        <v>9.5612841263261108E-3</v>
      </c>
      <c r="X386">
        <f t="shared" si="96"/>
        <v>2.9375228378712284E-2</v>
      </c>
      <c r="Y386">
        <f t="shared" si="97"/>
        <v>0.32548799291225278</v>
      </c>
      <c r="Z386">
        <f t="shared" si="98"/>
        <v>0.31897653405768289</v>
      </c>
      <c r="AA386">
        <f t="shared" si="99"/>
        <v>3.4649874468157611E-3</v>
      </c>
      <c r="AB386">
        <f t="shared" si="100"/>
        <v>1.0862828693815959E-2</v>
      </c>
      <c r="AC386">
        <f t="shared" si="101"/>
        <v>0.31897653405768289</v>
      </c>
    </row>
    <row r="387" spans="1:29" x14ac:dyDescent="0.25">
      <c r="A387" t="s">
        <v>17</v>
      </c>
      <c r="B387" t="s">
        <v>16</v>
      </c>
      <c r="C387" t="str">
        <f>INDEX(country!$A$1:$J$242,MATCH(A387,country!$B$1:$B$242,0),1)</f>
        <v>Brazil</v>
      </c>
      <c r="D387" t="str">
        <f>INDEX(country!$A$1:$J$242,MATCH(B387,country!$B$1:$B$242,0),1)</f>
        <v>Russian Federation</v>
      </c>
      <c r="E387">
        <v>4844</v>
      </c>
      <c r="F387">
        <v>1448.1135971620399</v>
      </c>
      <c r="G387">
        <f>INDEX(export_2017_country_references!$A$1:$C$21,MATCH($A387,export_2017_country_references!$A$1:$A$21,0),2)</f>
        <v>473379</v>
      </c>
      <c r="H387">
        <f>INDEX(export_2017_country_references!$A$1:$C$21,MATCH($A387,export_2017_country_references!$A$1:$A$21,0),3)</f>
        <v>364724.64994822402</v>
      </c>
      <c r="I387">
        <f t="shared" ref="I387:I401" si="102">E387/G387</f>
        <v>1.0232815566385497E-2</v>
      </c>
      <c r="J387">
        <f t="shared" ref="J387:J401" si="103">F387/H387</f>
        <v>3.9704297402646431E-3</v>
      </c>
      <c r="K387">
        <f>INDEX(export_2017_5y_country_docs!$A$1:$E$21,MATCH($B387,export_2017_5y_country_docs!$A$1:$A$21,0),2)</f>
        <v>331407</v>
      </c>
      <c r="L387">
        <f>INDEX(export_2017_5y_country_docs!$A$1:$E$21,MATCH($B387,export_2017_5y_country_docs!$A$1:$A$21,0),3)</f>
        <v>284134.86566834903</v>
      </c>
      <c r="M387">
        <f>INDEX(export_2017_5y_country_docs!$A$1:$E$21,MATCH($B387,export_2017_5y_country_docs!$A$1:$A$21,0),4)</f>
        <v>2.1427133315721301E-2</v>
      </c>
      <c r="N387">
        <f>INDEX(export_2017_5y_country_docs!$A$1:$E$21,MATCH($B387,export_2017_5y_country_docs!$A$1:$A$21,0),5)</f>
        <v>2.3227865576811717E-2</v>
      </c>
      <c r="O387">
        <f t="shared" ref="O387:O401" si="104">G387*M387</f>
        <v>10143.154941862833</v>
      </c>
      <c r="P387">
        <f t="shared" ref="P387:P401" si="105">H387*N387</f>
        <v>8471.7751415470557</v>
      </c>
      <c r="Q387">
        <f t="shared" ref="Q387:Q401" si="106">E387/O387</f>
        <v>0.47756344330380296</v>
      </c>
      <c r="R387">
        <f t="shared" ref="R387:R401" si="107">F387/P387</f>
        <v>0.17093390381199325</v>
      </c>
      <c r="S387">
        <f t="shared" ref="S387:S401" si="108">F387</f>
        <v>1448.1135971620399</v>
      </c>
      <c r="T387">
        <f t="shared" ref="T387:T401" si="109">SUMIF(B:B,B387,F:F)</f>
        <v>104676.98736522046</v>
      </c>
      <c r="U387">
        <f t="shared" ref="U387:U401" si="110">SUMIF(A:A,A387,F:F)</f>
        <v>364708.38328155724</v>
      </c>
      <c r="V387">
        <f t="shared" ref="V387:V401" si="111">SUM(F:F)</f>
        <v>18237335.999999966</v>
      </c>
      <c r="W387">
        <f t="shared" ref="W387:W401" si="112">S387/U387</f>
        <v>3.9706068287552543E-3</v>
      </c>
      <c r="X387">
        <f t="shared" ref="X387:X401" si="113">T387/V387</f>
        <v>5.7397082208289988E-3</v>
      </c>
      <c r="Y387">
        <f t="shared" ref="Y387:Y401" si="114">W387/X387</f>
        <v>0.69177851486356057</v>
      </c>
      <c r="Z387">
        <f t="shared" ref="Z387:Z401" si="115">(W387/X387)*((1-X387)/(1-W387))</f>
        <v>0.69054980982529324</v>
      </c>
      <c r="AA387">
        <f t="shared" ref="AA387:AA401" si="116">S387/T387</f>
        <v>1.3834116109107513E-2</v>
      </c>
      <c r="AB387">
        <f t="shared" ref="AB387:AB401" si="117">(U387-S387)/(V387-T387)</f>
        <v>2.003348044163171E-2</v>
      </c>
      <c r="AC387">
        <f t="shared" ref="AC387:AC401" si="118">AA387/AB387</f>
        <v>0.69054980982529346</v>
      </c>
    </row>
    <row r="388" spans="1:29" x14ac:dyDescent="0.25">
      <c r="A388" t="s">
        <v>15</v>
      </c>
      <c r="B388" t="s">
        <v>5</v>
      </c>
      <c r="C388" t="str">
        <f>INDEX(country!$A$1:$J$242,MATCH(A388,country!$B$1:$B$242,0),1)</f>
        <v>Turkey</v>
      </c>
      <c r="D388" t="str">
        <f>INDEX(country!$A$1:$J$242,MATCH(B388,country!$B$1:$B$242,0),1)</f>
        <v>Switzerland</v>
      </c>
      <c r="E388">
        <v>5616</v>
      </c>
      <c r="F388">
        <v>1602.8863597648201</v>
      </c>
      <c r="G388">
        <f>INDEX(export_2017_country_references!$A$1:$C$21,MATCH($A388,export_2017_country_references!$A$1:$A$21,0),2)</f>
        <v>233551</v>
      </c>
      <c r="H388">
        <f>INDEX(export_2017_country_references!$A$1:$C$21,MATCH($A388,export_2017_country_references!$A$1:$A$21,0),3)</f>
        <v>188043.705976909</v>
      </c>
      <c r="I388">
        <f t="shared" si="102"/>
        <v>2.4046139815286596E-2</v>
      </c>
      <c r="J388">
        <f t="shared" si="103"/>
        <v>8.5240096255157199E-3</v>
      </c>
      <c r="K388">
        <f>INDEX(export_2017_5y_country_docs!$A$1:$E$21,MATCH($B388,export_2017_5y_country_docs!$A$1:$A$21,0),2)</f>
        <v>205623</v>
      </c>
      <c r="L388">
        <f>INDEX(export_2017_5y_country_docs!$A$1:$E$21,MATCH($B388,export_2017_5y_country_docs!$A$1:$A$21,0),3)</f>
        <v>113491.275762676</v>
      </c>
      <c r="M388">
        <f>INDEX(export_2017_5y_country_docs!$A$1:$E$21,MATCH($B388,export_2017_5y_country_docs!$A$1:$A$21,0),4)</f>
        <v>1.3294563584289291E-2</v>
      </c>
      <c r="N388">
        <f>INDEX(export_2017_5y_country_docs!$A$1:$E$21,MATCH($B388,export_2017_5y_country_docs!$A$1:$A$21,0),5)</f>
        <v>9.2778480083937145E-3</v>
      </c>
      <c r="O388">
        <f t="shared" si="104"/>
        <v>3104.958619674348</v>
      </c>
      <c r="P388">
        <f t="shared" si="105"/>
        <v>1744.6409229888384</v>
      </c>
      <c r="Q388">
        <f t="shared" si="106"/>
        <v>1.8087197569766689</v>
      </c>
      <c r="R388">
        <f t="shared" si="107"/>
        <v>0.91874857378607688</v>
      </c>
      <c r="S388">
        <f t="shared" si="108"/>
        <v>1602.8863597648201</v>
      </c>
      <c r="T388">
        <f t="shared" si="109"/>
        <v>255446.00110883819</v>
      </c>
      <c r="U388">
        <f t="shared" si="110"/>
        <v>188030.98814065231</v>
      </c>
      <c r="V388">
        <f t="shared" si="111"/>
        <v>18237335.999999966</v>
      </c>
      <c r="W388">
        <f t="shared" si="112"/>
        <v>8.5245861632435686E-3</v>
      </c>
      <c r="X388">
        <f t="shared" si="113"/>
        <v>1.4006760697332036E-2</v>
      </c>
      <c r="Y388">
        <f t="shared" si="114"/>
        <v>0.60860511202046208</v>
      </c>
      <c r="Z388">
        <f t="shared" si="115"/>
        <v>0.60523994592569896</v>
      </c>
      <c r="AA388">
        <f t="shared" si="116"/>
        <v>6.2748539918692104E-3</v>
      </c>
      <c r="AB388">
        <f t="shared" si="117"/>
        <v>1.0367547671150461E-2</v>
      </c>
      <c r="AC388">
        <f t="shared" si="118"/>
        <v>0.60523994592569885</v>
      </c>
    </row>
    <row r="389" spans="1:29" x14ac:dyDescent="0.25">
      <c r="A389" t="s">
        <v>23</v>
      </c>
      <c r="B389" t="s">
        <v>10</v>
      </c>
      <c r="C389" t="str">
        <f>INDEX(country!$A$1:$J$242,MATCH(A389,country!$B$1:$B$242,0),1)</f>
        <v>United Kingdom</v>
      </c>
      <c r="D389" t="str">
        <f>INDEX(country!$A$1:$J$242,MATCH(B389,country!$B$1:$B$242,0),1)</f>
        <v>Australia</v>
      </c>
      <c r="E389">
        <v>101161</v>
      </c>
      <c r="F389">
        <v>32462.0804069675</v>
      </c>
      <c r="G389">
        <f>INDEX(export_2017_country_references!$A$1:$C$21,MATCH($A389,export_2017_country_references!$A$1:$A$21,0),2)</f>
        <v>1396369</v>
      </c>
      <c r="H389">
        <f>INDEX(export_2017_country_references!$A$1:$C$21,MATCH($A389,export_2017_country_references!$A$1:$A$21,0),3)</f>
        <v>798451.10116148798</v>
      </c>
      <c r="I389">
        <f t="shared" si="102"/>
        <v>7.2445750371141149E-2</v>
      </c>
      <c r="J389">
        <f t="shared" si="103"/>
        <v>4.0656316159807006E-2</v>
      </c>
      <c r="K389">
        <f>INDEX(export_2017_5y_country_docs!$A$1:$E$21,MATCH($B389,export_2017_5y_country_docs!$A$1:$A$21,0),2)</f>
        <v>411739</v>
      </c>
      <c r="L389">
        <f>INDEX(export_2017_5y_country_docs!$A$1:$E$21,MATCH($B389,export_2017_5y_country_docs!$A$1:$A$21,0),3)</f>
        <v>283168.587115045</v>
      </c>
      <c r="M389">
        <f>INDEX(export_2017_5y_country_docs!$A$1:$E$21,MATCH($B389,export_2017_5y_country_docs!$A$1:$A$21,0),4)</f>
        <v>2.6621002104004358E-2</v>
      </c>
      <c r="N389">
        <f>INDEX(export_2017_5y_country_docs!$A$1:$E$21,MATCH($B389,export_2017_5y_country_docs!$A$1:$A$21,0),5)</f>
        <v>2.3148872848154121E-2</v>
      </c>
      <c r="O389">
        <f t="shared" si="104"/>
        <v>37172.742086966464</v>
      </c>
      <c r="P389">
        <f t="shared" si="105"/>
        <v>18483.243016255929</v>
      </c>
      <c r="Q389">
        <f t="shared" si="106"/>
        <v>2.7213757802244336</v>
      </c>
      <c r="R389">
        <f t="shared" si="107"/>
        <v>1.7562978736154282</v>
      </c>
      <c r="S389">
        <f t="shared" si="108"/>
        <v>32462.0804069675</v>
      </c>
      <c r="T389">
        <f t="shared" si="109"/>
        <v>532790.59508464299</v>
      </c>
      <c r="U389">
        <f t="shared" si="110"/>
        <v>798411.94772268995</v>
      </c>
      <c r="V389">
        <f t="shared" si="111"/>
        <v>18237335.999999966</v>
      </c>
      <c r="W389">
        <f t="shared" si="112"/>
        <v>4.0658309910766084E-2</v>
      </c>
      <c r="X389">
        <f t="shared" si="113"/>
        <v>2.9214277517541156E-2</v>
      </c>
      <c r="Y389">
        <f t="shared" si="114"/>
        <v>1.3917273800919285</v>
      </c>
      <c r="Z389">
        <f t="shared" si="115"/>
        <v>1.4083293618309152</v>
      </c>
      <c r="AA389">
        <f t="shared" si="116"/>
        <v>6.0928403591302763E-2</v>
      </c>
      <c r="AB389">
        <f t="shared" si="117"/>
        <v>4.3262893782241435E-2</v>
      </c>
      <c r="AC389">
        <f t="shared" si="118"/>
        <v>1.4083293618309156</v>
      </c>
    </row>
    <row r="390" spans="1:29" x14ac:dyDescent="0.25">
      <c r="A390" t="s">
        <v>14</v>
      </c>
      <c r="B390" t="s">
        <v>8</v>
      </c>
      <c r="C390" t="str">
        <f>INDEX(country!$A$1:$J$242,MATCH(A390,country!$B$1:$B$242,0),1)</f>
        <v>South Korea</v>
      </c>
      <c r="D390" t="str">
        <f>INDEX(country!$A$1:$J$242,MATCH(B390,country!$B$1:$B$242,0),1)</f>
        <v>China</v>
      </c>
      <c r="E390">
        <v>124927</v>
      </c>
      <c r="F390">
        <v>81617.022919834693</v>
      </c>
      <c r="G390">
        <f>INDEX(export_2017_country_references!$A$1:$C$21,MATCH($A390,export_2017_country_references!$A$1:$A$21,0),2)</f>
        <v>575418</v>
      </c>
      <c r="H390">
        <f>INDEX(export_2017_country_references!$A$1:$C$21,MATCH($A390,export_2017_country_references!$A$1:$A$21,0),3)</f>
        <v>460438.54033682798</v>
      </c>
      <c r="I390">
        <f t="shared" si="102"/>
        <v>0.21710652082486123</v>
      </c>
      <c r="J390">
        <f t="shared" si="103"/>
        <v>0.1772593207773806</v>
      </c>
      <c r="K390">
        <f>INDEX(export_2017_5y_country_docs!$A$1:$E$21,MATCH($B390,export_2017_5y_country_docs!$A$1:$A$21,0),2)</f>
        <v>2372875</v>
      </c>
      <c r="L390">
        <f>INDEX(export_2017_5y_country_docs!$A$1:$E$21,MATCH($B390,export_2017_5y_country_docs!$A$1:$A$21,0),3)</f>
        <v>2164170.6430614302</v>
      </c>
      <c r="M390">
        <f>INDEX(export_2017_5y_country_docs!$A$1:$E$21,MATCH($B390,export_2017_5y_country_docs!$A$1:$A$21,0),4)</f>
        <v>0.15341833143700095</v>
      </c>
      <c r="N390">
        <f>INDEX(export_2017_5y_country_docs!$A$1:$E$21,MATCH($B390,export_2017_5y_country_docs!$A$1:$A$21,0),5)</f>
        <v>0.1769197337471026</v>
      </c>
      <c r="O390">
        <f t="shared" si="104"/>
        <v>88279.669438816214</v>
      </c>
      <c r="P390">
        <f t="shared" si="105"/>
        <v>81460.66396329616</v>
      </c>
      <c r="Q390">
        <f t="shared" si="106"/>
        <v>1.4151276369083243</v>
      </c>
      <c r="R390">
        <f t="shared" si="107"/>
        <v>1.0019194412239136</v>
      </c>
      <c r="S390">
        <f t="shared" si="108"/>
        <v>81617.022919834693</v>
      </c>
      <c r="T390">
        <f t="shared" si="109"/>
        <v>2883561.6717675827</v>
      </c>
      <c r="U390">
        <f t="shared" si="110"/>
        <v>460409.58926539822</v>
      </c>
      <c r="V390">
        <f t="shared" si="111"/>
        <v>18237335.999999966</v>
      </c>
      <c r="W390">
        <f t="shared" si="112"/>
        <v>0.17727046704230878</v>
      </c>
      <c r="X390">
        <f t="shared" si="113"/>
        <v>0.15811309676849666</v>
      </c>
      <c r="Y390">
        <f t="shared" si="114"/>
        <v>1.1211624505834683</v>
      </c>
      <c r="Z390">
        <f t="shared" si="115"/>
        <v>1.1472688723691398</v>
      </c>
      <c r="AA390">
        <f t="shared" si="116"/>
        <v>2.83042404533712E-2</v>
      </c>
      <c r="AB390">
        <f t="shared" si="117"/>
        <v>2.46709739408533E-2</v>
      </c>
      <c r="AC390">
        <f t="shared" si="118"/>
        <v>1.1472688723691398</v>
      </c>
    </row>
    <row r="391" spans="1:29" x14ac:dyDescent="0.25">
      <c r="A391" t="s">
        <v>18</v>
      </c>
      <c r="B391" t="s">
        <v>9</v>
      </c>
      <c r="C391" t="str">
        <f>INDEX(country!$A$1:$J$242,MATCH(A391,country!$B$1:$B$242,0),1)</f>
        <v>Spain</v>
      </c>
      <c r="D391" t="str">
        <f>INDEX(country!$A$1:$J$242,MATCH(B391,country!$B$1:$B$242,0),1)</f>
        <v>Sweden</v>
      </c>
      <c r="E391">
        <v>21804</v>
      </c>
      <c r="F391">
        <v>5983.1444040742199</v>
      </c>
      <c r="G391">
        <f>INDEX(export_2017_country_references!$A$1:$C$21,MATCH($A391,export_2017_country_references!$A$1:$A$21,0),2)</f>
        <v>684655</v>
      </c>
      <c r="H391">
        <f>INDEX(export_2017_country_references!$A$1:$C$21,MATCH($A391,export_2017_country_references!$A$1:$A$21,0),3)</f>
        <v>454481.91714997898</v>
      </c>
      <c r="I391">
        <f t="shared" si="102"/>
        <v>3.1846696511381646E-2</v>
      </c>
      <c r="J391">
        <f t="shared" si="103"/>
        <v>1.3164757888705577E-2</v>
      </c>
      <c r="K391">
        <f>INDEX(export_2017_5y_country_docs!$A$1:$E$21,MATCH($B391,export_2017_5y_country_docs!$A$1:$A$21,0),2)</f>
        <v>179938</v>
      </c>
      <c r="L391">
        <f>INDEX(export_2017_5y_country_docs!$A$1:$E$21,MATCH($B391,export_2017_5y_country_docs!$A$1:$A$21,0),3)</f>
        <v>108129.511066987</v>
      </c>
      <c r="M391">
        <f>INDEX(export_2017_5y_country_docs!$A$1:$E$21,MATCH($B391,export_2017_5y_country_docs!$A$1:$A$21,0),4)</f>
        <v>1.1633898845118718E-2</v>
      </c>
      <c r="N391">
        <f>INDEX(export_2017_5y_country_docs!$A$1:$E$21,MATCH($B391,export_2017_5y_country_docs!$A$1:$A$21,0),5)</f>
        <v>8.8395267579797366E-3</v>
      </c>
      <c r="O391">
        <f t="shared" si="104"/>
        <v>7965.2070138047557</v>
      </c>
      <c r="P391">
        <f t="shared" si="105"/>
        <v>4017.4050676651691</v>
      </c>
      <c r="Q391">
        <f t="shared" si="106"/>
        <v>2.7374053131589409</v>
      </c>
      <c r="R391">
        <f t="shared" si="107"/>
        <v>1.4893057342488736</v>
      </c>
      <c r="S391">
        <f t="shared" si="108"/>
        <v>5983.1444040742199</v>
      </c>
      <c r="T391">
        <f t="shared" si="109"/>
        <v>202311.93175718444</v>
      </c>
      <c r="U391">
        <f t="shared" si="110"/>
        <v>454448.32633992715</v>
      </c>
      <c r="V391">
        <f t="shared" si="111"/>
        <v>18237335.999999966</v>
      </c>
      <c r="W391">
        <f t="shared" si="112"/>
        <v>1.316573096937501E-2</v>
      </c>
      <c r="X391">
        <f t="shared" si="113"/>
        <v>1.1093283128478021E-2</v>
      </c>
      <c r="Y391">
        <f t="shared" si="114"/>
        <v>1.1868200619144682</v>
      </c>
      <c r="Z391">
        <f t="shared" si="115"/>
        <v>1.189312499350051</v>
      </c>
      <c r="AA391">
        <f t="shared" si="116"/>
        <v>2.9573858309332009E-2</v>
      </c>
      <c r="AB391">
        <f t="shared" si="117"/>
        <v>2.4866347848436696E-2</v>
      </c>
      <c r="AC391">
        <f t="shared" si="118"/>
        <v>1.189312499350051</v>
      </c>
    </row>
    <row r="392" spans="1:29" x14ac:dyDescent="0.25">
      <c r="A392" t="s">
        <v>13</v>
      </c>
      <c r="B392" t="s">
        <v>5</v>
      </c>
      <c r="C392" t="str">
        <f>INDEX(country!$A$1:$J$242,MATCH(A392,country!$B$1:$B$242,0),1)</f>
        <v>India</v>
      </c>
      <c r="D392" t="str">
        <f>INDEX(country!$A$1:$J$242,MATCH(B392,country!$B$1:$B$242,0),1)</f>
        <v>Switzerland</v>
      </c>
      <c r="E392">
        <v>16716</v>
      </c>
      <c r="F392">
        <v>5687.1897584036396</v>
      </c>
      <c r="G392">
        <f>INDEX(export_2017_country_references!$A$1:$C$21,MATCH($A392,export_2017_country_references!$A$1:$A$21,0),2)</f>
        <v>814097</v>
      </c>
      <c r="H392">
        <f>INDEX(export_2017_country_references!$A$1:$C$21,MATCH($A392,export_2017_country_references!$A$1:$A$21,0),3)</f>
        <v>695738.46490440296</v>
      </c>
      <c r="I392">
        <f t="shared" si="102"/>
        <v>2.0533179707086503E-2</v>
      </c>
      <c r="J392">
        <f t="shared" si="103"/>
        <v>8.1743213079142896E-3</v>
      </c>
      <c r="K392">
        <f>INDEX(export_2017_5y_country_docs!$A$1:$E$21,MATCH($B392,export_2017_5y_country_docs!$A$1:$A$21,0),2)</f>
        <v>205623</v>
      </c>
      <c r="L392">
        <f>INDEX(export_2017_5y_country_docs!$A$1:$E$21,MATCH($B392,export_2017_5y_country_docs!$A$1:$A$21,0),3)</f>
        <v>113491.275762676</v>
      </c>
      <c r="M392">
        <f>INDEX(export_2017_5y_country_docs!$A$1:$E$21,MATCH($B392,export_2017_5y_country_docs!$A$1:$A$21,0),4)</f>
        <v>1.3294563584289291E-2</v>
      </c>
      <c r="N392">
        <f>INDEX(export_2017_5y_country_docs!$A$1:$E$21,MATCH($B392,export_2017_5y_country_docs!$A$1:$A$21,0),5)</f>
        <v>9.2778480083937145E-3</v>
      </c>
      <c r="O392">
        <f t="shared" si="104"/>
        <v>10823.06433027916</v>
      </c>
      <c r="P392">
        <f t="shared" si="105"/>
        <v>6454.9557309762149</v>
      </c>
      <c r="Q392">
        <f t="shared" si="106"/>
        <v>1.544479408963177</v>
      </c>
      <c r="R392">
        <f t="shared" si="107"/>
        <v>0.88105790270749662</v>
      </c>
      <c r="S392">
        <f t="shared" si="108"/>
        <v>5687.1897584036396</v>
      </c>
      <c r="T392">
        <f t="shared" si="109"/>
        <v>255446.00110883819</v>
      </c>
      <c r="U392">
        <f t="shared" si="110"/>
        <v>695726.54785840726</v>
      </c>
      <c r="V392">
        <f t="shared" si="111"/>
        <v>18237335.999999966</v>
      </c>
      <c r="W392">
        <f t="shared" si="112"/>
        <v>8.1744613252290096E-3</v>
      </c>
      <c r="X392">
        <f t="shared" si="113"/>
        <v>1.4006760697332036E-2</v>
      </c>
      <c r="Y392">
        <f t="shared" si="114"/>
        <v>0.58360826617006856</v>
      </c>
      <c r="Z392">
        <f t="shared" si="115"/>
        <v>0.58017643467187396</v>
      </c>
      <c r="AA392">
        <f t="shared" si="116"/>
        <v>2.2263765076441702E-2</v>
      </c>
      <c r="AB392">
        <f t="shared" si="117"/>
        <v>3.8374128533905809E-2</v>
      </c>
      <c r="AC392">
        <f t="shared" si="118"/>
        <v>0.58017643467187408</v>
      </c>
    </row>
    <row r="393" spans="1:29" x14ac:dyDescent="0.25">
      <c r="A393" t="s">
        <v>18</v>
      </c>
      <c r="B393" t="s">
        <v>23</v>
      </c>
      <c r="C393" t="str">
        <f>INDEX(country!$A$1:$J$242,MATCH(A393,country!$B$1:$B$242,0),1)</f>
        <v>Spain</v>
      </c>
      <c r="D393" t="str">
        <f>INDEX(country!$A$1:$J$242,MATCH(B393,country!$B$1:$B$242,0),1)</f>
        <v>United Kingdom</v>
      </c>
      <c r="E393">
        <v>90358</v>
      </c>
      <c r="F393">
        <v>30817.9847686715</v>
      </c>
      <c r="G393">
        <f>INDEX(export_2017_country_references!$A$1:$C$21,MATCH($A393,export_2017_country_references!$A$1:$A$21,0),2)</f>
        <v>684655</v>
      </c>
      <c r="H393">
        <f>INDEX(export_2017_country_references!$A$1:$C$21,MATCH($A393,export_2017_country_references!$A$1:$A$21,0),3)</f>
        <v>454481.91714997898</v>
      </c>
      <c r="I393">
        <f t="shared" si="102"/>
        <v>0.13197595869452497</v>
      </c>
      <c r="J393">
        <f t="shared" si="103"/>
        <v>6.7809044993316137E-2</v>
      </c>
      <c r="K393">
        <f>INDEX(export_2017_5y_country_docs!$A$1:$E$21,MATCH($B393,export_2017_5y_country_docs!$A$1:$A$21,0),2)</f>
        <v>822815</v>
      </c>
      <c r="L393">
        <f>INDEX(export_2017_5y_country_docs!$A$1:$E$21,MATCH($B393,export_2017_5y_country_docs!$A$1:$A$21,0),3)</f>
        <v>541059.55428477901</v>
      </c>
      <c r="M393">
        <f>INDEX(export_2017_5y_country_docs!$A$1:$E$21,MATCH($B393,export_2017_5y_country_docs!$A$1:$A$21,0),4)</f>
        <v>5.3199137915539568E-2</v>
      </c>
      <c r="N393">
        <f>INDEX(export_2017_5y_country_docs!$A$1:$E$21,MATCH($B393,export_2017_5y_country_docs!$A$1:$A$21,0),5)</f>
        <v>4.4231314472493732E-2</v>
      </c>
      <c r="O393">
        <f t="shared" si="104"/>
        <v>36423.05576956374</v>
      </c>
      <c r="P393">
        <f t="shared" si="105"/>
        <v>20102.332599522564</v>
      </c>
      <c r="Q393">
        <f t="shared" si="106"/>
        <v>2.4807913034991977</v>
      </c>
      <c r="R393">
        <f t="shared" si="107"/>
        <v>1.5330551624344051</v>
      </c>
      <c r="S393">
        <f t="shared" si="108"/>
        <v>30817.9847686715</v>
      </c>
      <c r="T393">
        <f t="shared" si="109"/>
        <v>1073638.8229175881</v>
      </c>
      <c r="U393">
        <f t="shared" si="110"/>
        <v>454448.32633992715</v>
      </c>
      <c r="V393">
        <f t="shared" si="111"/>
        <v>18237335.999999966</v>
      </c>
      <c r="W393">
        <f t="shared" si="112"/>
        <v>6.7814057137971853E-2</v>
      </c>
      <c r="X393">
        <f t="shared" si="113"/>
        <v>5.8870375745535976E-2</v>
      </c>
      <c r="Y393">
        <f t="shared" si="114"/>
        <v>1.1519215951855728</v>
      </c>
      <c r="Z393">
        <f t="shared" si="115"/>
        <v>1.1629734886573573</v>
      </c>
      <c r="AA393">
        <f t="shared" si="116"/>
        <v>2.870423843739588E-2</v>
      </c>
      <c r="AB393">
        <f t="shared" si="117"/>
        <v>2.4681765076635297E-2</v>
      </c>
      <c r="AC393">
        <f t="shared" si="118"/>
        <v>1.1629734886573575</v>
      </c>
    </row>
    <row r="394" spans="1:29" x14ac:dyDescent="0.25">
      <c r="A394" t="s">
        <v>22</v>
      </c>
      <c r="B394" t="s">
        <v>4</v>
      </c>
      <c r="C394" t="str">
        <f>INDEX(country!$A$1:$J$242,MATCH(A394,country!$B$1:$B$242,0),1)</f>
        <v>Japan</v>
      </c>
      <c r="D394" t="str">
        <f>INDEX(country!$A$1:$J$242,MATCH(B394,country!$B$1:$B$242,0),1)</f>
        <v>Canada</v>
      </c>
      <c r="E394">
        <v>39403</v>
      </c>
      <c r="F394">
        <v>14049.1669039793</v>
      </c>
      <c r="G394">
        <f>INDEX(export_2017_country_references!$A$1:$C$21,MATCH($A394,export_2017_country_references!$A$1:$A$21,0),2)</f>
        <v>707111</v>
      </c>
      <c r="H394">
        <f>INDEX(export_2017_country_references!$A$1:$C$21,MATCH($A394,export_2017_country_references!$A$1:$A$21,0),3)</f>
        <v>526988.61771348596</v>
      </c>
      <c r="I394">
        <f t="shared" si="102"/>
        <v>5.5723924532357721E-2</v>
      </c>
      <c r="J394">
        <f t="shared" si="103"/>
        <v>2.6659336524071899E-2</v>
      </c>
      <c r="K394">
        <f>INDEX(export_2017_5y_country_docs!$A$1:$E$21,MATCH($B394,export_2017_5y_country_docs!$A$1:$A$21,0),2)</f>
        <v>456541</v>
      </c>
      <c r="L394">
        <f>INDEX(export_2017_5y_country_docs!$A$1:$E$21,MATCH($B394,export_2017_5y_country_docs!$A$1:$A$21,0),3)</f>
        <v>313358.46928815503</v>
      </c>
      <c r="M394">
        <f>INDEX(export_2017_5y_country_docs!$A$1:$E$21,MATCH($B394,export_2017_5y_country_docs!$A$1:$A$21,0),4)</f>
        <v>2.951767727022277E-2</v>
      </c>
      <c r="N394">
        <f>INDEX(export_2017_5y_country_docs!$A$1:$E$21,MATCH($B394,export_2017_5y_country_docs!$A$1:$A$21,0),5)</f>
        <v>2.5616878748265307E-2</v>
      </c>
      <c r="O394">
        <f t="shared" si="104"/>
        <v>20872.274292224494</v>
      </c>
      <c r="P394">
        <f t="shared" si="105"/>
        <v>13499.803521682308</v>
      </c>
      <c r="Q394">
        <f t="shared" si="106"/>
        <v>1.887815359664889</v>
      </c>
      <c r="R394">
        <f t="shared" si="107"/>
        <v>1.0406941761348338</v>
      </c>
      <c r="S394">
        <f t="shared" si="108"/>
        <v>14049.1669039793</v>
      </c>
      <c r="T394">
        <f t="shared" si="109"/>
        <v>568424.34993219655</v>
      </c>
      <c r="U394">
        <f t="shared" si="110"/>
        <v>526944.24156406114</v>
      </c>
      <c r="V394">
        <f t="shared" si="111"/>
        <v>18237335.999999966</v>
      </c>
      <c r="W394">
        <f t="shared" si="112"/>
        <v>2.6661581616830948E-2</v>
      </c>
      <c r="X394">
        <f t="shared" si="113"/>
        <v>3.1168167869046092E-2</v>
      </c>
      <c r="Y394">
        <f t="shared" si="114"/>
        <v>0.85541061408711316</v>
      </c>
      <c r="Z394">
        <f t="shared" si="115"/>
        <v>0.85145003712781941</v>
      </c>
      <c r="AA394">
        <f t="shared" si="116"/>
        <v>2.4715983588062561E-2</v>
      </c>
      <c r="AB394">
        <f t="shared" si="117"/>
        <v>2.9028107945636518E-2</v>
      </c>
      <c r="AC394">
        <f t="shared" si="118"/>
        <v>0.8514500371278193</v>
      </c>
    </row>
    <row r="395" spans="1:29" x14ac:dyDescent="0.25">
      <c r="A395" t="s">
        <v>6</v>
      </c>
      <c r="B395" t="s">
        <v>10</v>
      </c>
      <c r="C395" t="str">
        <f>INDEX(country!$A$1:$J$242,MATCH(A395,country!$B$1:$B$242,0),1)</f>
        <v>Germany</v>
      </c>
      <c r="D395" t="str">
        <f>INDEX(country!$A$1:$J$242,MATCH(B395,country!$B$1:$B$242,0),1)</f>
        <v>Australia</v>
      </c>
      <c r="E395">
        <v>71902</v>
      </c>
      <c r="F395">
        <v>22135.517789067999</v>
      </c>
      <c r="G395">
        <f>INDEX(export_2017_country_references!$A$1:$C$21,MATCH($A395,export_2017_country_references!$A$1:$A$21,0),2)</f>
        <v>1264416</v>
      </c>
      <c r="H395">
        <f>INDEX(export_2017_country_references!$A$1:$C$21,MATCH($A395,export_2017_country_references!$A$1:$A$21,0),3)</f>
        <v>799364.77129149099</v>
      </c>
      <c r="I395">
        <f t="shared" si="102"/>
        <v>5.6865778351428642E-2</v>
      </c>
      <c r="J395">
        <f t="shared" si="103"/>
        <v>2.7691385189898755E-2</v>
      </c>
      <c r="K395">
        <f>INDEX(export_2017_5y_country_docs!$A$1:$E$21,MATCH($B395,export_2017_5y_country_docs!$A$1:$A$21,0),2)</f>
        <v>411739</v>
      </c>
      <c r="L395">
        <f>INDEX(export_2017_5y_country_docs!$A$1:$E$21,MATCH($B395,export_2017_5y_country_docs!$A$1:$A$21,0),3)</f>
        <v>283168.587115045</v>
      </c>
      <c r="M395">
        <f>INDEX(export_2017_5y_country_docs!$A$1:$E$21,MATCH($B395,export_2017_5y_country_docs!$A$1:$A$21,0),4)</f>
        <v>2.6621002104004358E-2</v>
      </c>
      <c r="N395">
        <f>INDEX(export_2017_5y_country_docs!$A$1:$E$21,MATCH($B395,export_2017_5y_country_docs!$A$1:$A$21,0),5)</f>
        <v>2.3148872848154121E-2</v>
      </c>
      <c r="O395">
        <f t="shared" si="104"/>
        <v>33660.020996336774</v>
      </c>
      <c r="P395">
        <f t="shared" si="105"/>
        <v>18504.393449920524</v>
      </c>
      <c r="Q395">
        <f t="shared" si="106"/>
        <v>2.1361246330721273</v>
      </c>
      <c r="R395">
        <f t="shared" si="107"/>
        <v>1.1962303897706559</v>
      </c>
      <c r="S395">
        <f t="shared" si="108"/>
        <v>22135.517789067999</v>
      </c>
      <c r="T395">
        <f t="shared" si="109"/>
        <v>532790.59508464299</v>
      </c>
      <c r="U395">
        <f t="shared" si="110"/>
        <v>799320.61200785544</v>
      </c>
      <c r="V395">
        <f t="shared" si="111"/>
        <v>18237335.999999966</v>
      </c>
      <c r="W395">
        <f t="shared" si="112"/>
        <v>2.7692915028757519E-2</v>
      </c>
      <c r="X395">
        <f t="shared" si="113"/>
        <v>2.9214277517541156E-2</v>
      </c>
      <c r="Y395">
        <f t="shared" si="114"/>
        <v>0.94792400777769825</v>
      </c>
      <c r="Z395">
        <f t="shared" si="115"/>
        <v>0.94644079732912567</v>
      </c>
      <c r="AA395">
        <f t="shared" si="116"/>
        <v>4.1546374867130281E-2</v>
      </c>
      <c r="AB395">
        <f t="shared" si="117"/>
        <v>4.3897489398570883E-2</v>
      </c>
      <c r="AC395">
        <f t="shared" si="118"/>
        <v>0.946440797329126</v>
      </c>
    </row>
    <row r="396" spans="1:29" x14ac:dyDescent="0.25">
      <c r="A396" t="s">
        <v>8</v>
      </c>
      <c r="B396" t="s">
        <v>21</v>
      </c>
      <c r="C396" t="str">
        <f>INDEX(country!$A$1:$J$242,MATCH(A396,country!$B$1:$B$242,0),1)</f>
        <v>China</v>
      </c>
      <c r="D396" t="str">
        <f>INDEX(country!$A$1:$J$242,MATCH(B396,country!$B$1:$B$242,0),1)</f>
        <v>Italy</v>
      </c>
      <c r="E396">
        <v>164804</v>
      </c>
      <c r="F396">
        <v>88678.895067728794</v>
      </c>
      <c r="G396">
        <f>INDEX(export_2017_country_references!$A$1:$C$21,MATCH($A396,export_2017_country_references!$A$1:$A$21,0),2)</f>
        <v>4753344</v>
      </c>
      <c r="H396">
        <f>INDEX(export_2017_country_references!$A$1:$C$21,MATCH($A396,export_2017_country_references!$A$1:$A$21,0),3)</f>
        <v>4234628.8688230803</v>
      </c>
      <c r="I396">
        <f t="shared" si="102"/>
        <v>3.4671170443376281E-2</v>
      </c>
      <c r="J396">
        <f t="shared" si="103"/>
        <v>2.0941361761503102E-2</v>
      </c>
      <c r="K396">
        <f>INDEX(export_2017_5y_country_docs!$A$1:$E$21,MATCH($B396,export_2017_5y_country_docs!$A$1:$A$21,0),2)</f>
        <v>487659</v>
      </c>
      <c r="L396">
        <f>INDEX(export_2017_5y_country_docs!$A$1:$E$21,MATCH($B396,export_2017_5y_country_docs!$A$1:$A$21,0),3)</f>
        <v>360812.79794453498</v>
      </c>
      <c r="M396">
        <f>INDEX(export_2017_5y_country_docs!$A$1:$E$21,MATCH($B396,export_2017_5y_country_docs!$A$1:$A$21,0),4)</f>
        <v>3.1529612849491212E-2</v>
      </c>
      <c r="N396">
        <f>INDEX(export_2017_5y_country_docs!$A$1:$E$21,MATCH($B396,export_2017_5y_country_docs!$A$1:$A$21,0),5)</f>
        <v>2.9496243445292079E-2</v>
      </c>
      <c r="O396">
        <f t="shared" si="104"/>
        <v>149871.09606045196</v>
      </c>
      <c r="P396">
        <f t="shared" si="105"/>
        <v>124905.64401526739</v>
      </c>
      <c r="Q396">
        <f t="shared" si="106"/>
        <v>1.0996383180751859</v>
      </c>
      <c r="R396">
        <f t="shared" si="107"/>
        <v>0.70996707768377099</v>
      </c>
      <c r="S396">
        <f t="shared" si="108"/>
        <v>88678.895067728794</v>
      </c>
      <c r="T396">
        <f t="shared" si="109"/>
        <v>552156.95266972948</v>
      </c>
      <c r="U396">
        <f t="shared" si="110"/>
        <v>4234545.0838893354</v>
      </c>
      <c r="V396">
        <f t="shared" si="111"/>
        <v>18237335.999999966</v>
      </c>
      <c r="W396">
        <f t="shared" si="112"/>
        <v>2.0941776108398213E-2</v>
      </c>
      <c r="X396">
        <f t="shared" si="113"/>
        <v>3.0276184672461508E-2</v>
      </c>
      <c r="Y396">
        <f t="shared" si="114"/>
        <v>0.69169138499298266</v>
      </c>
      <c r="Z396">
        <f t="shared" si="115"/>
        <v>0.68509675167066242</v>
      </c>
      <c r="AA396">
        <f t="shared" si="116"/>
        <v>0.16060450681451752</v>
      </c>
      <c r="AB396">
        <f t="shared" si="117"/>
        <v>0.23442602292723005</v>
      </c>
      <c r="AC396">
        <f t="shared" si="118"/>
        <v>0.68509675167066231</v>
      </c>
    </row>
    <row r="397" spans="1:29" x14ac:dyDescent="0.25">
      <c r="A397" t="s">
        <v>8</v>
      </c>
      <c r="B397" t="s">
        <v>12</v>
      </c>
      <c r="C397" t="str">
        <f>INDEX(country!$A$1:$J$242,MATCH(A397,country!$B$1:$B$242,0),1)</f>
        <v>China</v>
      </c>
      <c r="D397" t="str">
        <f>INDEX(country!$A$1:$J$242,MATCH(B397,country!$B$1:$B$242,0),1)</f>
        <v>zOther</v>
      </c>
      <c r="E397">
        <v>972090</v>
      </c>
      <c r="F397">
        <v>551273.336906643</v>
      </c>
      <c r="G397">
        <f>INDEX(export_2017_country_references!$A$1:$C$21,MATCH($A397,export_2017_country_references!$A$1:$A$21,0),2)</f>
        <v>4753344</v>
      </c>
      <c r="H397">
        <f>INDEX(export_2017_country_references!$A$1:$C$21,MATCH($A397,export_2017_country_references!$A$1:$A$21,0),3)</f>
        <v>4234628.8688230803</v>
      </c>
      <c r="I397">
        <f t="shared" si="102"/>
        <v>0.20450655370198328</v>
      </c>
      <c r="J397">
        <f t="shared" si="103"/>
        <v>0.1301822081659442</v>
      </c>
      <c r="K397">
        <f>INDEX(export_2017_5y_country_docs!$A$1:$E$21,MATCH($B397,export_2017_5y_country_docs!$A$1:$A$21,0),2)</f>
        <v>3030074</v>
      </c>
      <c r="L397">
        <f>INDEX(export_2017_5y_country_docs!$A$1:$E$21,MATCH($B397,export_2017_5y_country_docs!$A$1:$A$21,0),3)</f>
        <v>2388459.2817652901</v>
      </c>
      <c r="M397">
        <f>INDEX(export_2017_5y_country_docs!$A$1:$E$21,MATCH($B397,export_2017_5y_country_docs!$A$1:$A$21,0),4)</f>
        <v>0.19590956001080514</v>
      </c>
      <c r="N397">
        <f>INDEX(export_2017_5y_country_docs!$A$1:$E$21,MATCH($B397,export_2017_5y_country_docs!$A$1:$A$21,0),5)</f>
        <v>0.19525520390478582</v>
      </c>
      <c r="O397">
        <f t="shared" si="104"/>
        <v>931225.53162000061</v>
      </c>
      <c r="P397">
        <f t="shared" si="105"/>
        <v>826833.32324314304</v>
      </c>
      <c r="Q397">
        <f t="shared" si="106"/>
        <v>1.0438824613291151</v>
      </c>
      <c r="R397">
        <f t="shared" si="107"/>
        <v>0.66672849461889994</v>
      </c>
      <c r="S397">
        <f t="shared" si="108"/>
        <v>551273.336906643</v>
      </c>
      <c r="T397">
        <f t="shared" si="109"/>
        <v>2753034.477569554</v>
      </c>
      <c r="U397">
        <f t="shared" si="110"/>
        <v>4234545.0838893354</v>
      </c>
      <c r="V397">
        <f t="shared" si="111"/>
        <v>18237335.999999966</v>
      </c>
      <c r="W397">
        <f t="shared" si="112"/>
        <v>0.13018478395802335</v>
      </c>
      <c r="X397">
        <f t="shared" si="113"/>
        <v>0.15095595527600955</v>
      </c>
      <c r="Y397">
        <f t="shared" si="114"/>
        <v>0.8624024386450474</v>
      </c>
      <c r="Z397">
        <f t="shared" si="115"/>
        <v>0.84180828431459376</v>
      </c>
      <c r="AA397">
        <f t="shared" si="116"/>
        <v>0.20024207520761619</v>
      </c>
      <c r="AB397">
        <f t="shared" si="117"/>
        <v>0.23787135258552927</v>
      </c>
      <c r="AC397">
        <f t="shared" si="118"/>
        <v>0.84180828431459376</v>
      </c>
    </row>
    <row r="398" spans="1:29" x14ac:dyDescent="0.25">
      <c r="A398" t="s">
        <v>6</v>
      </c>
      <c r="B398" t="s">
        <v>19</v>
      </c>
      <c r="C398" t="str">
        <f>INDEX(country!$A$1:$J$242,MATCH(A398,country!$B$1:$B$242,0),1)</f>
        <v>Germany</v>
      </c>
      <c r="D398" t="str">
        <f>INDEX(country!$A$1:$J$242,MATCH(B398,country!$B$1:$B$242,0),1)</f>
        <v>United States</v>
      </c>
      <c r="E398">
        <v>508368</v>
      </c>
      <c r="F398">
        <v>226638.603861721</v>
      </c>
      <c r="G398">
        <f>INDEX(export_2017_country_references!$A$1:$C$21,MATCH($A398,export_2017_country_references!$A$1:$A$21,0),2)</f>
        <v>1264416</v>
      </c>
      <c r="H398">
        <f>INDEX(export_2017_country_references!$A$1:$C$21,MATCH($A398,export_2017_country_references!$A$1:$A$21,0),3)</f>
        <v>799364.77129149099</v>
      </c>
      <c r="I398">
        <f t="shared" si="102"/>
        <v>0.4020575506795232</v>
      </c>
      <c r="J398">
        <f t="shared" si="103"/>
        <v>0.28352338256732668</v>
      </c>
      <c r="K398">
        <f>INDEX(export_2017_5y_country_docs!$A$1:$E$21,MATCH($B398,export_2017_5y_country_docs!$A$1:$A$21,0),2)</f>
        <v>2823093</v>
      </c>
      <c r="L398">
        <f>INDEX(export_2017_5y_country_docs!$A$1:$E$21,MATCH($B398,export_2017_5y_country_docs!$A$1:$A$21,0),3)</f>
        <v>2249487.3035238399</v>
      </c>
      <c r="M398">
        <f>INDEX(export_2017_5y_country_docs!$A$1:$E$21,MATCH($B398,export_2017_5y_country_docs!$A$1:$A$21,0),4)</f>
        <v>0.18252719488025176</v>
      </c>
      <c r="N398">
        <f>INDEX(export_2017_5y_country_docs!$A$1:$E$21,MATCH($B398,export_2017_5y_country_docs!$A$1:$A$21,0),5)</f>
        <v>0.18389432278960494</v>
      </c>
      <c r="O398">
        <f t="shared" si="104"/>
        <v>230790.3056417084</v>
      </c>
      <c r="P398">
        <f t="shared" si="105"/>
        <v>146998.64327851616</v>
      </c>
      <c r="Q398">
        <f t="shared" si="106"/>
        <v>2.202726837188814</v>
      </c>
      <c r="R398">
        <f t="shared" si="107"/>
        <v>1.5417734395841476</v>
      </c>
      <c r="S398">
        <f t="shared" si="108"/>
        <v>226638.603861721</v>
      </c>
      <c r="T398">
        <f t="shared" si="109"/>
        <v>4873588.5164673962</v>
      </c>
      <c r="U398">
        <f t="shared" si="110"/>
        <v>799320.61200785544</v>
      </c>
      <c r="V398">
        <f t="shared" si="111"/>
        <v>18237335.999999966</v>
      </c>
      <c r="W398">
        <f t="shared" si="112"/>
        <v>0.28353904610618708</v>
      </c>
      <c r="X398">
        <f t="shared" si="113"/>
        <v>0.26723138272318969</v>
      </c>
      <c r="Y398">
        <f t="shared" si="114"/>
        <v>1.0610245069902198</v>
      </c>
      <c r="Z398">
        <f t="shared" si="115"/>
        <v>1.085174923571989</v>
      </c>
      <c r="AA398">
        <f t="shared" si="116"/>
        <v>4.650343439868395E-2</v>
      </c>
      <c r="AB398">
        <f t="shared" si="117"/>
        <v>4.2853399381559687E-2</v>
      </c>
      <c r="AC398">
        <f t="shared" si="118"/>
        <v>1.085174923571989</v>
      </c>
    </row>
    <row r="399" spans="1:29" x14ac:dyDescent="0.25">
      <c r="A399" t="s">
        <v>8</v>
      </c>
      <c r="B399" t="s">
        <v>19</v>
      </c>
      <c r="C399" t="str">
        <f>INDEX(country!$A$1:$J$242,MATCH(A399,country!$B$1:$B$242,0),1)</f>
        <v>China</v>
      </c>
      <c r="D399" t="str">
        <f>INDEX(country!$A$1:$J$242,MATCH(B399,country!$B$1:$B$242,0),1)</f>
        <v>United States</v>
      </c>
      <c r="E399">
        <v>1263251</v>
      </c>
      <c r="F399">
        <v>742342.90362958703</v>
      </c>
      <c r="G399">
        <f>INDEX(export_2017_country_references!$A$1:$C$21,MATCH($A399,export_2017_country_references!$A$1:$A$21,0),2)</f>
        <v>4753344</v>
      </c>
      <c r="H399">
        <f>INDEX(export_2017_country_references!$A$1:$C$21,MATCH($A399,export_2017_country_references!$A$1:$A$21,0),3)</f>
        <v>4234628.8688230803</v>
      </c>
      <c r="I399">
        <f t="shared" si="102"/>
        <v>0.26576048356693732</v>
      </c>
      <c r="J399">
        <f t="shared" si="103"/>
        <v>0.17530294309732614</v>
      </c>
      <c r="K399">
        <f>INDEX(export_2017_5y_country_docs!$A$1:$E$21,MATCH($B399,export_2017_5y_country_docs!$A$1:$A$21,0),2)</f>
        <v>2823093</v>
      </c>
      <c r="L399">
        <f>INDEX(export_2017_5y_country_docs!$A$1:$E$21,MATCH($B399,export_2017_5y_country_docs!$A$1:$A$21,0),3)</f>
        <v>2249487.3035238399</v>
      </c>
      <c r="M399">
        <f>INDEX(export_2017_5y_country_docs!$A$1:$E$21,MATCH($B399,export_2017_5y_country_docs!$A$1:$A$21,0),4)</f>
        <v>0.18252719488025176</v>
      </c>
      <c r="N399">
        <f>INDEX(export_2017_5y_country_docs!$A$1:$E$21,MATCH($B399,export_2017_5y_country_docs!$A$1:$A$21,0),5)</f>
        <v>0.18389432278960494</v>
      </c>
      <c r="O399">
        <f t="shared" si="104"/>
        <v>867614.54662087548</v>
      </c>
      <c r="P399">
        <f t="shared" si="105"/>
        <v>778724.20809753111</v>
      </c>
      <c r="Q399">
        <f t="shared" si="106"/>
        <v>1.456004864049389</v>
      </c>
      <c r="R399">
        <f t="shared" si="107"/>
        <v>0.95328088675087452</v>
      </c>
      <c r="S399">
        <f t="shared" si="108"/>
        <v>742342.90362958703</v>
      </c>
      <c r="T399">
        <f t="shared" si="109"/>
        <v>4873588.5164673962</v>
      </c>
      <c r="U399">
        <f t="shared" si="110"/>
        <v>4234545.0838893354</v>
      </c>
      <c r="V399">
        <f t="shared" si="111"/>
        <v>18237335.999999966</v>
      </c>
      <c r="W399">
        <f t="shared" si="112"/>
        <v>0.1753064116506611</v>
      </c>
      <c r="X399">
        <f t="shared" si="113"/>
        <v>0.26723138272318969</v>
      </c>
      <c r="Y399">
        <f t="shared" si="114"/>
        <v>0.65600982139231523</v>
      </c>
      <c r="Z399">
        <f t="shared" si="115"/>
        <v>0.58288728872477769</v>
      </c>
      <c r="AA399">
        <f t="shared" si="116"/>
        <v>0.15231956927042165</v>
      </c>
      <c r="AB399">
        <f t="shared" si="117"/>
        <v>0.2613190786912879</v>
      </c>
      <c r="AC399">
        <f t="shared" si="118"/>
        <v>0.5828872887247778</v>
      </c>
    </row>
    <row r="400" spans="1:29" x14ac:dyDescent="0.25">
      <c r="A400" t="s">
        <v>7</v>
      </c>
      <c r="B400" t="s">
        <v>12</v>
      </c>
      <c r="C400" t="str">
        <f>INDEX(country!$A$1:$J$242,MATCH(A400,country!$B$1:$B$242,0),1)</f>
        <v>Netherlands</v>
      </c>
      <c r="D400" t="str">
        <f>INDEX(country!$A$1:$J$242,MATCH(B400,country!$B$1:$B$242,0),1)</f>
        <v>zOther</v>
      </c>
      <c r="E400">
        <v>110135</v>
      </c>
      <c r="F400">
        <v>33368.0729552993</v>
      </c>
      <c r="G400">
        <f>INDEX(export_2017_country_references!$A$1:$C$21,MATCH($A400,export_2017_country_references!$A$1:$A$21,0),2)</f>
        <v>457343</v>
      </c>
      <c r="H400">
        <f>INDEX(export_2017_country_references!$A$1:$C$21,MATCH($A400,export_2017_country_references!$A$1:$A$21,0),3)</f>
        <v>252054.98301061499</v>
      </c>
      <c r="I400">
        <f t="shared" si="102"/>
        <v>0.24081488073502819</v>
      </c>
      <c r="J400">
        <f t="shared" si="103"/>
        <v>0.13238410348703181</v>
      </c>
      <c r="K400">
        <f>INDEX(export_2017_5y_country_docs!$A$1:$E$21,MATCH($B400,export_2017_5y_country_docs!$A$1:$A$21,0),2)</f>
        <v>3030074</v>
      </c>
      <c r="L400">
        <f>INDEX(export_2017_5y_country_docs!$A$1:$E$21,MATCH($B400,export_2017_5y_country_docs!$A$1:$A$21,0),3)</f>
        <v>2388459.2817652901</v>
      </c>
      <c r="M400">
        <f>INDEX(export_2017_5y_country_docs!$A$1:$E$21,MATCH($B400,export_2017_5y_country_docs!$A$1:$A$21,0),4)</f>
        <v>0.19590956001080514</v>
      </c>
      <c r="N400">
        <f>INDEX(export_2017_5y_country_docs!$A$1:$E$21,MATCH($B400,export_2017_5y_country_docs!$A$1:$A$21,0),5)</f>
        <v>0.19525520390478582</v>
      </c>
      <c r="O400">
        <f t="shared" si="104"/>
        <v>89597.865904021659</v>
      </c>
      <c r="P400">
        <f t="shared" si="105"/>
        <v>49215.047102954952</v>
      </c>
      <c r="Q400">
        <f t="shared" si="106"/>
        <v>1.229214545332787</v>
      </c>
      <c r="R400">
        <f t="shared" si="107"/>
        <v>0.67800550684215088</v>
      </c>
      <c r="S400">
        <f t="shared" si="108"/>
        <v>33368.0729552993</v>
      </c>
      <c r="T400">
        <f t="shared" si="109"/>
        <v>2753034.477569554</v>
      </c>
      <c r="U400">
        <f t="shared" si="110"/>
        <v>252042.79126432154</v>
      </c>
      <c r="V400">
        <f t="shared" si="111"/>
        <v>18237335.999999966</v>
      </c>
      <c r="W400">
        <f t="shared" si="112"/>
        <v>0.13239050713537623</v>
      </c>
      <c r="X400">
        <f t="shared" si="113"/>
        <v>0.15095595527600955</v>
      </c>
      <c r="Y400">
        <f t="shared" si="114"/>
        <v>0.87701413894742974</v>
      </c>
      <c r="Z400">
        <f t="shared" si="115"/>
        <v>0.85824744650210949</v>
      </c>
      <c r="AA400">
        <f t="shared" si="116"/>
        <v>1.2120470421698986E-2</v>
      </c>
      <c r="AB400">
        <f t="shared" si="117"/>
        <v>1.4122349528795479E-2</v>
      </c>
      <c r="AC400">
        <f t="shared" si="118"/>
        <v>0.85824744650210927</v>
      </c>
    </row>
    <row r="401" spans="1:29" x14ac:dyDescent="0.25">
      <c r="A401" t="s">
        <v>12</v>
      </c>
      <c r="B401" t="s">
        <v>16</v>
      </c>
      <c r="C401" t="str">
        <f>INDEX(country!$A$1:$J$242,MATCH(A401,country!$B$1:$B$242,0),1)</f>
        <v>zOther</v>
      </c>
      <c r="D401" t="str">
        <f>INDEX(country!$A$1:$J$242,MATCH(B401,country!$B$1:$B$242,0),1)</f>
        <v>Russian Federation</v>
      </c>
      <c r="E401">
        <v>50447</v>
      </c>
      <c r="F401">
        <v>16343.9502227785</v>
      </c>
      <c r="G401">
        <f>INDEX(export_2017_country_references!$A$1:$C$21,MATCH($A401,export_2017_country_references!$A$1:$A$21,0),2)</f>
        <v>4471681</v>
      </c>
      <c r="H401">
        <f>INDEX(export_2017_country_references!$A$1:$C$21,MATCH($A401,export_2017_country_references!$A$1:$A$21,0),3)</f>
        <v>3205353.8477964802</v>
      </c>
      <c r="I401">
        <f t="shared" si="102"/>
        <v>1.1281439798590285E-2</v>
      </c>
      <c r="J401">
        <f t="shared" si="103"/>
        <v>5.098953500567229E-3</v>
      </c>
      <c r="K401">
        <f>INDEX(export_2017_5y_country_docs!$A$1:$E$21,MATCH($B401,export_2017_5y_country_docs!$A$1:$A$21,0),2)</f>
        <v>331407</v>
      </c>
      <c r="L401">
        <f>INDEX(export_2017_5y_country_docs!$A$1:$E$21,MATCH($B401,export_2017_5y_country_docs!$A$1:$A$21,0),3)</f>
        <v>284134.86566834903</v>
      </c>
      <c r="M401">
        <f>INDEX(export_2017_5y_country_docs!$A$1:$E$21,MATCH($B401,export_2017_5y_country_docs!$A$1:$A$21,0),4)</f>
        <v>2.1427133315721301E-2</v>
      </c>
      <c r="N401">
        <f>INDEX(export_2017_5y_country_docs!$A$1:$E$21,MATCH($B401,export_2017_5y_country_docs!$A$1:$A$21,0),5)</f>
        <v>2.3227865576811717E-2</v>
      </c>
      <c r="O401">
        <f t="shared" si="104"/>
        <v>95815.304932377941</v>
      </c>
      <c r="P401">
        <f t="shared" si="105"/>
        <v>74453.528302732841</v>
      </c>
      <c r="Q401">
        <f t="shared" si="106"/>
        <v>0.52650252520307883</v>
      </c>
      <c r="R401">
        <f t="shared" si="107"/>
        <v>0.21951881388781128</v>
      </c>
      <c r="S401">
        <f t="shared" si="108"/>
        <v>16343.9502227785</v>
      </c>
      <c r="T401">
        <f t="shared" si="109"/>
        <v>104676.98736522046</v>
      </c>
      <c r="U401">
        <f t="shared" si="110"/>
        <v>3205186.9408204146</v>
      </c>
      <c r="V401">
        <f t="shared" si="111"/>
        <v>18237335.999999966</v>
      </c>
      <c r="W401">
        <f t="shared" si="112"/>
        <v>5.0992190235852599E-3</v>
      </c>
      <c r="X401">
        <f t="shared" si="113"/>
        <v>5.7397082208289988E-3</v>
      </c>
      <c r="Y401">
        <f t="shared" si="114"/>
        <v>0.88841084379177182</v>
      </c>
      <c r="Z401">
        <f t="shared" si="115"/>
        <v>0.88783890982705582</v>
      </c>
      <c r="AA401">
        <f t="shared" si="116"/>
        <v>0.15613699471263989</v>
      </c>
      <c r="AB401">
        <f t="shared" si="117"/>
        <v>0.17586185172156307</v>
      </c>
      <c r="AC401">
        <f t="shared" si="118"/>
        <v>0.88783890982705582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Rij2</vt:lpstr>
      <vt:lpstr>Rij1</vt:lpstr>
      <vt:lpstr>Prop</vt:lpstr>
      <vt:lpstr>FracProp</vt:lpstr>
      <vt:lpstr>Norm</vt:lpstr>
      <vt:lpstr>FracNorm</vt:lpstr>
      <vt:lpstr>export_2017_5y_country_docs</vt:lpstr>
      <vt:lpstr>export_2017_country_references</vt:lpstr>
      <vt:lpstr>export_2017_country_country_cit</vt:lpstr>
      <vt:lpstr>country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Baas, Jeroen (ELS-AMS)</cp:lastModifiedBy>
  <dcterms:created xsi:type="dcterms:W3CDTF">2018-12-13T20:09:25Z</dcterms:created>
  <dcterms:modified xsi:type="dcterms:W3CDTF">2018-12-14T09:49:38Z</dcterms:modified>
</cp:coreProperties>
</file>