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ropbox\new thesis\MAKALELER RBP highrate alg\ALG\"/>
    </mc:Choice>
  </mc:AlternateContent>
  <xr:revisionPtr revIDLastSave="0" documentId="13_ncr:1_{FE2B81EA-E59A-4492-9263-7F82AC9D52F8}" xr6:coauthVersionLast="36" xr6:coauthVersionMax="36" xr10:uidLastSave="{00000000-0000-0000-0000-000000000000}"/>
  <bookViews>
    <workbookView xWindow="0" yWindow="0" windowWidth="23040" windowHeight="9060" activeTab="2" xr2:uid="{6F3771CC-FD9B-4D7D-810D-65643A6DFD41}"/>
  </bookViews>
  <sheets>
    <sheet name="Ammonium" sheetId="3" r:id="rId1"/>
    <sheet name="DRP" sheetId="4" r:id="rId2"/>
    <sheet name="TDP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5" l="1"/>
  <c r="N9" i="5"/>
  <c r="P8" i="5" l="1"/>
  <c r="Q8" i="5"/>
  <c r="R8" i="5"/>
  <c r="P10" i="5"/>
  <c r="Q10" i="5"/>
  <c r="R10" i="5"/>
  <c r="Q11" i="5"/>
  <c r="R11" i="5"/>
  <c r="P12" i="5"/>
  <c r="Q14" i="5"/>
  <c r="R6" i="5"/>
  <c r="Q6" i="5"/>
  <c r="P6" i="5"/>
  <c r="O7" i="5"/>
  <c r="O10" i="5"/>
  <c r="O13" i="5"/>
  <c r="O15" i="5"/>
  <c r="O17" i="5"/>
  <c r="N10" i="5"/>
  <c r="N13" i="5"/>
  <c r="N16" i="5"/>
  <c r="N7" i="5"/>
  <c r="M10" i="5"/>
  <c r="M13" i="5"/>
  <c r="M15" i="5"/>
  <c r="M18" i="5"/>
  <c r="M19" i="5"/>
  <c r="M20" i="5"/>
  <c r="L13" i="5"/>
  <c r="L15" i="5"/>
  <c r="L18" i="5"/>
  <c r="L19" i="5"/>
  <c r="L20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L10" i="5"/>
  <c r="H65" i="5"/>
  <c r="S65" i="5" s="1"/>
  <c r="H64" i="5"/>
  <c r="S64" i="5" s="1"/>
  <c r="H63" i="5"/>
  <c r="S63" i="5" s="1"/>
  <c r="H62" i="5"/>
  <c r="S62" i="5" s="1"/>
  <c r="H61" i="5"/>
  <c r="S61" i="5" s="1"/>
  <c r="H60" i="5"/>
  <c r="S60" i="5" s="1"/>
  <c r="H59" i="5"/>
  <c r="S59" i="5" s="1"/>
  <c r="K3" i="5"/>
  <c r="R2" i="5"/>
  <c r="Q2" i="5"/>
  <c r="P2" i="5"/>
  <c r="O2" i="5"/>
  <c r="N2" i="5"/>
  <c r="M2" i="5"/>
  <c r="L2" i="5"/>
  <c r="K2" i="5"/>
  <c r="H59" i="4"/>
  <c r="H60" i="4"/>
  <c r="H61" i="4"/>
  <c r="H62" i="4"/>
  <c r="H63" i="4"/>
  <c r="H64" i="4"/>
  <c r="H58" i="4"/>
  <c r="M19" i="4"/>
  <c r="L19" i="4"/>
  <c r="M18" i="4"/>
  <c r="L18" i="4"/>
  <c r="M17" i="4"/>
  <c r="L17" i="4"/>
  <c r="M14" i="4"/>
  <c r="L14" i="4"/>
  <c r="N12" i="4"/>
  <c r="M12" i="4"/>
  <c r="L12" i="4"/>
  <c r="N15" i="4"/>
  <c r="N14" i="4"/>
  <c r="O16" i="4"/>
  <c r="O15" i="4"/>
  <c r="O14" i="4"/>
  <c r="O12" i="4"/>
  <c r="Q13" i="4"/>
  <c r="Q12" i="4"/>
  <c r="Q11" i="4"/>
  <c r="P11" i="4"/>
  <c r="Q10" i="4"/>
  <c r="P10" i="4"/>
  <c r="R10" i="4"/>
  <c r="R9" i="4"/>
  <c r="R6" i="4"/>
  <c r="R5" i="4"/>
  <c r="Q6" i="4"/>
  <c r="P6" i="4"/>
  <c r="R7" i="4"/>
  <c r="Q7" i="4"/>
  <c r="P7" i="4"/>
  <c r="O7" i="4"/>
  <c r="N7" i="4"/>
  <c r="M8" i="4"/>
  <c r="N8" i="4"/>
  <c r="O8" i="4"/>
  <c r="P8" i="4"/>
  <c r="Q8" i="4"/>
  <c r="R8" i="4"/>
  <c r="L8" i="4"/>
  <c r="K19" i="4"/>
  <c r="S64" i="4" l="1"/>
  <c r="S63" i="4"/>
  <c r="S62" i="4"/>
  <c r="S61" i="4"/>
  <c r="S60" i="4"/>
  <c r="S59" i="4"/>
  <c r="S58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R2" i="4"/>
  <c r="Q2" i="4"/>
  <c r="P2" i="4"/>
  <c r="O2" i="4"/>
  <c r="N2" i="4"/>
  <c r="M2" i="4"/>
  <c r="L2" i="4"/>
  <c r="K2" i="4"/>
  <c r="S58" i="3" l="1"/>
  <c r="S59" i="3"/>
  <c r="S60" i="3"/>
  <c r="S61" i="3"/>
  <c r="S62" i="3"/>
  <c r="S63" i="3"/>
  <c r="S57" i="3"/>
  <c r="L17" i="3"/>
  <c r="L18" i="3"/>
  <c r="L16" i="3" l="1"/>
  <c r="L13" i="3"/>
  <c r="L8" i="3"/>
  <c r="L11" i="3"/>
  <c r="L7" i="3"/>
  <c r="H57" i="3"/>
  <c r="H58" i="3"/>
  <c r="H59" i="3"/>
  <c r="H60" i="3"/>
  <c r="H61" i="3"/>
  <c r="H62" i="3"/>
  <c r="H63" i="3"/>
  <c r="Q12" i="3" l="1"/>
  <c r="N5" i="3"/>
  <c r="R6" i="3"/>
  <c r="Q6" i="3"/>
  <c r="P6" i="3"/>
  <c r="O6" i="3"/>
  <c r="N6" i="3"/>
  <c r="R5" i="3"/>
  <c r="Q5" i="3"/>
  <c r="P5" i="3"/>
  <c r="O5" i="3"/>
  <c r="M7" i="3"/>
  <c r="N7" i="3"/>
  <c r="O7" i="3"/>
  <c r="P7" i="3"/>
  <c r="Q7" i="3"/>
  <c r="R7" i="3"/>
  <c r="M8" i="3"/>
  <c r="N8" i="3"/>
  <c r="O8" i="3"/>
  <c r="P8" i="3"/>
  <c r="Q8" i="3"/>
  <c r="R8" i="3"/>
  <c r="P9" i="3"/>
  <c r="Q9" i="3"/>
  <c r="R9" i="3"/>
  <c r="P10" i="3"/>
  <c r="M11" i="3"/>
  <c r="N11" i="3"/>
  <c r="O11" i="3"/>
  <c r="M13" i="3"/>
  <c r="O13" i="3"/>
  <c r="N14" i="3"/>
  <c r="O15" i="3"/>
  <c r="M16" i="3"/>
  <c r="M17" i="3"/>
  <c r="M18" i="3"/>
  <c r="M2" i="3"/>
  <c r="N2" i="3"/>
  <c r="O2" i="3"/>
  <c r="P2" i="3"/>
  <c r="Q2" i="3"/>
  <c r="R2" i="3"/>
  <c r="L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2" i="3"/>
</calcChain>
</file>

<file path=xl/sharedStrings.xml><?xml version="1.0" encoding="utf-8"?>
<sst xmlns="http://schemas.openxmlformats.org/spreadsheetml/2006/main" count="97" uniqueCount="54">
  <si>
    <t>Ammonium</t>
  </si>
  <si>
    <t>half-order</t>
  </si>
  <si>
    <t>Cumulative day</t>
  </si>
  <si>
    <t>T1a</t>
  </si>
  <si>
    <t>T1b</t>
  </si>
  <si>
    <t>T2a</t>
  </si>
  <si>
    <t>T2b</t>
  </si>
  <si>
    <t>T3a</t>
  </si>
  <si>
    <t>T3b</t>
  </si>
  <si>
    <t>T4</t>
  </si>
  <si>
    <t>* yellow field indicates the concentration data included in removal kinetics</t>
  </si>
  <si>
    <t>Reactor</t>
  </si>
  <si>
    <t>Half-order removal equation</t>
  </si>
  <si>
    <t>y=-0.5704x+19.493</t>
  </si>
  <si>
    <t>y=-0.5984x+20.300</t>
  </si>
  <si>
    <t>y=-0.3488x+15.192</t>
  </si>
  <si>
    <t>y=-0.4261x+15.978</t>
  </si>
  <si>
    <t>y=-0.3014x+13.325</t>
  </si>
  <si>
    <t>y=-0.3444x+13.444</t>
  </si>
  <si>
    <t>y=-0.2987x+11.849</t>
  </si>
  <si>
    <t>sqrt(ammonium) at time,x=0</t>
  </si>
  <si>
    <t xml:space="preserve">* green field  indicates the sqrt(concentration) values of the measured data </t>
  </si>
  <si>
    <t>Total concentration of ammonium, mg/L</t>
  </si>
  <si>
    <t>Ammonium concentration at time, x=0, mg/L</t>
  </si>
  <si>
    <t>Initial concentration of ammonium measured  in the reactor, mg/L</t>
  </si>
  <si>
    <t>Dissolution of ammonium, mg/L</t>
  </si>
  <si>
    <t>zero-order</t>
  </si>
  <si>
    <t>DRP</t>
  </si>
  <si>
    <t>Zero-order removal equation</t>
  </si>
  <si>
    <t>DRP at time,x=0</t>
  </si>
  <si>
    <t>Total concentration of DRP, mg/L</t>
  </si>
  <si>
    <t>DRP concentration at time, x=0, mg/L</t>
  </si>
  <si>
    <t>Initial concentration of DRP measured  in the reactor, mg/L</t>
  </si>
  <si>
    <t>Dissolution of DRP, mg/L</t>
  </si>
  <si>
    <t>y=-1.1419x+28.01</t>
  </si>
  <si>
    <t>y=-1.1010x+26.972</t>
  </si>
  <si>
    <t>y=-1.1582x+19.894</t>
  </si>
  <si>
    <t>y=-1.1032x+20.081</t>
  </si>
  <si>
    <t>y=-1.1864x+14.576</t>
  </si>
  <si>
    <t>y=-1.0088x+13.758</t>
  </si>
  <si>
    <t>y=-0.9984x+11.214</t>
  </si>
  <si>
    <t>TDP</t>
  </si>
  <si>
    <t>TDP at time,x=0</t>
  </si>
  <si>
    <t>Total concentration of TDP, mg/L</t>
  </si>
  <si>
    <t>TDP concentration at time, x=0, mg/L</t>
  </si>
  <si>
    <t>Initial concentration of TDP measured  in the reactor, mg/L</t>
  </si>
  <si>
    <t>Dissolution of TDP, mg/L</t>
  </si>
  <si>
    <t>y=-1.2469x+31.557</t>
  </si>
  <si>
    <t>y=-1.2291x+31.172</t>
  </si>
  <si>
    <t>y=-1.2399x+16.209</t>
  </si>
  <si>
    <t>y=-0.9292x+13.619</t>
  </si>
  <si>
    <t>y=-1.0587x+12.631</t>
  </si>
  <si>
    <t>y=-1.0841x+20.264</t>
  </si>
  <si>
    <t>y=-1.0836x+20.995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</si>
</sst>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3" borderId="0" xfId="0" applyFill="1"/>
    <xf numFmtId="0" fontId="1" fillId="0" borderId="0" xfId="0" applyFont="1" applyFill="1"/>
    <xf numFmtId="166" fontId="0" fillId="0" borderId="0" xfId="0" applyNumberFormat="1" applyFill="1"/>
    <xf numFmtId="166" fontId="0" fillId="2" borderId="0" xfId="0" applyNumberFormat="1" applyFill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2" fontId="0" fillId="0" borderId="0" xfId="0" applyNumberFormat="1" applyFill="1"/>
    <xf numFmtId="2" fontId="0" fillId="2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361774907022E-2"/>
          <c:y val="2.1222021130504531E-2"/>
          <c:w val="0.76289671050406038"/>
          <c:h val="0.83860370076174007"/>
        </c:manualLayout>
      </c:layout>
      <c:scatterChart>
        <c:scatterStyle val="lineMarker"/>
        <c:varyColors val="0"/>
        <c:ser>
          <c:idx val="0"/>
          <c:order val="0"/>
          <c:tx>
            <c:v>T1a</c:v>
          </c:tx>
          <c:spPr>
            <a:ln w="19050">
              <a:noFill/>
            </a:ln>
          </c:spPr>
          <c:marker>
            <c:symbol val="dash"/>
            <c:size val="10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059338268742182"/>
                  <c:y val="-0.7480010826074570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T1a 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-0.5704x + 19.493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0.9844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Ammonium!$L$3:$L$18</c:f>
              <c:numCache>
                <c:formatCode>General</c:formatCode>
                <c:ptCount val="16"/>
                <c:pt idx="4">
                  <c:v>15.992185591719476</c:v>
                </c:pt>
                <c:pt idx="5">
                  <c:v>13.369741957120938</c:v>
                </c:pt>
                <c:pt idx="8">
                  <c:v>11.704699910719626</c:v>
                </c:pt>
                <c:pt idx="10">
                  <c:v>9.5916630466254382</c:v>
                </c:pt>
                <c:pt idx="13">
                  <c:v>7.9372539331937721</c:v>
                </c:pt>
                <c:pt idx="14">
                  <c:v>5.9581876439064922</c:v>
                </c:pt>
                <c:pt idx="15">
                  <c:v>5.3851648071345037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10-4708-B542-6175875F268A}"/>
            </c:ext>
          </c:extLst>
        </c:ser>
        <c:ser>
          <c:idx val="1"/>
          <c:order val="1"/>
          <c:tx>
            <c:v>T1b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490001771006823E-3"/>
                  <c:y val="-0.7480010826074570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T1b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-0.5984x + 20.3</a:t>
                    </a:r>
                    <a:r>
                      <a:rPr lang="tr-TR" sz="900" baseline="0"/>
                      <a:t>00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0.9893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bevel/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Ammonium!$M$3:$M$18</c:f>
              <c:numCache>
                <c:formatCode>General</c:formatCode>
                <c:ptCount val="16"/>
                <c:pt idx="4">
                  <c:v>16.25576820700886</c:v>
                </c:pt>
                <c:pt idx="5">
                  <c:v>14.422205101855956</c:v>
                </c:pt>
                <c:pt idx="8">
                  <c:v>11.989578808281799</c:v>
                </c:pt>
                <c:pt idx="10">
                  <c:v>9.6695398029068578</c:v>
                </c:pt>
                <c:pt idx="13">
                  <c:v>8.426149773176359</c:v>
                </c:pt>
                <c:pt idx="14">
                  <c:v>6.4614239916600429</c:v>
                </c:pt>
                <c:pt idx="15">
                  <c:v>5.0990195135927845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10-4708-B542-6175875F268A}"/>
            </c:ext>
          </c:extLst>
        </c:ser>
        <c:ser>
          <c:idx val="2"/>
          <c:order val="2"/>
          <c:tx>
            <c:v>T2a</c:v>
          </c:tx>
          <c:spPr>
            <a:ln w="19050">
              <a:noFill/>
            </a:ln>
          </c:spPr>
          <c:marker>
            <c:symbol val="square"/>
            <c:size val="7"/>
            <c:spPr>
              <a:noFill/>
              <a:ln w="28575">
                <a:solidFill>
                  <a:schemeClr val="tx1"/>
                </a:solidFill>
              </a:ln>
              <a:effectLst/>
            </c:spPr>
          </c:marker>
          <c:trendline>
            <c:spPr>
              <a:ln w="28575" cap="rnd" cmpd="tri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032843222118085"/>
                  <c:y val="-0.6163573377414958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T2a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-0.3488x + 15.192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0.993</a:t>
                    </a:r>
                    <a:r>
                      <a:rPr lang="tr-TR" sz="900" baseline="0"/>
                      <a:t>0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Ammonium!$N$3:$N$18</c:f>
              <c:numCache>
                <c:formatCode>General</c:formatCode>
                <c:ptCount val="16"/>
                <c:pt idx="2">
                  <c:v>14.739402972983676</c:v>
                </c:pt>
                <c:pt idx="3">
                  <c:v>14.106735979665885</c:v>
                </c:pt>
                <c:pt idx="4">
                  <c:v>12.449899597988733</c:v>
                </c:pt>
                <c:pt idx="5">
                  <c:v>11.548809462451096</c:v>
                </c:pt>
                <c:pt idx="8">
                  <c:v>10.505950694725348</c:v>
                </c:pt>
                <c:pt idx="11">
                  <c:v>9.2059763197609836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10-4708-B542-6175875F268A}"/>
            </c:ext>
          </c:extLst>
        </c:ser>
        <c:ser>
          <c:idx val="3"/>
          <c:order val="3"/>
          <c:tx>
            <c:v>T2b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 w="285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 cmpd="dbl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125836999715448E-3"/>
                  <c:y val="-0.65545068619653457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T2b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-0.4261x + 15.978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0.9516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Ammonium!$O$3:$O$18</c:f>
              <c:numCache>
                <c:formatCode>General</c:formatCode>
                <c:ptCount val="16"/>
                <c:pt idx="2">
                  <c:v>15.584447375508701</c:v>
                </c:pt>
                <c:pt idx="3">
                  <c:v>14.568802284333465</c:v>
                </c:pt>
                <c:pt idx="4">
                  <c:v>13.261787209874845</c:v>
                </c:pt>
                <c:pt idx="5">
                  <c:v>10.517841983981315</c:v>
                </c:pt>
                <c:pt idx="8">
                  <c:v>10.392304845413264</c:v>
                </c:pt>
                <c:pt idx="10">
                  <c:v>9.0277350426338945</c:v>
                </c:pt>
                <c:pt idx="12">
                  <c:v>8.1547532151500448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10-4708-B542-6175875F268A}"/>
            </c:ext>
          </c:extLst>
        </c:ser>
        <c:ser>
          <c:idx val="4"/>
          <c:order val="4"/>
          <c:tx>
            <c:v>T3a</c:v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9450291420168382E-2"/>
                  <c:y val="-0.539956400814904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T3a 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-0.3014x + 13.325</a:t>
                    </a:r>
                    <a:br>
                      <a:rPr lang="en-US" baseline="0"/>
                    </a:br>
                    <a:r>
                      <a:rPr lang="en-US" baseline="0"/>
                      <a:t>R² = 0.9867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Ammonium!$P$3:$P$18</c:f>
              <c:numCache>
                <c:formatCode>General</c:formatCode>
                <c:ptCount val="16"/>
                <c:pt idx="2">
                  <c:v>12.811127975318957</c:v>
                </c:pt>
                <c:pt idx="3">
                  <c:v>12.237238250520416</c:v>
                </c:pt>
                <c:pt idx="4">
                  <c:v>11.286053340295712</c:v>
                </c:pt>
                <c:pt idx="5">
                  <c:v>10.386289038920495</c:v>
                </c:pt>
                <c:pt idx="6">
                  <c:v>9.6306801421291119</c:v>
                </c:pt>
                <c:pt idx="7">
                  <c:v>9.6436507609929549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10-4708-B542-6175875F268A}"/>
            </c:ext>
          </c:extLst>
        </c:ser>
        <c:ser>
          <c:idx val="5"/>
          <c:order val="5"/>
          <c:tx>
            <c:v>T3b</c:v>
          </c:tx>
          <c:spPr>
            <a:ln w="19050">
              <a:noFill/>
            </a:ln>
          </c:spPr>
          <c:marker>
            <c:symbol val="triangle"/>
            <c:size val="5"/>
            <c:spPr>
              <a:noFill/>
              <a:ln w="317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8062976206821759E-2"/>
                  <c:y val="-0.539956400814904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T3b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-0.3444x + 13.444</a:t>
                    </a:r>
                    <a:br>
                      <a:rPr lang="en-US" baseline="0"/>
                    </a:br>
                    <a:r>
                      <a:rPr lang="en-US" baseline="0"/>
                      <a:t>R² = 0.9602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Ammonium!$Q$3:$Q$18</c:f>
              <c:numCache>
                <c:formatCode>General</c:formatCode>
                <c:ptCount val="16"/>
                <c:pt idx="2">
                  <c:v>12.703346015912501</c:v>
                </c:pt>
                <c:pt idx="3">
                  <c:v>12.155245781143218</c:v>
                </c:pt>
                <c:pt idx="4">
                  <c:v>11.330269193624661</c:v>
                </c:pt>
                <c:pt idx="5">
                  <c:v>10.446291207888089</c:v>
                </c:pt>
                <c:pt idx="6">
                  <c:v>9.034655499796326</c:v>
                </c:pt>
                <c:pt idx="9">
                  <c:v>8.470537173048708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10-4708-B542-6175875F268A}"/>
            </c:ext>
          </c:extLst>
        </c:ser>
        <c:ser>
          <c:idx val="6"/>
          <c:order val="6"/>
          <c:tx>
            <c:v>T4</c:v>
          </c:tx>
          <c:spPr>
            <a:ln w="19050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2480364708012709E-2"/>
                  <c:y val="-0.43664433040271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T4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-0.2987x + 11.849</a:t>
                    </a:r>
                    <a:br>
                      <a:rPr lang="en-US" baseline="0"/>
                    </a:br>
                    <a:r>
                      <a:rPr lang="en-US" baseline="0"/>
                      <a:t>R² = 0.9693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Ammonium!$K$3:$K$18</c:f>
              <c:numCache>
                <c:formatCode>0.0</c:formatCode>
                <c:ptCount val="16"/>
                <c:pt idx="0">
                  <c:v>0</c:v>
                </c:pt>
                <c:pt idx="1">
                  <c:v>0.95833333333333337</c:v>
                </c:pt>
                <c:pt idx="2">
                  <c:v>1.5</c:v>
                </c:pt>
                <c:pt idx="3">
                  <c:v>3.5625</c:v>
                </c:pt>
                <c:pt idx="4">
                  <c:v>7.5625</c:v>
                </c:pt>
                <c:pt idx="5">
                  <c:v>9.5625</c:v>
                </c:pt>
                <c:pt idx="6">
                  <c:v>11.5625</c:v>
                </c:pt>
                <c:pt idx="7">
                  <c:v>12.5625</c:v>
                </c:pt>
                <c:pt idx="8">
                  <c:v>13.5625</c:v>
                </c:pt>
                <c:pt idx="9">
                  <c:v>14.229166666666666</c:v>
                </c:pt>
                <c:pt idx="10">
                  <c:v>16.5625</c:v>
                </c:pt>
                <c:pt idx="11">
                  <c:v>17.5625</c:v>
                </c:pt>
                <c:pt idx="12">
                  <c:v>18.895833333333332</c:v>
                </c:pt>
                <c:pt idx="13">
                  <c:v>20.5625</c:v>
                </c:pt>
                <c:pt idx="14">
                  <c:v>23.5625</c:v>
                </c:pt>
                <c:pt idx="15">
                  <c:v>25.229166666666668</c:v>
                </c:pt>
              </c:numCache>
            </c:numRef>
          </c:xVal>
          <c:yVal>
            <c:numRef>
              <c:f>Ammonium!$R$3:$R$18</c:f>
              <c:numCache>
                <c:formatCode>General</c:formatCode>
                <c:ptCount val="16"/>
                <c:pt idx="2">
                  <c:v>11.163556780883054</c:v>
                </c:pt>
                <c:pt idx="3">
                  <c:v>10.994316713648011</c:v>
                </c:pt>
                <c:pt idx="4">
                  <c:v>9.8488578017961039</c:v>
                </c:pt>
                <c:pt idx="5">
                  <c:v>8.8388347648318444</c:v>
                </c:pt>
                <c:pt idx="6">
                  <c:v>8.3216584885466194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10-4708-B542-6175875F2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5451840"/>
        <c:axId val="-275446944"/>
      </c:scatterChart>
      <c:valAx>
        <c:axId val="-275451840"/>
        <c:scaling>
          <c:orientation val="minMax"/>
          <c:max val="26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75446944"/>
        <c:crosses val="autoZero"/>
        <c:crossBetween val="midCat"/>
      </c:valAx>
      <c:valAx>
        <c:axId val="-275446944"/>
        <c:scaling>
          <c:orientation val="minMax"/>
          <c:max val="20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sqrt(ammonium</a:t>
                </a:r>
                <a:r>
                  <a:rPr lang="tr-TR" sz="16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), √mg/L</a:t>
                </a:r>
                <a:endParaRPr lang="tr-TR" sz="16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75451840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3615866868867E-2"/>
          <c:y val="1.9069683098412525E-2"/>
          <c:w val="0.76289671050406038"/>
          <c:h val="0.83860370076174007"/>
        </c:manualLayout>
      </c:layout>
      <c:scatterChart>
        <c:scatterStyle val="lineMarker"/>
        <c:varyColors val="0"/>
        <c:ser>
          <c:idx val="0"/>
          <c:order val="0"/>
          <c:tx>
            <c:v>T1a</c:v>
          </c:tx>
          <c:spPr>
            <a:ln w="19050">
              <a:noFill/>
            </a:ln>
          </c:spPr>
          <c:marker>
            <c:symbol val="dash"/>
            <c:size val="10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059338268742182"/>
                  <c:y val="-0.7480010826074570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T1a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-1.1419x + 28.01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0.9951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DRP!$L$3:$L$19</c:f>
              <c:numCache>
                <c:formatCode>General</c:formatCode>
                <c:ptCount val="17"/>
                <c:pt idx="5" formatCode="0.00">
                  <c:v>17.32</c:v>
                </c:pt>
                <c:pt idx="9">
                  <c:v>12.54</c:v>
                </c:pt>
                <c:pt idx="11">
                  <c:v>9.02</c:v>
                </c:pt>
                <c:pt idx="14">
                  <c:v>4.0199999999999996</c:v>
                </c:pt>
                <c:pt idx="15">
                  <c:v>0.64</c:v>
                </c:pt>
                <c:pt idx="16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35-447F-A243-A7D814AA625D}"/>
            </c:ext>
          </c:extLst>
        </c:ser>
        <c:ser>
          <c:idx val="1"/>
          <c:order val="1"/>
          <c:tx>
            <c:v>T1b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490001771006823E-3"/>
                  <c:y val="-0.7480010826074570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T1b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-1.101x + 26.972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0.9934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bevel/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DRP!$M$3:$M$19</c:f>
              <c:numCache>
                <c:formatCode>General</c:formatCode>
                <c:ptCount val="17"/>
                <c:pt idx="5" formatCode="0.00">
                  <c:v>16.699999999999996</c:v>
                </c:pt>
                <c:pt idx="9" formatCode="0.00">
                  <c:v>12.28</c:v>
                </c:pt>
                <c:pt idx="11" formatCode="0.00">
                  <c:v>8.379999999999999</c:v>
                </c:pt>
                <c:pt idx="14" formatCode="0.00">
                  <c:v>3.6199999999999997</c:v>
                </c:pt>
                <c:pt idx="15" formatCode="0.00">
                  <c:v>0.79999999999999993</c:v>
                </c:pt>
                <c:pt idx="16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35-447F-A243-A7D814AA625D}"/>
            </c:ext>
          </c:extLst>
        </c:ser>
        <c:ser>
          <c:idx val="2"/>
          <c:order val="2"/>
          <c:tx>
            <c:v>T2a</c:v>
          </c:tx>
          <c:spPr>
            <a:ln w="19050">
              <a:noFill/>
            </a:ln>
          </c:spPr>
          <c:marker>
            <c:symbol val="square"/>
            <c:size val="7"/>
            <c:spPr>
              <a:noFill/>
              <a:ln w="28575">
                <a:solidFill>
                  <a:schemeClr val="tx1"/>
                </a:solidFill>
              </a:ln>
              <a:effectLst/>
            </c:spPr>
          </c:marker>
          <c:trendline>
            <c:spPr>
              <a:ln w="28575" cap="rnd" cmpd="tri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814906289687117E-2"/>
                  <c:y val="-0.65545074458908203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T2a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-1.1582x + 19.894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0.9921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DRP!$N$3:$N$19</c:f>
              <c:numCache>
                <c:formatCode>General</c:formatCode>
                <c:ptCount val="17"/>
                <c:pt idx="4">
                  <c:v>11.32</c:v>
                </c:pt>
                <c:pt idx="5" formatCode="0.00">
                  <c:v>8.94</c:v>
                </c:pt>
                <c:pt idx="9" formatCode="0.00">
                  <c:v>3.5199999999999996</c:v>
                </c:pt>
                <c:pt idx="11" formatCode="0.00">
                  <c:v>0.53999999999999992</c:v>
                </c:pt>
                <c:pt idx="12" formatCode="0.00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35-447F-A243-A7D814AA625D}"/>
            </c:ext>
          </c:extLst>
        </c:ser>
        <c:ser>
          <c:idx val="3"/>
          <c:order val="3"/>
          <c:tx>
            <c:v>T2b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 w="285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 cmpd="dbl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125836999715448E-3"/>
                  <c:y val="-0.65545068619653457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T2b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-1.1032x + 20.081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0.9892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DRP!$O$3:$O$19</c:f>
              <c:numCache>
                <c:formatCode>General</c:formatCode>
                <c:ptCount val="17"/>
                <c:pt idx="4" formatCode="0.00">
                  <c:v>12.159999999999998</c:v>
                </c:pt>
                <c:pt idx="5" formatCode="0.00">
                  <c:v>9.34</c:v>
                </c:pt>
                <c:pt idx="9" formatCode="0.00">
                  <c:v>4.88</c:v>
                </c:pt>
                <c:pt idx="11" formatCode="0.00">
                  <c:v>1.18</c:v>
                </c:pt>
                <c:pt idx="12" formatCode="0.00">
                  <c:v>0.52</c:v>
                </c:pt>
                <c:pt idx="13" formatCode="0.00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35-447F-A243-A7D814AA625D}"/>
            </c:ext>
          </c:extLst>
        </c:ser>
        <c:ser>
          <c:idx val="4"/>
          <c:order val="4"/>
          <c:tx>
            <c:v>T3a</c:v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9450291420168382E-2"/>
                  <c:y val="-0.539956400814904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T3a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-1.1864x + 14.576</a:t>
                    </a:r>
                    <a:br>
                      <a:rPr lang="en-US" baseline="0"/>
                    </a:br>
                    <a:r>
                      <a:rPr lang="en-US" baseline="0"/>
                      <a:t>R² = 0.9898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DRP!$P$3:$P$19</c:f>
              <c:numCache>
                <c:formatCode>General</c:formatCode>
                <c:ptCount val="17"/>
                <c:pt idx="3">
                  <c:v>9.129999999999999</c:v>
                </c:pt>
                <c:pt idx="4" formatCode="0.00">
                  <c:v>5.9799999999999986</c:v>
                </c:pt>
                <c:pt idx="5" formatCode="0.00">
                  <c:v>2.8000000000000003</c:v>
                </c:pt>
                <c:pt idx="7" formatCode="0.00">
                  <c:v>0.53999999999999992</c:v>
                </c:pt>
                <c:pt idx="8" formatCode="0.00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835-447F-A243-A7D814AA625D}"/>
            </c:ext>
          </c:extLst>
        </c:ser>
        <c:ser>
          <c:idx val="5"/>
          <c:order val="5"/>
          <c:tx>
            <c:v>T3b</c:v>
          </c:tx>
          <c:spPr>
            <a:ln w="19050">
              <a:noFill/>
            </a:ln>
          </c:spPr>
          <c:marker>
            <c:symbol val="triangle"/>
            <c:size val="5"/>
            <c:spPr>
              <a:noFill/>
              <a:ln w="317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8062976206821759E-2"/>
                  <c:y val="-0.539956400814904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T3b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-1.0088x + 13.758</a:t>
                    </a:r>
                    <a:br>
                      <a:rPr lang="en-US" baseline="0"/>
                    </a:br>
                    <a:r>
                      <a:rPr lang="en-US" baseline="0"/>
                      <a:t>R² = 0.9802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DRP!$Q$3:$Q$19</c:f>
              <c:numCache>
                <c:formatCode>General</c:formatCode>
                <c:ptCount val="17"/>
                <c:pt idx="3">
                  <c:v>9.129999999999999</c:v>
                </c:pt>
                <c:pt idx="4" formatCode="0.00">
                  <c:v>6.64</c:v>
                </c:pt>
                <c:pt idx="5" formatCode="0.00">
                  <c:v>4</c:v>
                </c:pt>
                <c:pt idx="7" formatCode="0.00">
                  <c:v>1.32</c:v>
                </c:pt>
                <c:pt idx="8" formatCode="0.00">
                  <c:v>0.68</c:v>
                </c:pt>
                <c:pt idx="9" formatCode="0.00">
                  <c:v>0.19999999999999998</c:v>
                </c:pt>
                <c:pt idx="10" formatCode="0.00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835-447F-A243-A7D814AA625D}"/>
            </c:ext>
          </c:extLst>
        </c:ser>
        <c:ser>
          <c:idx val="6"/>
          <c:order val="6"/>
          <c:tx>
            <c:v>T4</c:v>
          </c:tx>
          <c:spPr>
            <a:ln w="19050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2480364708012709E-2"/>
                  <c:y val="-0.43664433040271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T4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-0.9984x + 11.214</a:t>
                    </a:r>
                    <a:br>
                      <a:rPr lang="en-US" baseline="0"/>
                    </a:br>
                    <a:r>
                      <a:rPr lang="en-US" baseline="0"/>
                      <a:t>R² = 0.989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DRP!$K$3:$K$19</c:f>
              <c:numCache>
                <c:formatCode>0.0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3.5625</c:v>
                </c:pt>
                <c:pt idx="3">
                  <c:v>4.5625</c:v>
                </c:pt>
                <c:pt idx="4">
                  <c:v>7.5625</c:v>
                </c:pt>
                <c:pt idx="5">
                  <c:v>9.5625</c:v>
                </c:pt>
                <c:pt idx="6">
                  <c:v>10.895833333333334</c:v>
                </c:pt>
                <c:pt idx="7">
                  <c:v>11.5625</c:v>
                </c:pt>
                <c:pt idx="8">
                  <c:v>12.5625</c:v>
                </c:pt>
                <c:pt idx="9">
                  <c:v>13.5625</c:v>
                </c:pt>
                <c:pt idx="10">
                  <c:v>14.229166666666666</c:v>
                </c:pt>
                <c:pt idx="11">
                  <c:v>16.5625</c:v>
                </c:pt>
                <c:pt idx="12">
                  <c:v>17.5625</c:v>
                </c:pt>
                <c:pt idx="13">
                  <c:v>18.895833333333332</c:v>
                </c:pt>
                <c:pt idx="14">
                  <c:v>20.5625</c:v>
                </c:pt>
                <c:pt idx="15">
                  <c:v>23.5625</c:v>
                </c:pt>
                <c:pt idx="16">
                  <c:v>25.229166666666668</c:v>
                </c:pt>
              </c:numCache>
            </c:numRef>
          </c:xVal>
          <c:yVal>
            <c:numRef>
              <c:f>DRP!$R$3:$R$19</c:f>
              <c:numCache>
                <c:formatCode>General</c:formatCode>
                <c:ptCount val="17"/>
                <c:pt idx="2">
                  <c:v>7.43</c:v>
                </c:pt>
                <c:pt idx="3" formatCode="0.00">
                  <c:v>6.8999999999999986</c:v>
                </c:pt>
                <c:pt idx="4" formatCode="0.00">
                  <c:v>3.98</c:v>
                </c:pt>
                <c:pt idx="5" formatCode="0.00">
                  <c:v>1.1399999999999999</c:v>
                </c:pt>
                <c:pt idx="6" formatCode="0.00">
                  <c:v>0.19999999999999998</c:v>
                </c:pt>
                <c:pt idx="7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835-447F-A243-A7D814AA6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5451840"/>
        <c:axId val="-275446944"/>
      </c:scatterChart>
      <c:valAx>
        <c:axId val="-275451840"/>
        <c:scaling>
          <c:orientation val="minMax"/>
          <c:max val="26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75446944"/>
        <c:crosses val="autoZero"/>
        <c:crossBetween val="midCat"/>
      </c:valAx>
      <c:valAx>
        <c:axId val="-275446944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DRP,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75451840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3615866868867E-2"/>
          <c:y val="1.9069683098412525E-2"/>
          <c:w val="0.76289671050406038"/>
          <c:h val="0.83860370076174007"/>
        </c:manualLayout>
      </c:layout>
      <c:scatterChart>
        <c:scatterStyle val="lineMarker"/>
        <c:varyColors val="0"/>
        <c:ser>
          <c:idx val="0"/>
          <c:order val="0"/>
          <c:tx>
            <c:v>T1a</c:v>
          </c:tx>
          <c:spPr>
            <a:ln w="19050">
              <a:noFill/>
            </a:ln>
          </c:spPr>
          <c:marker>
            <c:symbol val="dash"/>
            <c:size val="10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059338268742182"/>
                  <c:y val="-0.7480010826074570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T1a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-1.2469x + 31.557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0.9971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TDP!$L$3:$L$20</c:f>
              <c:numCache>
                <c:formatCode>0.00</c:formatCode>
                <c:ptCount val="18"/>
                <c:pt idx="7">
                  <c:v>20</c:v>
                </c:pt>
                <c:pt idx="10">
                  <c:v>14.499999999999998</c:v>
                </c:pt>
                <c:pt idx="12">
                  <c:v>10.625</c:v>
                </c:pt>
                <c:pt idx="15">
                  <c:v>5.7</c:v>
                </c:pt>
                <c:pt idx="16">
                  <c:v>1.8125</c:v>
                </c:pt>
                <c:pt idx="17">
                  <c:v>0.73750000000000004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30-4405-A63A-1230A1F055B4}"/>
            </c:ext>
          </c:extLst>
        </c:ser>
        <c:ser>
          <c:idx val="1"/>
          <c:order val="1"/>
          <c:tx>
            <c:v>T1b</c:v>
          </c:tx>
          <c:spPr>
            <a:ln w="19050">
              <a:noFill/>
            </a:ln>
          </c:spPr>
          <c:marker>
            <c:symbol val="diamond"/>
            <c:size val="8"/>
            <c:spPr>
              <a:noFill/>
              <a:ln w="381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490001771006823E-3"/>
                  <c:y val="-0.74800108260745701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T1b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-1.2291x + 31.172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0.9981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  <a:bevel/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TDP!$M$3:$M$20</c:f>
              <c:numCache>
                <c:formatCode>0.00</c:formatCode>
                <c:ptCount val="18"/>
                <c:pt idx="7">
                  <c:v>19.5625</c:v>
                </c:pt>
                <c:pt idx="10">
                  <c:v>14.4375</c:v>
                </c:pt>
                <c:pt idx="12">
                  <c:v>10.875</c:v>
                </c:pt>
                <c:pt idx="15">
                  <c:v>5.6</c:v>
                </c:pt>
                <c:pt idx="16">
                  <c:v>1.85</c:v>
                </c:pt>
                <c:pt idx="17">
                  <c:v>0.6875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30-4405-A63A-1230A1F055B4}"/>
            </c:ext>
          </c:extLst>
        </c:ser>
        <c:ser>
          <c:idx val="2"/>
          <c:order val="2"/>
          <c:tx>
            <c:v>T2a</c:v>
          </c:tx>
          <c:spPr>
            <a:ln w="19050">
              <a:noFill/>
            </a:ln>
          </c:spPr>
          <c:marker>
            <c:symbol val="square"/>
            <c:size val="7"/>
            <c:spPr>
              <a:noFill/>
              <a:ln w="28575">
                <a:solidFill>
                  <a:schemeClr val="tx1"/>
                </a:solidFill>
              </a:ln>
              <a:effectLst/>
            </c:spPr>
          </c:marker>
          <c:trendline>
            <c:spPr>
              <a:ln w="28575" cap="rnd" cmpd="tri">
                <a:solidFill>
                  <a:schemeClr val="tx1"/>
                </a:solidFill>
                <a:prstDash val="dash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814906289687117E-2"/>
                  <c:y val="-0.65545074458908203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T2a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-1.0841x + 20.264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0.9853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TDP!$N$3:$N$20</c:f>
              <c:numCache>
                <c:formatCode>0.00</c:formatCode>
                <c:ptCount val="18"/>
                <c:pt idx="4">
                  <c:v>15.5</c:v>
                </c:pt>
                <c:pt idx="6">
                  <c:v>12.850000000000001</c:v>
                </c:pt>
                <c:pt idx="7">
                  <c:v>10.4</c:v>
                </c:pt>
                <c:pt idx="10">
                  <c:v>5.75</c:v>
                </c:pt>
                <c:pt idx="13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30-4405-A63A-1230A1F055B4}"/>
            </c:ext>
          </c:extLst>
        </c:ser>
        <c:ser>
          <c:idx val="3"/>
          <c:order val="3"/>
          <c:tx>
            <c:v>T2b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 w="285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 cmpd="dbl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125836999715448E-3"/>
                  <c:y val="-0.65545068619653457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tr-TR" sz="900" baseline="0"/>
                      <a:t>T2b</a:t>
                    </a:r>
                  </a:p>
                  <a:p>
                    <a:pPr>
                      <a:defRPr sz="900"/>
                    </a:pPr>
                    <a:r>
                      <a:rPr lang="en-US" sz="900" baseline="0"/>
                      <a:t>y = -1.0836x + 20.995</a:t>
                    </a:r>
                    <a:br>
                      <a:rPr lang="en-US" sz="900" baseline="0"/>
                    </a:br>
                    <a:r>
                      <a:rPr lang="en-US" sz="900" baseline="0"/>
                      <a:t>R² = 0.9833</a:t>
                    </a:r>
                    <a:endParaRPr lang="en-US" sz="9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TDP!$O$3:$O$20</c:f>
              <c:numCache>
                <c:formatCode>0.00</c:formatCode>
                <c:ptCount val="18"/>
                <c:pt idx="4">
                  <c:v>16.100000000000001</c:v>
                </c:pt>
                <c:pt idx="6">
                  <c:v>13.600000000000001</c:v>
                </c:pt>
                <c:pt idx="7">
                  <c:v>11.4</c:v>
                </c:pt>
                <c:pt idx="10">
                  <c:v>6.65</c:v>
                </c:pt>
                <c:pt idx="12">
                  <c:v>2.1</c:v>
                </c:pt>
                <c:pt idx="14">
                  <c:v>0.58750000000000002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30-4405-A63A-1230A1F055B4}"/>
            </c:ext>
          </c:extLst>
        </c:ser>
        <c:ser>
          <c:idx val="4"/>
          <c:order val="4"/>
          <c:tx>
            <c:v>T3a</c:v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9.9450291420168382E-2"/>
                  <c:y val="-0.539956400814904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T3a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-1.2399x + 16.209</a:t>
                    </a:r>
                    <a:br>
                      <a:rPr lang="en-US" baseline="0"/>
                    </a:br>
                    <a:r>
                      <a:rPr lang="en-US" baseline="0"/>
                      <a:t>R² = 0.9924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TDP!$P$3:$P$20</c:f>
              <c:numCache>
                <c:formatCode>0.00</c:formatCode>
                <c:ptCount val="18"/>
                <c:pt idx="3">
                  <c:v>12.7</c:v>
                </c:pt>
                <c:pt idx="5">
                  <c:v>8.75</c:v>
                </c:pt>
                <c:pt idx="7">
                  <c:v>4.0999999999999996</c:v>
                </c:pt>
                <c:pt idx="9">
                  <c:v>0.53750000000000009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230-4405-A63A-1230A1F055B4}"/>
            </c:ext>
          </c:extLst>
        </c:ser>
        <c:ser>
          <c:idx val="5"/>
          <c:order val="5"/>
          <c:tx>
            <c:v>T3b</c:v>
          </c:tx>
          <c:spPr>
            <a:ln w="19050">
              <a:noFill/>
            </a:ln>
          </c:spPr>
          <c:marker>
            <c:symbol val="triangle"/>
            <c:size val="5"/>
            <c:spPr>
              <a:noFill/>
              <a:ln w="317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lg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8062976206821759E-2"/>
                  <c:y val="-0.5399564008149044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T3b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-0.9292x + 13.619</a:t>
                    </a:r>
                    <a:br>
                      <a:rPr lang="en-US" baseline="0"/>
                    </a:br>
                    <a:r>
                      <a:rPr lang="en-US" baseline="0"/>
                      <a:t>R² = 0.9923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TDP!$Q$3:$Q$20</c:f>
              <c:numCache>
                <c:formatCode>0.00</c:formatCode>
                <c:ptCount val="18"/>
                <c:pt idx="3">
                  <c:v>11.15</c:v>
                </c:pt>
                <c:pt idx="5">
                  <c:v>7.6</c:v>
                </c:pt>
                <c:pt idx="7">
                  <c:v>5.15</c:v>
                </c:pt>
                <c:pt idx="8">
                  <c:v>2.2999999999999998</c:v>
                </c:pt>
                <c:pt idx="11">
                  <c:v>0.5625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230-4405-A63A-1230A1F055B4}"/>
            </c:ext>
          </c:extLst>
        </c:ser>
        <c:ser>
          <c:idx val="6"/>
          <c:order val="6"/>
          <c:tx>
            <c:v>T4</c:v>
          </c:tx>
          <c:spPr>
            <a:ln w="19050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3.2480364708012709E-2"/>
                  <c:y val="-0.43664433040271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r-TR" baseline="0"/>
                      <a:t>T4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y = -1.0587x + 12.631</a:t>
                    </a:r>
                    <a:br>
                      <a:rPr lang="en-US" baseline="0"/>
                    </a:br>
                    <a:r>
                      <a:rPr lang="en-US" baseline="0"/>
                      <a:t>R² = 0.9988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TDP!$K$3:$K$20</c:f>
              <c:numCache>
                <c:formatCode>0.0</c:formatCode>
                <c:ptCount val="18"/>
                <c:pt idx="0">
                  <c:v>0</c:v>
                </c:pt>
                <c:pt idx="1">
                  <c:v>1.5</c:v>
                </c:pt>
                <c:pt idx="2">
                  <c:v>1.9791666666666667</c:v>
                </c:pt>
                <c:pt idx="3">
                  <c:v>2.5625</c:v>
                </c:pt>
                <c:pt idx="4">
                  <c:v>3.5625</c:v>
                </c:pt>
                <c:pt idx="5">
                  <c:v>6.5625</c:v>
                </c:pt>
                <c:pt idx="6">
                  <c:v>7.5625</c:v>
                </c:pt>
                <c:pt idx="7">
                  <c:v>9.5625</c:v>
                </c:pt>
                <c:pt idx="8">
                  <c:v>11.5625</c:v>
                </c:pt>
                <c:pt idx="9">
                  <c:v>12.5625</c:v>
                </c:pt>
                <c:pt idx="10">
                  <c:v>13.5625</c:v>
                </c:pt>
                <c:pt idx="11">
                  <c:v>14.229166666666666</c:v>
                </c:pt>
                <c:pt idx="12">
                  <c:v>16.5625</c:v>
                </c:pt>
                <c:pt idx="13">
                  <c:v>17.5625</c:v>
                </c:pt>
                <c:pt idx="14">
                  <c:v>18.895833333333332</c:v>
                </c:pt>
                <c:pt idx="15">
                  <c:v>20.5625</c:v>
                </c:pt>
                <c:pt idx="16">
                  <c:v>23.5625</c:v>
                </c:pt>
                <c:pt idx="17">
                  <c:v>25.229166666666668</c:v>
                </c:pt>
              </c:numCache>
            </c:numRef>
          </c:xVal>
          <c:yVal>
            <c:numRef>
              <c:f>TDP!$R$3:$R$20</c:f>
              <c:numCache>
                <c:formatCode>0.00</c:formatCode>
                <c:ptCount val="18"/>
                <c:pt idx="3">
                  <c:v>10</c:v>
                </c:pt>
                <c:pt idx="5">
                  <c:v>5.6000000000000005</c:v>
                </c:pt>
                <c:pt idx="7">
                  <c:v>2.35</c:v>
                </c:pt>
                <c:pt idx="8">
                  <c:v>0.55000000000000004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230-4405-A63A-1230A1F0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5451840"/>
        <c:axId val="-275446944"/>
      </c:scatterChart>
      <c:valAx>
        <c:axId val="-275451840"/>
        <c:scaling>
          <c:orientation val="minMax"/>
          <c:max val="26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tr-TR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75446944"/>
        <c:crosses val="autoZero"/>
        <c:crossBetween val="midCat"/>
      </c:valAx>
      <c:valAx>
        <c:axId val="-27544694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TDP,</a:t>
                </a:r>
                <a:r>
                  <a:rPr lang="tr-TR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mg/L</a:t>
                </a:r>
                <a:endParaRPr lang="en-US" sz="16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75451840"/>
        <c:crosses val="autoZero"/>
        <c:crossBetween val="midCat"/>
        <c:maj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20</xdr:row>
      <xdr:rowOff>60960</xdr:rowOff>
    </xdr:from>
    <xdr:to>
      <xdr:col>19</xdr:col>
      <xdr:colOff>480060</xdr:colOff>
      <xdr:row>53</xdr:row>
      <xdr:rowOff>44824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DD734E-53AA-46A4-8A30-23789A6E9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0.21096</cdr:x>
      <cdr:y>0.03116</cdr:y>
    </cdr:from>
    <cdr:to>
      <cdr:x>0.69865</cdr:x>
      <cdr:y>0.18474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482E64-808B-4EC4-847D-C8ECF21BC410}"/>
            </a:ext>
          </a:extLst>
        </cdr:cNvPr>
        <cdr:cNvSpPr txBox="1"/>
      </cdr:nvSpPr>
      <cdr:spPr>
        <a:xfrm xmlns:a="http://schemas.openxmlformats.org/drawingml/2006/main">
          <a:off x="1395325" y="127113"/>
          <a:ext cx="3225660" cy="626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400">
              <a:latin typeface="Times New Roman" panose="02020603050405020304" pitchFamily="18" charset="0"/>
              <a:cs typeface="Times New Roman" panose="02020603050405020304" pitchFamily="18" charset="0"/>
            </a:rPr>
            <a:t>Half order application </a:t>
          </a:r>
        </a:p>
        <a:p xmlns:a="http://schemas.openxmlformats.org/drawingml/2006/main">
          <a:pPr algn="ctr"/>
          <a:r>
            <a:rPr lang="tr-TR" sz="1400">
              <a:latin typeface="Times New Roman" panose="02020603050405020304" pitchFamily="18" charset="0"/>
              <a:cs typeface="Times New Roman" panose="02020603050405020304" pitchFamily="18" charset="0"/>
            </a:rPr>
            <a:t>(sqrt(concentration)</a:t>
          </a:r>
          <a:r>
            <a:rPr lang="tr-T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vs time)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21</xdr:row>
      <xdr:rowOff>60960</xdr:rowOff>
    </xdr:from>
    <xdr:to>
      <xdr:col>19</xdr:col>
      <xdr:colOff>480060</xdr:colOff>
      <xdr:row>54</xdr:row>
      <xdr:rowOff>44824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88D8CA-9DB4-471E-A11A-AAC9BE176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0.21096</cdr:x>
      <cdr:y>0.03116</cdr:y>
    </cdr:from>
    <cdr:to>
      <cdr:x>0.69865</cdr:x>
      <cdr:y>0.18474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482E64-808B-4EC4-847D-C8ECF21BC410}"/>
            </a:ext>
          </a:extLst>
        </cdr:cNvPr>
        <cdr:cNvSpPr txBox="1"/>
      </cdr:nvSpPr>
      <cdr:spPr>
        <a:xfrm xmlns:a="http://schemas.openxmlformats.org/drawingml/2006/main">
          <a:off x="1395325" y="127113"/>
          <a:ext cx="3225660" cy="626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400">
              <a:latin typeface="Times New Roman" panose="02020603050405020304" pitchFamily="18" charset="0"/>
              <a:cs typeface="Times New Roman" panose="02020603050405020304" pitchFamily="18" charset="0"/>
            </a:rPr>
            <a:t>Zero-order application </a:t>
          </a:r>
        </a:p>
        <a:p xmlns:a="http://schemas.openxmlformats.org/drawingml/2006/main">
          <a:pPr algn="ctr"/>
          <a:r>
            <a:rPr lang="tr-TR" sz="1400">
              <a:latin typeface="Times New Roman" panose="02020603050405020304" pitchFamily="18" charset="0"/>
              <a:cs typeface="Times New Roman" panose="02020603050405020304" pitchFamily="18" charset="0"/>
            </a:rPr>
            <a:t>(concentration</a:t>
          </a:r>
          <a:r>
            <a:rPr lang="tr-T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vs time)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22</xdr:row>
      <xdr:rowOff>60960</xdr:rowOff>
    </xdr:from>
    <xdr:to>
      <xdr:col>19</xdr:col>
      <xdr:colOff>480060</xdr:colOff>
      <xdr:row>55</xdr:row>
      <xdr:rowOff>44824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841162-1991-49C7-AE42-EB462EF73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0.23857</cdr:x>
      <cdr:y>0.03116</cdr:y>
    </cdr:from>
    <cdr:to>
      <cdr:x>0.72626</cdr:x>
      <cdr:y>0.18474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482E64-808B-4EC4-847D-C8ECF21BC410}"/>
            </a:ext>
          </a:extLst>
        </cdr:cNvPr>
        <cdr:cNvSpPr txBox="1"/>
      </cdr:nvSpPr>
      <cdr:spPr>
        <a:xfrm xmlns:a="http://schemas.openxmlformats.org/drawingml/2006/main">
          <a:off x="2479049" y="183862"/>
          <a:ext cx="5067801" cy="906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400">
              <a:latin typeface="Times New Roman" panose="02020603050405020304" pitchFamily="18" charset="0"/>
              <a:cs typeface="Times New Roman" panose="02020603050405020304" pitchFamily="18" charset="0"/>
            </a:rPr>
            <a:t>Zero-order application </a:t>
          </a:r>
        </a:p>
        <a:p xmlns:a="http://schemas.openxmlformats.org/drawingml/2006/main">
          <a:pPr algn="ctr"/>
          <a:r>
            <a:rPr lang="tr-TR" sz="1400">
              <a:latin typeface="Times New Roman" panose="02020603050405020304" pitchFamily="18" charset="0"/>
              <a:cs typeface="Times New Roman" panose="02020603050405020304" pitchFamily="18" charset="0"/>
            </a:rPr>
            <a:t>(concentration</a:t>
          </a:r>
          <a:r>
            <a:rPr lang="tr-TR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vs time)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80B5-2FE4-4ACF-AC59-16CD8CF9AD27}">
  <dimension ref="A1:V63"/>
  <sheetViews>
    <sheetView zoomScale="55" zoomScaleNormal="55" workbookViewId="0">
      <selection activeCell="A66" sqref="A66"/>
    </sheetView>
  </sheetViews>
  <sheetFormatPr defaultRowHeight="14.4" x14ac:dyDescent="0.3"/>
  <cols>
    <col min="1" max="1" width="13.77734375" customWidth="1"/>
    <col min="11" max="11" width="13.88671875" customWidth="1"/>
  </cols>
  <sheetData>
    <row r="1" spans="1:21" s="1" customFormat="1" ht="18" x14ac:dyDescent="0.35">
      <c r="A1" s="16" t="s">
        <v>0</v>
      </c>
      <c r="B1" s="16"/>
      <c r="C1" s="16"/>
      <c r="D1" s="16"/>
      <c r="E1" s="16"/>
      <c r="F1" s="16"/>
      <c r="G1" s="16"/>
      <c r="H1" s="16"/>
      <c r="K1" s="16" t="s">
        <v>1</v>
      </c>
      <c r="L1" s="16"/>
      <c r="M1" s="16"/>
      <c r="N1" s="16"/>
      <c r="O1" s="16"/>
      <c r="P1" s="16"/>
      <c r="Q1" s="16"/>
      <c r="R1" s="16"/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K2" t="str">
        <f>A2</f>
        <v>Cumulative day</v>
      </c>
      <c r="L2" t="str">
        <f>B2</f>
        <v>T1a</v>
      </c>
      <c r="M2" t="str">
        <f t="shared" ref="M2:R2" si="0">C2</f>
        <v>T1b</v>
      </c>
      <c r="N2" t="str">
        <f t="shared" si="0"/>
        <v>T2a</v>
      </c>
      <c r="O2" t="str">
        <f t="shared" si="0"/>
        <v>T2b</v>
      </c>
      <c r="P2" t="str">
        <f t="shared" si="0"/>
        <v>T3a</v>
      </c>
      <c r="Q2" t="str">
        <f t="shared" si="0"/>
        <v>T3b</v>
      </c>
      <c r="R2" t="str">
        <f t="shared" si="0"/>
        <v>T4</v>
      </c>
    </row>
    <row r="3" spans="1:21" x14ac:dyDescent="0.3">
      <c r="A3" s="6">
        <v>0</v>
      </c>
      <c r="B3" s="9">
        <v>316.25</v>
      </c>
      <c r="C3" s="9">
        <v>268.75</v>
      </c>
      <c r="D3" s="9">
        <v>222.5</v>
      </c>
      <c r="E3" s="9">
        <v>230.875</v>
      </c>
      <c r="F3" s="9">
        <v>170.875</v>
      </c>
      <c r="G3" s="9">
        <v>166.125</v>
      </c>
      <c r="H3" s="9">
        <v>127.5</v>
      </c>
      <c r="K3" s="6">
        <f t="shared" ref="K3:K18" si="1">A3</f>
        <v>0</v>
      </c>
      <c r="S3" s="2"/>
      <c r="T3" s="2"/>
      <c r="U3" s="2"/>
    </row>
    <row r="4" spans="1:21" x14ac:dyDescent="0.3">
      <c r="A4" s="6">
        <v>0.95833333333333337</v>
      </c>
      <c r="B4" s="9"/>
      <c r="C4" s="9">
        <v>229</v>
      </c>
      <c r="D4" s="9"/>
      <c r="E4" s="9"/>
      <c r="F4" s="9"/>
      <c r="G4" s="9"/>
      <c r="H4" s="9"/>
      <c r="K4" s="6">
        <f t="shared" si="1"/>
        <v>0.95833333333333337</v>
      </c>
      <c r="S4" s="2"/>
      <c r="T4" s="2"/>
      <c r="U4" s="2"/>
    </row>
    <row r="5" spans="1:21" x14ac:dyDescent="0.3">
      <c r="A5" s="6">
        <v>1.5</v>
      </c>
      <c r="B5" s="9">
        <v>253.6875</v>
      </c>
      <c r="C5" s="9"/>
      <c r="D5" s="10">
        <v>217.25</v>
      </c>
      <c r="E5" s="10">
        <v>242.875</v>
      </c>
      <c r="F5" s="10">
        <v>164.125</v>
      </c>
      <c r="G5" s="10">
        <v>161.375</v>
      </c>
      <c r="H5" s="10">
        <v>124.625</v>
      </c>
      <c r="K5" s="6">
        <f t="shared" si="1"/>
        <v>1.5</v>
      </c>
      <c r="N5" s="7">
        <f>SQRT(D5)</f>
        <v>14.739402972983676</v>
      </c>
      <c r="O5" s="7">
        <f t="shared" ref="O5:O6" si="2">SQRT(E5)</f>
        <v>15.584447375508701</v>
      </c>
      <c r="P5" s="7">
        <f t="shared" ref="P5:P6" si="3">SQRT(F5)</f>
        <v>12.811127975318957</v>
      </c>
      <c r="Q5" s="7">
        <f t="shared" ref="Q5:Q6" si="4">SQRT(G5)</f>
        <v>12.703346015912501</v>
      </c>
      <c r="R5" s="7">
        <f t="shared" ref="R5:R6" si="5">SQRT(H5)</f>
        <v>11.163556780883054</v>
      </c>
      <c r="S5" s="2"/>
      <c r="T5" s="2"/>
      <c r="U5" s="2"/>
    </row>
    <row r="6" spans="1:21" x14ac:dyDescent="0.3">
      <c r="A6" s="6">
        <v>3.5625</v>
      </c>
      <c r="B6" s="9">
        <v>265</v>
      </c>
      <c r="C6" s="9">
        <v>273</v>
      </c>
      <c r="D6" s="10">
        <v>199</v>
      </c>
      <c r="E6" s="10">
        <v>212.25</v>
      </c>
      <c r="F6" s="10">
        <v>149.75</v>
      </c>
      <c r="G6" s="10">
        <v>147.75</v>
      </c>
      <c r="H6" s="10">
        <v>120.875</v>
      </c>
      <c r="K6" s="6">
        <f t="shared" si="1"/>
        <v>3.5625</v>
      </c>
      <c r="N6" s="7">
        <f t="shared" ref="N6" si="6">SQRT(D6)</f>
        <v>14.106735979665885</v>
      </c>
      <c r="O6" s="7">
        <f t="shared" si="2"/>
        <v>14.568802284333465</v>
      </c>
      <c r="P6" s="7">
        <f t="shared" si="3"/>
        <v>12.237238250520416</v>
      </c>
      <c r="Q6" s="7">
        <f t="shared" si="4"/>
        <v>12.155245781143218</v>
      </c>
      <c r="R6" s="7">
        <f t="shared" si="5"/>
        <v>10.994316713648011</v>
      </c>
      <c r="S6" s="2"/>
      <c r="T6" s="2"/>
      <c r="U6" s="2"/>
    </row>
    <row r="7" spans="1:21" x14ac:dyDescent="0.3">
      <c r="A7" s="6">
        <v>7.5625</v>
      </c>
      <c r="B7" s="10">
        <v>255.75</v>
      </c>
      <c r="C7" s="10">
        <v>264.25</v>
      </c>
      <c r="D7" s="10">
        <v>155</v>
      </c>
      <c r="E7" s="10">
        <v>175.875</v>
      </c>
      <c r="F7" s="10">
        <v>127.375</v>
      </c>
      <c r="G7" s="10">
        <v>128.375</v>
      </c>
      <c r="H7" s="10">
        <v>97</v>
      </c>
      <c r="K7" s="6">
        <f t="shared" si="1"/>
        <v>7.5625</v>
      </c>
      <c r="L7" s="7">
        <f>SQRT(B7)</f>
        <v>15.992185591719476</v>
      </c>
      <c r="M7" s="7">
        <f t="shared" ref="M7:R18" si="7">SQRT(C7)</f>
        <v>16.25576820700886</v>
      </c>
      <c r="N7" s="7">
        <f t="shared" si="7"/>
        <v>12.449899597988733</v>
      </c>
      <c r="O7" s="7">
        <f t="shared" si="7"/>
        <v>13.261787209874845</v>
      </c>
      <c r="P7" s="7">
        <f t="shared" si="7"/>
        <v>11.286053340295712</v>
      </c>
      <c r="Q7" s="7">
        <f t="shared" si="7"/>
        <v>11.330269193624661</v>
      </c>
      <c r="R7" s="7">
        <f t="shared" si="7"/>
        <v>9.8488578017961039</v>
      </c>
      <c r="S7" s="2"/>
      <c r="T7" s="2"/>
      <c r="U7" s="2"/>
    </row>
    <row r="8" spans="1:21" x14ac:dyDescent="0.3">
      <c r="A8" s="6">
        <v>9.5625</v>
      </c>
      <c r="B8" s="10">
        <v>178.75</v>
      </c>
      <c r="C8" s="10">
        <v>208</v>
      </c>
      <c r="D8" s="10">
        <v>133.375</v>
      </c>
      <c r="E8" s="10">
        <v>110.625</v>
      </c>
      <c r="F8" s="10">
        <v>107.875</v>
      </c>
      <c r="G8" s="10">
        <v>109.125</v>
      </c>
      <c r="H8" s="10">
        <v>78.125</v>
      </c>
      <c r="K8" s="6">
        <f t="shared" si="1"/>
        <v>9.5625</v>
      </c>
      <c r="L8" s="7">
        <f>SQRT(B8)</f>
        <v>13.369741957120938</v>
      </c>
      <c r="M8" s="7">
        <f t="shared" si="7"/>
        <v>14.422205101855956</v>
      </c>
      <c r="N8" s="7">
        <f t="shared" si="7"/>
        <v>11.548809462451096</v>
      </c>
      <c r="O8" s="7">
        <f t="shared" si="7"/>
        <v>10.517841983981315</v>
      </c>
      <c r="P8" s="7">
        <f t="shared" si="7"/>
        <v>10.386289038920495</v>
      </c>
      <c r="Q8" s="7">
        <f t="shared" si="7"/>
        <v>10.446291207888089</v>
      </c>
      <c r="R8" s="7">
        <f t="shared" si="7"/>
        <v>8.8388347648318444</v>
      </c>
      <c r="S8" s="2"/>
      <c r="T8" s="2"/>
      <c r="U8" s="2"/>
    </row>
    <row r="9" spans="1:21" x14ac:dyDescent="0.3">
      <c r="A9" s="6">
        <v>11.5625</v>
      </c>
      <c r="B9" s="10"/>
      <c r="C9" s="10"/>
      <c r="D9" s="10"/>
      <c r="E9" s="10"/>
      <c r="F9" s="10">
        <v>92.75</v>
      </c>
      <c r="G9" s="10">
        <v>81.625</v>
      </c>
      <c r="H9" s="10">
        <v>69.25</v>
      </c>
      <c r="K9" s="6">
        <f t="shared" si="1"/>
        <v>11.5625</v>
      </c>
      <c r="L9" s="7"/>
      <c r="M9" s="7"/>
      <c r="N9" s="7"/>
      <c r="O9" s="7"/>
      <c r="P9" s="7">
        <f t="shared" si="7"/>
        <v>9.6306801421291119</v>
      </c>
      <c r="Q9" s="7">
        <f t="shared" si="7"/>
        <v>9.034655499796326</v>
      </c>
      <c r="R9" s="7">
        <f t="shared" si="7"/>
        <v>8.3216584885466194</v>
      </c>
      <c r="S9" s="2"/>
      <c r="T9" s="2"/>
      <c r="U9" s="2"/>
    </row>
    <row r="10" spans="1:21" x14ac:dyDescent="0.3">
      <c r="A10" s="6">
        <v>12.5625</v>
      </c>
      <c r="B10" s="10"/>
      <c r="C10" s="10"/>
      <c r="D10" s="10"/>
      <c r="E10" s="10"/>
      <c r="F10" s="10">
        <v>93</v>
      </c>
      <c r="G10" s="10"/>
      <c r="H10" s="9"/>
      <c r="K10" s="6">
        <f t="shared" si="1"/>
        <v>12.5625</v>
      </c>
      <c r="L10" s="7"/>
      <c r="M10" s="7"/>
      <c r="N10" s="7"/>
      <c r="O10" s="7"/>
      <c r="P10" s="7">
        <f t="shared" si="7"/>
        <v>9.6436507609929549</v>
      </c>
      <c r="Q10" s="7"/>
      <c r="R10" s="2"/>
      <c r="S10" s="2"/>
      <c r="T10" s="2"/>
      <c r="U10" s="3"/>
    </row>
    <row r="11" spans="1:21" x14ac:dyDescent="0.3">
      <c r="A11" s="6">
        <v>13.5625</v>
      </c>
      <c r="B11" s="10">
        <v>137</v>
      </c>
      <c r="C11" s="10">
        <v>143.75</v>
      </c>
      <c r="D11" s="10">
        <v>110.375</v>
      </c>
      <c r="E11" s="10">
        <v>108</v>
      </c>
      <c r="F11" s="9"/>
      <c r="G11" s="10"/>
      <c r="H11" s="9"/>
      <c r="K11" s="6">
        <f t="shared" si="1"/>
        <v>13.5625</v>
      </c>
      <c r="L11" s="7">
        <f>SQRT(B11)</f>
        <v>11.704699910719626</v>
      </c>
      <c r="M11" s="7">
        <f t="shared" si="7"/>
        <v>11.989578808281799</v>
      </c>
      <c r="N11" s="7">
        <f t="shared" si="7"/>
        <v>10.505950694725348</v>
      </c>
      <c r="O11" s="7">
        <f t="shared" si="7"/>
        <v>10.392304845413264</v>
      </c>
      <c r="P11" s="2"/>
      <c r="Q11" s="7"/>
      <c r="R11" s="2"/>
      <c r="S11" s="2"/>
      <c r="T11" s="2"/>
      <c r="U11" s="4"/>
    </row>
    <row r="12" spans="1:21" x14ac:dyDescent="0.3">
      <c r="A12" s="6">
        <v>14.229166666666666</v>
      </c>
      <c r="B12" s="10"/>
      <c r="C12" s="10"/>
      <c r="D12" s="10"/>
      <c r="E12" s="10"/>
      <c r="F12" s="9"/>
      <c r="G12" s="10">
        <v>71.75</v>
      </c>
      <c r="H12" s="9"/>
      <c r="K12" s="6">
        <f t="shared" si="1"/>
        <v>14.229166666666666</v>
      </c>
      <c r="L12" s="7"/>
      <c r="M12" s="7"/>
      <c r="N12" s="7"/>
      <c r="O12" s="7"/>
      <c r="P12" s="2"/>
      <c r="Q12" s="7">
        <f>SQRT(G12)</f>
        <v>8.470537173048708</v>
      </c>
      <c r="R12" s="2"/>
      <c r="S12" s="2"/>
      <c r="T12" s="2"/>
      <c r="U12" s="4"/>
    </row>
    <row r="13" spans="1:21" x14ac:dyDescent="0.3">
      <c r="A13" s="6">
        <v>16.5625</v>
      </c>
      <c r="B13" s="10">
        <v>92</v>
      </c>
      <c r="C13" s="10">
        <v>93.5</v>
      </c>
      <c r="D13" s="10"/>
      <c r="E13" s="10">
        <v>81.5</v>
      </c>
      <c r="F13" s="9"/>
      <c r="G13" s="9"/>
      <c r="H13" s="9"/>
      <c r="K13" s="6">
        <f t="shared" si="1"/>
        <v>16.5625</v>
      </c>
      <c r="L13" s="7">
        <f>SQRT(B13)</f>
        <v>9.5916630466254382</v>
      </c>
      <c r="M13" s="7">
        <f t="shared" si="7"/>
        <v>9.6695398029068578</v>
      </c>
      <c r="N13" s="7"/>
      <c r="O13" s="7">
        <f t="shared" si="7"/>
        <v>9.0277350426338945</v>
      </c>
      <c r="P13" s="2"/>
      <c r="Q13" s="2"/>
      <c r="R13" s="2"/>
      <c r="S13" s="2"/>
      <c r="T13" s="2"/>
    </row>
    <row r="14" spans="1:21" x14ac:dyDescent="0.3">
      <c r="A14" s="6">
        <v>17.5625</v>
      </c>
      <c r="B14" s="10"/>
      <c r="C14" s="10"/>
      <c r="D14" s="10">
        <v>84.75</v>
      </c>
      <c r="E14" s="10"/>
      <c r="F14" s="9"/>
      <c r="G14" s="9"/>
      <c r="H14" s="9"/>
      <c r="K14" s="6">
        <f t="shared" si="1"/>
        <v>17.5625</v>
      </c>
      <c r="L14" s="7"/>
      <c r="M14" s="7"/>
      <c r="N14" s="7">
        <f t="shared" si="7"/>
        <v>9.2059763197609836</v>
      </c>
      <c r="O14" s="7"/>
      <c r="P14" s="2"/>
      <c r="Q14" s="2"/>
      <c r="R14" s="2"/>
      <c r="S14" s="2"/>
      <c r="T14" s="2"/>
    </row>
    <row r="15" spans="1:21" x14ac:dyDescent="0.3">
      <c r="A15" s="6">
        <v>18.895833333333332</v>
      </c>
      <c r="B15" s="10"/>
      <c r="C15" s="10"/>
      <c r="D15" s="9"/>
      <c r="E15" s="10">
        <v>66.5</v>
      </c>
      <c r="F15" s="9"/>
      <c r="G15" s="9"/>
      <c r="H15" s="9"/>
      <c r="K15" s="6">
        <f t="shared" si="1"/>
        <v>18.895833333333332</v>
      </c>
      <c r="L15" s="7"/>
      <c r="M15" s="7"/>
      <c r="N15" s="2"/>
      <c r="O15" s="7">
        <f t="shared" si="7"/>
        <v>8.1547532151500448</v>
      </c>
      <c r="P15" s="2"/>
      <c r="Q15" s="2"/>
      <c r="R15" s="2"/>
      <c r="S15" s="2"/>
      <c r="T15" s="2"/>
    </row>
    <row r="16" spans="1:21" x14ac:dyDescent="0.3">
      <c r="A16" s="6">
        <v>20.5625</v>
      </c>
      <c r="B16" s="10">
        <v>63</v>
      </c>
      <c r="C16" s="10">
        <v>71</v>
      </c>
      <c r="D16" s="9"/>
      <c r="E16" s="9"/>
      <c r="F16" s="9"/>
      <c r="G16" s="9"/>
      <c r="H16" s="9"/>
      <c r="K16" s="6">
        <f t="shared" si="1"/>
        <v>20.5625</v>
      </c>
      <c r="L16" s="7">
        <f>SQRT(B16)</f>
        <v>7.9372539331937721</v>
      </c>
      <c r="M16" s="7">
        <f t="shared" si="7"/>
        <v>8.426149773176359</v>
      </c>
      <c r="N16" s="2"/>
      <c r="O16" s="2"/>
      <c r="P16" s="2"/>
      <c r="Q16" s="2"/>
      <c r="R16" s="2"/>
      <c r="S16" s="2"/>
      <c r="T16" s="2"/>
    </row>
    <row r="17" spans="1:20" x14ac:dyDescent="0.3">
      <c r="A17" s="6">
        <v>23.5625</v>
      </c>
      <c r="B17" s="10">
        <v>35.5</v>
      </c>
      <c r="C17" s="10">
        <v>41.75</v>
      </c>
      <c r="D17" s="9"/>
      <c r="E17" s="9"/>
      <c r="F17" s="9"/>
      <c r="G17" s="9"/>
      <c r="H17" s="9"/>
      <c r="K17" s="6">
        <f t="shared" si="1"/>
        <v>23.5625</v>
      </c>
      <c r="L17" s="7">
        <f t="shared" ref="L17:L18" si="8">SQRT(B17)</f>
        <v>5.9581876439064922</v>
      </c>
      <c r="M17" s="7">
        <f t="shared" si="7"/>
        <v>6.4614239916600429</v>
      </c>
      <c r="N17" s="2"/>
      <c r="O17" s="2"/>
      <c r="P17" s="2"/>
      <c r="Q17" s="2"/>
      <c r="R17" s="2"/>
      <c r="S17" s="2"/>
      <c r="T17" s="2"/>
    </row>
    <row r="18" spans="1:20" x14ac:dyDescent="0.3">
      <c r="A18" s="6">
        <v>25.229166666666668</v>
      </c>
      <c r="B18" s="10">
        <v>29</v>
      </c>
      <c r="C18" s="10">
        <v>26</v>
      </c>
      <c r="D18" s="9"/>
      <c r="E18" s="9"/>
      <c r="F18" s="9"/>
      <c r="G18" s="9"/>
      <c r="H18" s="9"/>
      <c r="K18" s="6">
        <f t="shared" si="1"/>
        <v>25.229166666666668</v>
      </c>
      <c r="L18" s="7">
        <f t="shared" si="8"/>
        <v>5.3851648071345037</v>
      </c>
      <c r="M18" s="7">
        <f t="shared" si="7"/>
        <v>5.0990195135927845</v>
      </c>
      <c r="N18" s="2"/>
      <c r="O18" s="2"/>
      <c r="P18" s="2"/>
      <c r="Q18" s="2"/>
      <c r="R18" s="2"/>
      <c r="S18" s="2"/>
      <c r="T18" s="2"/>
    </row>
    <row r="19" spans="1:20" ht="33.6" customHeight="1" x14ac:dyDescent="0.3">
      <c r="B19" s="5" t="s">
        <v>10</v>
      </c>
      <c r="C19" s="5"/>
      <c r="D19" s="5"/>
      <c r="E19" s="5"/>
      <c r="F19" s="5"/>
      <c r="G19" s="5"/>
      <c r="H19" s="5"/>
      <c r="L19" s="13" t="s">
        <v>21</v>
      </c>
      <c r="M19" s="13"/>
      <c r="N19" s="13"/>
      <c r="O19" s="13"/>
      <c r="P19" s="13"/>
      <c r="Q19" s="13"/>
      <c r="R19" s="13"/>
      <c r="S19" s="8"/>
      <c r="T19" s="8"/>
    </row>
    <row r="20" spans="1:20" x14ac:dyDescent="0.3">
      <c r="B20" s="2"/>
      <c r="C20" s="2"/>
      <c r="D20" s="2"/>
      <c r="E20" s="2"/>
      <c r="F20" s="2"/>
      <c r="G20" s="2"/>
      <c r="H20" s="2"/>
    </row>
    <row r="55" spans="1:22" x14ac:dyDescent="0.3">
      <c r="H55" s="14" t="s">
        <v>22</v>
      </c>
      <c r="I55" s="14"/>
      <c r="J55" s="14"/>
      <c r="K55" s="14"/>
    </row>
    <row r="56" spans="1:22" x14ac:dyDescent="0.3">
      <c r="A56" t="s">
        <v>11</v>
      </c>
      <c r="B56" s="12" t="s">
        <v>12</v>
      </c>
      <c r="C56" s="12"/>
      <c r="D56" s="12"/>
      <c r="E56" s="12" t="s">
        <v>20</v>
      </c>
      <c r="F56" s="12"/>
      <c r="G56" s="12"/>
      <c r="H56" s="12" t="s">
        <v>23</v>
      </c>
      <c r="I56" s="12"/>
      <c r="J56" s="12"/>
      <c r="K56" s="12"/>
      <c r="L56" s="12" t="s">
        <v>24</v>
      </c>
      <c r="M56" s="12"/>
      <c r="N56" s="12"/>
      <c r="O56" s="12"/>
      <c r="P56" s="12"/>
      <c r="Q56" s="12"/>
      <c r="R56" s="12"/>
      <c r="S56" s="12" t="s">
        <v>25</v>
      </c>
      <c r="T56" s="12"/>
      <c r="U56" s="12"/>
      <c r="V56" s="12"/>
    </row>
    <row r="57" spans="1:22" x14ac:dyDescent="0.3">
      <c r="A57" t="s">
        <v>3</v>
      </c>
      <c r="B57" s="12" t="s">
        <v>13</v>
      </c>
      <c r="C57" s="12"/>
      <c r="D57" s="12"/>
      <c r="E57" s="12">
        <v>19.492999999999999</v>
      </c>
      <c r="F57" s="12"/>
      <c r="G57" s="12"/>
      <c r="H57" s="11">
        <f>E57^2</f>
        <v>379.97704899999997</v>
      </c>
      <c r="I57" s="11"/>
      <c r="J57" s="11"/>
      <c r="K57" s="11"/>
      <c r="L57" s="11">
        <v>316.25</v>
      </c>
      <c r="M57" s="11"/>
      <c r="N57" s="11"/>
      <c r="O57" s="11"/>
      <c r="P57" s="11"/>
      <c r="Q57" s="11"/>
      <c r="R57" s="11"/>
      <c r="S57" s="11">
        <f>H57-L57</f>
        <v>63.727048999999965</v>
      </c>
      <c r="T57" s="11"/>
      <c r="U57" s="11"/>
      <c r="V57" s="11"/>
    </row>
    <row r="58" spans="1:22" x14ac:dyDescent="0.3">
      <c r="A58" t="s">
        <v>4</v>
      </c>
      <c r="B58" s="12" t="s">
        <v>14</v>
      </c>
      <c r="C58" s="12"/>
      <c r="D58" s="12"/>
      <c r="E58" s="15">
        <v>20.3</v>
      </c>
      <c r="F58" s="15"/>
      <c r="G58" s="15"/>
      <c r="H58" s="11">
        <f t="shared" ref="H58:H63" si="9">E58^2</f>
        <v>412.09000000000003</v>
      </c>
      <c r="I58" s="11"/>
      <c r="J58" s="11"/>
      <c r="K58" s="11"/>
      <c r="L58" s="11">
        <v>268.75</v>
      </c>
      <c r="M58" s="11"/>
      <c r="N58" s="11"/>
      <c r="O58" s="11"/>
      <c r="P58" s="11"/>
      <c r="Q58" s="11"/>
      <c r="R58" s="11"/>
      <c r="S58" s="11">
        <f t="shared" ref="S58:S63" si="10">H58-L58</f>
        <v>143.34000000000003</v>
      </c>
      <c r="T58" s="11"/>
      <c r="U58" s="11"/>
      <c r="V58" s="11"/>
    </row>
    <row r="59" spans="1:22" x14ac:dyDescent="0.3">
      <c r="A59" t="s">
        <v>5</v>
      </c>
      <c r="B59" s="12" t="s">
        <v>15</v>
      </c>
      <c r="C59" s="12"/>
      <c r="D59" s="12"/>
      <c r="E59" s="12">
        <v>15.192</v>
      </c>
      <c r="F59" s="12"/>
      <c r="G59" s="12"/>
      <c r="H59" s="11">
        <f t="shared" si="9"/>
        <v>230.796864</v>
      </c>
      <c r="I59" s="11"/>
      <c r="J59" s="11"/>
      <c r="K59" s="11"/>
      <c r="L59" s="11">
        <v>222.5</v>
      </c>
      <c r="M59" s="11"/>
      <c r="N59" s="11"/>
      <c r="O59" s="11"/>
      <c r="P59" s="11"/>
      <c r="Q59" s="11"/>
      <c r="R59" s="11"/>
      <c r="S59" s="11">
        <f t="shared" si="10"/>
        <v>8.2968639999999994</v>
      </c>
      <c r="T59" s="11"/>
      <c r="U59" s="11"/>
      <c r="V59" s="11"/>
    </row>
    <row r="60" spans="1:22" x14ac:dyDescent="0.3">
      <c r="A60" t="s">
        <v>6</v>
      </c>
      <c r="B60" s="12" t="s">
        <v>16</v>
      </c>
      <c r="C60" s="12"/>
      <c r="D60" s="12"/>
      <c r="E60" s="12">
        <v>15.978</v>
      </c>
      <c r="F60" s="12"/>
      <c r="G60" s="12"/>
      <c r="H60" s="11">
        <f t="shared" si="9"/>
        <v>255.29648399999999</v>
      </c>
      <c r="I60" s="11"/>
      <c r="J60" s="11"/>
      <c r="K60" s="11"/>
      <c r="L60" s="11">
        <v>230.88</v>
      </c>
      <c r="M60" s="11"/>
      <c r="N60" s="11"/>
      <c r="O60" s="11"/>
      <c r="P60" s="11"/>
      <c r="Q60" s="11"/>
      <c r="R60" s="11"/>
      <c r="S60" s="11">
        <f t="shared" si="10"/>
        <v>24.416483999999997</v>
      </c>
      <c r="T60" s="11"/>
      <c r="U60" s="11"/>
      <c r="V60" s="11"/>
    </row>
    <row r="61" spans="1:22" x14ac:dyDescent="0.3">
      <c r="A61" t="s">
        <v>7</v>
      </c>
      <c r="B61" s="12" t="s">
        <v>17</v>
      </c>
      <c r="C61" s="12"/>
      <c r="D61" s="12"/>
      <c r="E61" s="12">
        <v>13.324999999999999</v>
      </c>
      <c r="F61" s="12"/>
      <c r="G61" s="12"/>
      <c r="H61" s="11">
        <f t="shared" si="9"/>
        <v>177.55562499999999</v>
      </c>
      <c r="I61" s="11"/>
      <c r="J61" s="11"/>
      <c r="K61" s="11"/>
      <c r="L61" s="11">
        <v>170.88</v>
      </c>
      <c r="M61" s="11"/>
      <c r="N61" s="11"/>
      <c r="O61" s="11"/>
      <c r="P61" s="11"/>
      <c r="Q61" s="11"/>
      <c r="R61" s="11"/>
      <c r="S61" s="11">
        <f t="shared" si="10"/>
        <v>6.6756249999999966</v>
      </c>
      <c r="T61" s="11"/>
      <c r="U61" s="11"/>
      <c r="V61" s="11"/>
    </row>
    <row r="62" spans="1:22" x14ac:dyDescent="0.3">
      <c r="A62" t="s">
        <v>8</v>
      </c>
      <c r="B62" s="12" t="s">
        <v>18</v>
      </c>
      <c r="C62" s="12"/>
      <c r="D62" s="12"/>
      <c r="E62" s="12">
        <v>13.444000000000001</v>
      </c>
      <c r="F62" s="12"/>
      <c r="G62" s="12"/>
      <c r="H62" s="11">
        <f t="shared" si="9"/>
        <v>180.74113600000001</v>
      </c>
      <c r="I62" s="11"/>
      <c r="J62" s="11"/>
      <c r="K62" s="11"/>
      <c r="L62" s="11">
        <v>166.13</v>
      </c>
      <c r="M62" s="11"/>
      <c r="N62" s="11"/>
      <c r="O62" s="11"/>
      <c r="P62" s="11"/>
      <c r="Q62" s="11"/>
      <c r="R62" s="11"/>
      <c r="S62" s="11">
        <f t="shared" si="10"/>
        <v>14.611136000000016</v>
      </c>
      <c r="T62" s="11"/>
      <c r="U62" s="11"/>
      <c r="V62" s="11"/>
    </row>
    <row r="63" spans="1:22" x14ac:dyDescent="0.3">
      <c r="A63" t="s">
        <v>9</v>
      </c>
      <c r="B63" s="12" t="s">
        <v>19</v>
      </c>
      <c r="C63" s="12"/>
      <c r="D63" s="12"/>
      <c r="E63" s="12">
        <v>11.849</v>
      </c>
      <c r="F63" s="12"/>
      <c r="G63" s="12"/>
      <c r="H63" s="11">
        <f t="shared" si="9"/>
        <v>140.39880099999999</v>
      </c>
      <c r="I63" s="11"/>
      <c r="J63" s="11"/>
      <c r="K63" s="11"/>
      <c r="L63" s="11">
        <v>127.5</v>
      </c>
      <c r="M63" s="11"/>
      <c r="N63" s="11"/>
      <c r="O63" s="11"/>
      <c r="P63" s="11"/>
      <c r="Q63" s="11"/>
      <c r="R63" s="11"/>
      <c r="S63" s="11">
        <f t="shared" si="10"/>
        <v>12.898800999999992</v>
      </c>
      <c r="T63" s="11"/>
      <c r="U63" s="11"/>
      <c r="V63" s="11"/>
    </row>
  </sheetData>
  <mergeCells count="44">
    <mergeCell ref="A1:H1"/>
    <mergeCell ref="K1:R1"/>
    <mergeCell ref="B56:D56"/>
    <mergeCell ref="B57:D57"/>
    <mergeCell ref="H56:K56"/>
    <mergeCell ref="H57:K57"/>
    <mergeCell ref="B63:D63"/>
    <mergeCell ref="E56:G56"/>
    <mergeCell ref="E57:G57"/>
    <mergeCell ref="E58:G58"/>
    <mergeCell ref="E59:G59"/>
    <mergeCell ref="E60:G60"/>
    <mergeCell ref="E61:G61"/>
    <mergeCell ref="E62:G62"/>
    <mergeCell ref="E63:G63"/>
    <mergeCell ref="B58:D58"/>
    <mergeCell ref="B59:D59"/>
    <mergeCell ref="B60:D60"/>
    <mergeCell ref="B61:D61"/>
    <mergeCell ref="B62:D62"/>
    <mergeCell ref="H63:K63"/>
    <mergeCell ref="L19:R19"/>
    <mergeCell ref="H55:K55"/>
    <mergeCell ref="L56:R56"/>
    <mergeCell ref="L57:R57"/>
    <mergeCell ref="L58:R58"/>
    <mergeCell ref="L59:R59"/>
    <mergeCell ref="L60:R60"/>
    <mergeCell ref="L61:R61"/>
    <mergeCell ref="L62:R62"/>
    <mergeCell ref="L63:R63"/>
    <mergeCell ref="H58:K58"/>
    <mergeCell ref="H59:K59"/>
    <mergeCell ref="H60:K60"/>
    <mergeCell ref="H61:K61"/>
    <mergeCell ref="H62:K62"/>
    <mergeCell ref="S61:V61"/>
    <mergeCell ref="S62:V62"/>
    <mergeCell ref="S63:V63"/>
    <mergeCell ref="S56:V56"/>
    <mergeCell ref="S57:V57"/>
    <mergeCell ref="S58:V58"/>
    <mergeCell ref="S59:V59"/>
    <mergeCell ref="S60:V6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81C3-5DC8-4D2B-8090-FBEC25637CCC}">
  <dimension ref="A1:V64"/>
  <sheetViews>
    <sheetView zoomScale="55" zoomScaleNormal="55" workbookViewId="0">
      <selection activeCell="S67" sqref="S67"/>
    </sheetView>
  </sheetViews>
  <sheetFormatPr defaultRowHeight="14.4" x14ac:dyDescent="0.3"/>
  <cols>
    <col min="1" max="1" width="13.77734375" customWidth="1"/>
    <col min="11" max="11" width="13.88671875" customWidth="1"/>
  </cols>
  <sheetData>
    <row r="1" spans="1:21" s="1" customFormat="1" ht="18" x14ac:dyDescent="0.35">
      <c r="A1" s="16" t="s">
        <v>27</v>
      </c>
      <c r="B1" s="16"/>
      <c r="C1" s="16"/>
      <c r="D1" s="16"/>
      <c r="E1" s="16"/>
      <c r="F1" s="16"/>
      <c r="G1" s="16"/>
      <c r="H1" s="16"/>
      <c r="K1" s="16" t="s">
        <v>26</v>
      </c>
      <c r="L1" s="16"/>
      <c r="M1" s="16"/>
      <c r="N1" s="16"/>
      <c r="O1" s="16"/>
      <c r="P1" s="16"/>
      <c r="Q1" s="16"/>
      <c r="R1" s="16"/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K2" t="str">
        <f>A2</f>
        <v>Cumulative day</v>
      </c>
      <c r="L2" t="str">
        <f>B2</f>
        <v>T1a</v>
      </c>
      <c r="M2" t="str">
        <f t="shared" ref="M2:R2" si="0">C2</f>
        <v>T1b</v>
      </c>
      <c r="N2" t="str">
        <f t="shared" si="0"/>
        <v>T2a</v>
      </c>
      <c r="O2" t="str">
        <f t="shared" si="0"/>
        <v>T2b</v>
      </c>
      <c r="P2" t="str">
        <f t="shared" si="0"/>
        <v>T3a</v>
      </c>
      <c r="Q2" t="str">
        <f t="shared" si="0"/>
        <v>T3b</v>
      </c>
      <c r="R2" t="str">
        <f t="shared" si="0"/>
        <v>T4</v>
      </c>
    </row>
    <row r="3" spans="1:21" x14ac:dyDescent="0.3">
      <c r="A3" s="6">
        <v>0</v>
      </c>
      <c r="B3" s="18">
        <v>13.1</v>
      </c>
      <c r="C3" s="18">
        <v>14.629999999999999</v>
      </c>
      <c r="D3" s="18">
        <v>11.469999999999999</v>
      </c>
      <c r="E3" s="18">
        <v>11.68</v>
      </c>
      <c r="F3" s="18">
        <v>9.4600000000000009</v>
      </c>
      <c r="G3" s="18">
        <v>9.1999999999999993</v>
      </c>
      <c r="H3" s="18">
        <v>7.72</v>
      </c>
      <c r="K3" s="6">
        <f t="shared" ref="K3:K19" si="1">A3</f>
        <v>0</v>
      </c>
      <c r="S3" s="2"/>
      <c r="T3" s="2"/>
      <c r="U3" s="2"/>
    </row>
    <row r="4" spans="1:21" x14ac:dyDescent="0.3">
      <c r="A4" s="6">
        <v>1.5</v>
      </c>
      <c r="B4" s="18">
        <v>17.71</v>
      </c>
      <c r="C4" s="18">
        <v>18.39</v>
      </c>
      <c r="D4" s="18">
        <v>13.29</v>
      </c>
      <c r="E4" s="18">
        <v>13.89</v>
      </c>
      <c r="F4" s="18">
        <v>8.82</v>
      </c>
      <c r="G4" s="18">
        <v>10.85</v>
      </c>
      <c r="H4" s="18">
        <v>8.4899999999999984</v>
      </c>
      <c r="K4" s="6">
        <f t="shared" si="1"/>
        <v>1.5</v>
      </c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3">
      <c r="A5" s="6">
        <v>3.5625</v>
      </c>
      <c r="B5" s="18">
        <v>18.599999999999998</v>
      </c>
      <c r="C5" s="18">
        <v>19.45</v>
      </c>
      <c r="D5" s="18">
        <v>13.54</v>
      </c>
      <c r="E5" s="18">
        <v>14.29</v>
      </c>
      <c r="F5" s="18">
        <v>9.61</v>
      </c>
      <c r="G5" s="18">
        <v>9.8999999999999986</v>
      </c>
      <c r="H5" s="19">
        <v>7.43</v>
      </c>
      <c r="K5" s="6">
        <f t="shared" si="1"/>
        <v>3.5625</v>
      </c>
      <c r="L5" s="2"/>
      <c r="M5" s="2"/>
      <c r="N5" s="2"/>
      <c r="O5" s="2"/>
      <c r="P5" s="2"/>
      <c r="Q5" s="2"/>
      <c r="R5" s="17">
        <f t="shared" ref="R5:R6" si="2">H5</f>
        <v>7.43</v>
      </c>
      <c r="S5" s="2"/>
      <c r="T5" s="2"/>
      <c r="U5" s="2"/>
    </row>
    <row r="6" spans="1:21" x14ac:dyDescent="0.3">
      <c r="A6" s="6">
        <v>4.5625</v>
      </c>
      <c r="B6" s="18">
        <v>17.939999999999998</v>
      </c>
      <c r="C6" s="18">
        <v>19.36</v>
      </c>
      <c r="D6" s="18">
        <v>13.32</v>
      </c>
      <c r="E6" s="18">
        <v>13.45</v>
      </c>
      <c r="F6" s="19">
        <v>9.129999999999999</v>
      </c>
      <c r="G6" s="19">
        <v>9.129999999999999</v>
      </c>
      <c r="H6" s="19">
        <v>6.8999999999999986</v>
      </c>
      <c r="K6" s="6">
        <f t="shared" si="1"/>
        <v>4.5625</v>
      </c>
      <c r="L6" s="2"/>
      <c r="M6" s="2"/>
      <c r="N6" s="2"/>
      <c r="O6" s="2"/>
      <c r="P6" s="17">
        <f t="shared" ref="P6" si="3">F6</f>
        <v>9.129999999999999</v>
      </c>
      <c r="Q6" s="17">
        <f t="shared" ref="Q6" si="4">G6</f>
        <v>9.129999999999999</v>
      </c>
      <c r="R6" s="19">
        <f t="shared" si="2"/>
        <v>6.8999999999999986</v>
      </c>
      <c r="S6" s="2"/>
      <c r="T6" s="2"/>
      <c r="U6" s="2"/>
    </row>
    <row r="7" spans="1:21" x14ac:dyDescent="0.3">
      <c r="A7" s="6">
        <v>7.5625</v>
      </c>
      <c r="B7" s="18">
        <v>18.560000000000002</v>
      </c>
      <c r="C7" s="18">
        <v>19.459999999999997</v>
      </c>
      <c r="D7" s="19">
        <v>11.32</v>
      </c>
      <c r="E7" s="19">
        <v>12.159999999999998</v>
      </c>
      <c r="F7" s="19">
        <v>5.9799999999999986</v>
      </c>
      <c r="G7" s="19">
        <v>6.64</v>
      </c>
      <c r="H7" s="19">
        <v>3.98</v>
      </c>
      <c r="I7" s="20"/>
      <c r="K7" s="6">
        <f t="shared" si="1"/>
        <v>7.5625</v>
      </c>
      <c r="L7" s="2"/>
      <c r="M7" s="2"/>
      <c r="N7" s="17">
        <f t="shared" ref="N7" si="5">D7</f>
        <v>11.32</v>
      </c>
      <c r="O7" s="19">
        <f t="shared" ref="O7" si="6">E7</f>
        <v>12.159999999999998</v>
      </c>
      <c r="P7" s="19">
        <f t="shared" ref="P7" si="7">F7</f>
        <v>5.9799999999999986</v>
      </c>
      <c r="Q7" s="19">
        <f t="shared" ref="Q7" si="8">G7</f>
        <v>6.64</v>
      </c>
      <c r="R7" s="19">
        <f t="shared" ref="R7" si="9">H7</f>
        <v>3.98</v>
      </c>
      <c r="S7" s="2"/>
      <c r="T7" s="2"/>
      <c r="U7" s="2"/>
    </row>
    <row r="8" spans="1:21" x14ac:dyDescent="0.3">
      <c r="A8" s="6">
        <v>9.5625</v>
      </c>
      <c r="B8" s="19">
        <v>17.32</v>
      </c>
      <c r="C8" s="19">
        <v>16.699999999999996</v>
      </c>
      <c r="D8" s="19">
        <v>8.94</v>
      </c>
      <c r="E8" s="19">
        <v>9.34</v>
      </c>
      <c r="F8" s="19">
        <v>2.8000000000000003</v>
      </c>
      <c r="G8" s="19">
        <v>4</v>
      </c>
      <c r="H8" s="19">
        <v>1.1399999999999999</v>
      </c>
      <c r="I8" s="20"/>
      <c r="K8" s="6">
        <f t="shared" si="1"/>
        <v>9.5625</v>
      </c>
      <c r="L8" s="19">
        <f>B8</f>
        <v>17.32</v>
      </c>
      <c r="M8" s="19">
        <f t="shared" ref="M8:R16" si="10">C8</f>
        <v>16.699999999999996</v>
      </c>
      <c r="N8" s="19">
        <f t="shared" si="10"/>
        <v>8.94</v>
      </c>
      <c r="O8" s="19">
        <f t="shared" si="10"/>
        <v>9.34</v>
      </c>
      <c r="P8" s="19">
        <f t="shared" si="10"/>
        <v>2.8000000000000003</v>
      </c>
      <c r="Q8" s="19">
        <f t="shared" si="10"/>
        <v>4</v>
      </c>
      <c r="R8" s="19">
        <f t="shared" si="10"/>
        <v>1.1399999999999999</v>
      </c>
      <c r="S8" s="2"/>
      <c r="T8" s="2"/>
      <c r="U8" s="2"/>
    </row>
    <row r="9" spans="1:21" x14ac:dyDescent="0.3">
      <c r="A9" s="6">
        <v>10.895833333333334</v>
      </c>
      <c r="B9" s="19"/>
      <c r="C9" s="19"/>
      <c r="D9" s="19"/>
      <c r="E9" s="19"/>
      <c r="F9" s="19"/>
      <c r="G9" s="19"/>
      <c r="H9" s="19">
        <v>0.19999999999999998</v>
      </c>
      <c r="I9" s="20"/>
      <c r="K9" s="6">
        <f t="shared" si="1"/>
        <v>10.895833333333334</v>
      </c>
      <c r="L9" s="17"/>
      <c r="M9" s="19"/>
      <c r="N9" s="19"/>
      <c r="O9" s="19"/>
      <c r="P9" s="19"/>
      <c r="Q9" s="19"/>
      <c r="R9" s="19">
        <f t="shared" si="10"/>
        <v>0.19999999999999998</v>
      </c>
      <c r="S9" s="2"/>
      <c r="T9" s="2"/>
      <c r="U9" s="2"/>
    </row>
    <row r="10" spans="1:21" x14ac:dyDescent="0.3">
      <c r="A10" s="6">
        <v>11.5625</v>
      </c>
      <c r="B10" s="19"/>
      <c r="C10" s="19"/>
      <c r="D10" s="19"/>
      <c r="E10" s="19"/>
      <c r="F10" s="19">
        <v>0.53999999999999992</v>
      </c>
      <c r="G10" s="19">
        <v>1.32</v>
      </c>
      <c r="H10" s="19">
        <v>0</v>
      </c>
      <c r="I10" s="20"/>
      <c r="K10" s="6">
        <f t="shared" si="1"/>
        <v>11.5625</v>
      </c>
      <c r="L10" s="17"/>
      <c r="M10" s="19"/>
      <c r="N10" s="19"/>
      <c r="O10" s="19"/>
      <c r="P10" s="19">
        <f t="shared" ref="P10:P11" si="11">F10</f>
        <v>0.53999999999999992</v>
      </c>
      <c r="Q10" s="19">
        <f t="shared" ref="Q10:Q11" si="12">G10</f>
        <v>1.32</v>
      </c>
      <c r="R10" s="19">
        <f t="shared" si="10"/>
        <v>0</v>
      </c>
      <c r="S10" s="2"/>
      <c r="T10" s="2"/>
      <c r="U10" s="3"/>
    </row>
    <row r="11" spans="1:21" x14ac:dyDescent="0.3">
      <c r="A11" s="6">
        <v>12.5625</v>
      </c>
      <c r="B11" s="19"/>
      <c r="C11" s="19"/>
      <c r="D11" s="19"/>
      <c r="E11" s="19"/>
      <c r="F11" s="19">
        <v>0.08</v>
      </c>
      <c r="G11" s="19">
        <v>0.68</v>
      </c>
      <c r="H11" s="18"/>
      <c r="I11" s="20"/>
      <c r="K11" s="6">
        <f t="shared" si="1"/>
        <v>12.5625</v>
      </c>
      <c r="L11" s="17"/>
      <c r="M11" s="19"/>
      <c r="N11" s="19"/>
      <c r="O11" s="19"/>
      <c r="P11" s="19">
        <f t="shared" si="11"/>
        <v>0.08</v>
      </c>
      <c r="Q11" s="19">
        <f t="shared" si="12"/>
        <v>0.68</v>
      </c>
      <c r="R11" s="18"/>
      <c r="S11" s="2"/>
      <c r="T11" s="2"/>
      <c r="U11" s="4"/>
    </row>
    <row r="12" spans="1:21" x14ac:dyDescent="0.3">
      <c r="A12" s="6">
        <v>13.5625</v>
      </c>
      <c r="B12" s="19">
        <v>12.54</v>
      </c>
      <c r="C12" s="19">
        <v>12.28</v>
      </c>
      <c r="D12" s="19">
        <v>3.5199999999999996</v>
      </c>
      <c r="E12" s="19">
        <v>4.88</v>
      </c>
      <c r="F12" s="19"/>
      <c r="G12" s="19">
        <v>0.19999999999999998</v>
      </c>
      <c r="H12" s="18"/>
      <c r="I12" s="20"/>
      <c r="K12" s="6">
        <f t="shared" si="1"/>
        <v>13.5625</v>
      </c>
      <c r="L12" s="17">
        <f t="shared" ref="L12" si="13">B12</f>
        <v>12.54</v>
      </c>
      <c r="M12" s="19">
        <f t="shared" ref="M12" si="14">C12</f>
        <v>12.28</v>
      </c>
      <c r="N12" s="19">
        <f t="shared" ref="N12" si="15">D12</f>
        <v>3.5199999999999996</v>
      </c>
      <c r="O12" s="19">
        <f t="shared" si="10"/>
        <v>4.88</v>
      </c>
      <c r="P12" s="18"/>
      <c r="Q12" s="19">
        <f t="shared" si="10"/>
        <v>0.19999999999999998</v>
      </c>
      <c r="R12" s="18"/>
      <c r="S12" s="2"/>
      <c r="T12" s="2"/>
      <c r="U12" s="4"/>
    </row>
    <row r="13" spans="1:21" x14ac:dyDescent="0.3">
      <c r="A13" s="6">
        <v>14.229166666666666</v>
      </c>
      <c r="B13" s="19"/>
      <c r="C13" s="19"/>
      <c r="D13" s="19"/>
      <c r="E13" s="19"/>
      <c r="F13" s="19"/>
      <c r="G13" s="19">
        <v>0.08</v>
      </c>
      <c r="H13" s="18"/>
      <c r="I13" s="20"/>
      <c r="K13" s="6">
        <f t="shared" si="1"/>
        <v>14.229166666666666</v>
      </c>
      <c r="L13" s="17"/>
      <c r="M13" s="19"/>
      <c r="N13" s="19"/>
      <c r="O13" s="19"/>
      <c r="P13" s="18"/>
      <c r="Q13" s="19">
        <f t="shared" si="10"/>
        <v>0.08</v>
      </c>
      <c r="R13" s="18"/>
      <c r="S13" s="2"/>
      <c r="T13" s="2"/>
    </row>
    <row r="14" spans="1:21" x14ac:dyDescent="0.3">
      <c r="A14" s="6">
        <v>16.5625</v>
      </c>
      <c r="B14" s="19">
        <v>9.02</v>
      </c>
      <c r="C14" s="19">
        <v>8.379999999999999</v>
      </c>
      <c r="D14" s="19">
        <v>0.53999999999999992</v>
      </c>
      <c r="E14" s="19">
        <v>1.18</v>
      </c>
      <c r="F14" s="18"/>
      <c r="G14" s="18"/>
      <c r="H14" s="18"/>
      <c r="I14" s="20"/>
      <c r="K14" s="6">
        <f t="shared" si="1"/>
        <v>16.5625</v>
      </c>
      <c r="L14" s="17">
        <f t="shared" ref="L14" si="16">B14</f>
        <v>9.02</v>
      </c>
      <c r="M14" s="19">
        <f t="shared" ref="M14" si="17">C14</f>
        <v>8.379999999999999</v>
      </c>
      <c r="N14" s="19">
        <f t="shared" si="10"/>
        <v>0.53999999999999992</v>
      </c>
      <c r="O14" s="19">
        <f t="shared" si="10"/>
        <v>1.18</v>
      </c>
      <c r="P14" s="18"/>
      <c r="Q14" s="18"/>
      <c r="R14" s="18"/>
      <c r="S14" s="2"/>
      <c r="T14" s="2"/>
    </row>
    <row r="15" spans="1:21" x14ac:dyDescent="0.3">
      <c r="A15" s="6">
        <v>17.5625</v>
      </c>
      <c r="B15" s="19"/>
      <c r="C15" s="19"/>
      <c r="D15" s="19">
        <v>0.08</v>
      </c>
      <c r="E15" s="19">
        <v>0.52</v>
      </c>
      <c r="F15" s="18"/>
      <c r="G15" s="18"/>
      <c r="H15" s="18"/>
      <c r="I15" s="20"/>
      <c r="K15" s="6">
        <f t="shared" si="1"/>
        <v>17.5625</v>
      </c>
      <c r="L15" s="17"/>
      <c r="M15" s="19"/>
      <c r="N15" s="19">
        <f t="shared" si="10"/>
        <v>0.08</v>
      </c>
      <c r="O15" s="19">
        <f t="shared" si="10"/>
        <v>0.52</v>
      </c>
      <c r="P15" s="18"/>
      <c r="Q15" s="18"/>
      <c r="R15" s="18"/>
      <c r="S15" s="2"/>
      <c r="T15" s="2"/>
    </row>
    <row r="16" spans="1:21" x14ac:dyDescent="0.3">
      <c r="A16" s="6">
        <v>18.895833333333332</v>
      </c>
      <c r="B16" s="19"/>
      <c r="C16" s="19"/>
      <c r="D16" s="19"/>
      <c r="E16" s="19">
        <v>0.06</v>
      </c>
      <c r="F16" s="18"/>
      <c r="G16" s="18"/>
      <c r="H16" s="18"/>
      <c r="I16" s="20"/>
      <c r="K16" s="6">
        <f t="shared" si="1"/>
        <v>18.895833333333332</v>
      </c>
      <c r="L16" s="17"/>
      <c r="M16" s="19"/>
      <c r="N16" s="18"/>
      <c r="O16" s="19">
        <f t="shared" si="10"/>
        <v>0.06</v>
      </c>
      <c r="P16" s="18"/>
      <c r="Q16" s="18"/>
      <c r="R16" s="18"/>
      <c r="S16" s="2"/>
      <c r="T16" s="2"/>
    </row>
    <row r="17" spans="1:20" x14ac:dyDescent="0.3">
      <c r="A17" s="6">
        <v>20.5625</v>
      </c>
      <c r="B17" s="19">
        <v>4.0199999999999996</v>
      </c>
      <c r="C17" s="19">
        <v>3.6199999999999997</v>
      </c>
      <c r="D17" s="20"/>
      <c r="E17" s="20"/>
      <c r="F17" s="20"/>
      <c r="G17" s="20"/>
      <c r="H17" s="20"/>
      <c r="I17" s="20"/>
      <c r="K17" s="6">
        <f t="shared" si="1"/>
        <v>20.5625</v>
      </c>
      <c r="L17" s="17">
        <f t="shared" ref="L17:M19" si="18">B17</f>
        <v>4.0199999999999996</v>
      </c>
      <c r="M17" s="19">
        <f t="shared" ref="M17:M19" si="19">C17</f>
        <v>3.6199999999999997</v>
      </c>
      <c r="N17" s="18"/>
      <c r="O17" s="18"/>
      <c r="P17" s="18"/>
      <c r="Q17" s="18"/>
      <c r="R17" s="18"/>
      <c r="S17" s="2"/>
      <c r="T17" s="2"/>
    </row>
    <row r="18" spans="1:20" x14ac:dyDescent="0.3">
      <c r="A18" s="6">
        <v>23.5625</v>
      </c>
      <c r="B18" s="19">
        <v>0.64</v>
      </c>
      <c r="C18" s="19">
        <v>0.79999999999999993</v>
      </c>
      <c r="D18" s="20"/>
      <c r="E18" s="20"/>
      <c r="F18" s="20"/>
      <c r="G18" s="20"/>
      <c r="H18" s="20"/>
      <c r="I18" s="20"/>
      <c r="K18" s="6">
        <f t="shared" si="1"/>
        <v>23.5625</v>
      </c>
      <c r="L18" s="17">
        <f t="shared" si="18"/>
        <v>0.64</v>
      </c>
      <c r="M18" s="19">
        <f t="shared" si="19"/>
        <v>0.79999999999999993</v>
      </c>
      <c r="N18" s="18"/>
      <c r="O18" s="2"/>
      <c r="P18" s="2"/>
      <c r="Q18" s="2"/>
      <c r="R18" s="2"/>
      <c r="S18" s="2"/>
      <c r="T18" s="2"/>
    </row>
    <row r="19" spans="1:20" x14ac:dyDescent="0.3">
      <c r="A19" s="6">
        <v>25.229166666666668</v>
      </c>
      <c r="B19" s="19">
        <v>0</v>
      </c>
      <c r="C19" s="19">
        <v>0</v>
      </c>
      <c r="D19" s="20"/>
      <c r="E19" s="20"/>
      <c r="F19" s="20"/>
      <c r="G19" s="20"/>
      <c r="H19" s="20"/>
      <c r="I19" s="20"/>
      <c r="K19" s="6">
        <f t="shared" si="1"/>
        <v>25.229166666666668</v>
      </c>
      <c r="L19" s="19">
        <f t="shared" si="18"/>
        <v>0</v>
      </c>
      <c r="M19" s="19">
        <f t="shared" si="19"/>
        <v>0</v>
      </c>
      <c r="N19" s="18"/>
      <c r="O19" s="2"/>
      <c r="P19" s="2"/>
      <c r="Q19" s="2"/>
      <c r="R19" s="2"/>
      <c r="S19" s="2"/>
      <c r="T19" s="2"/>
    </row>
    <row r="20" spans="1:20" ht="33.6" customHeight="1" x14ac:dyDescent="0.3">
      <c r="B20" s="5" t="s">
        <v>10</v>
      </c>
      <c r="C20" s="5"/>
      <c r="D20" s="5"/>
      <c r="E20" s="5"/>
      <c r="F20" s="5"/>
      <c r="G20" s="5"/>
      <c r="H20" s="5"/>
      <c r="L20" s="13"/>
      <c r="M20" s="13"/>
      <c r="N20" s="13"/>
      <c r="O20" s="13"/>
      <c r="P20" s="13"/>
      <c r="Q20" s="13"/>
      <c r="R20" s="13"/>
      <c r="S20" s="8"/>
      <c r="T20" s="8"/>
    </row>
    <row r="21" spans="1:20" x14ac:dyDescent="0.3">
      <c r="B21" s="2"/>
      <c r="C21" s="2"/>
      <c r="D21" s="2"/>
      <c r="E21" s="2"/>
      <c r="F21" s="2"/>
      <c r="G21" s="2"/>
      <c r="H21" s="2"/>
    </row>
    <row r="56" spans="1:22" x14ac:dyDescent="0.3">
      <c r="H56" s="14" t="s">
        <v>30</v>
      </c>
      <c r="I56" s="14"/>
      <c r="J56" s="14"/>
      <c r="K56" s="14"/>
    </row>
    <row r="57" spans="1:22" x14ac:dyDescent="0.3">
      <c r="A57" t="s">
        <v>11</v>
      </c>
      <c r="B57" s="12" t="s">
        <v>28</v>
      </c>
      <c r="C57" s="12"/>
      <c r="D57" s="12"/>
      <c r="E57" s="12" t="s">
        <v>29</v>
      </c>
      <c r="F57" s="12"/>
      <c r="G57" s="12"/>
      <c r="H57" s="12" t="s">
        <v>31</v>
      </c>
      <c r="I57" s="12"/>
      <c r="J57" s="12"/>
      <c r="K57" s="12"/>
      <c r="L57" s="12" t="s">
        <v>32</v>
      </c>
      <c r="M57" s="12"/>
      <c r="N57" s="12"/>
      <c r="O57" s="12"/>
      <c r="P57" s="12"/>
      <c r="Q57" s="12"/>
      <c r="R57" s="12"/>
      <c r="S57" s="12" t="s">
        <v>33</v>
      </c>
      <c r="T57" s="12"/>
      <c r="U57" s="12"/>
      <c r="V57" s="12"/>
    </row>
    <row r="58" spans="1:22" x14ac:dyDescent="0.3">
      <c r="A58" t="s">
        <v>3</v>
      </c>
      <c r="B58" s="12" t="s">
        <v>34</v>
      </c>
      <c r="C58" s="12"/>
      <c r="D58" s="12"/>
      <c r="E58" s="21">
        <v>28.01</v>
      </c>
      <c r="F58" s="21"/>
      <c r="G58" s="21"/>
      <c r="H58" s="21">
        <f>E58</f>
        <v>28.01</v>
      </c>
      <c r="I58" s="21"/>
      <c r="J58" s="21"/>
      <c r="K58" s="21"/>
      <c r="L58" s="21">
        <v>13.1</v>
      </c>
      <c r="M58" s="21"/>
      <c r="N58" s="21"/>
      <c r="O58" s="21"/>
      <c r="P58" s="21"/>
      <c r="Q58" s="21"/>
      <c r="R58" s="21"/>
      <c r="S58" s="21">
        <f>H58-L58</f>
        <v>14.910000000000002</v>
      </c>
      <c r="T58" s="21"/>
      <c r="U58" s="21"/>
      <c r="V58" s="21"/>
    </row>
    <row r="59" spans="1:22" x14ac:dyDescent="0.3">
      <c r="A59" t="s">
        <v>4</v>
      </c>
      <c r="B59" s="12" t="s">
        <v>35</v>
      </c>
      <c r="C59" s="12"/>
      <c r="D59" s="12"/>
      <c r="E59" s="21">
        <v>26.972000000000001</v>
      </c>
      <c r="F59" s="21"/>
      <c r="G59" s="21"/>
      <c r="H59" s="21">
        <f t="shared" ref="H59:H64" si="20">E59</f>
        <v>26.972000000000001</v>
      </c>
      <c r="I59" s="21"/>
      <c r="J59" s="21"/>
      <c r="K59" s="21"/>
      <c r="L59" s="21">
        <v>14.63</v>
      </c>
      <c r="M59" s="21"/>
      <c r="N59" s="21"/>
      <c r="O59" s="21"/>
      <c r="P59" s="21"/>
      <c r="Q59" s="21"/>
      <c r="R59" s="21"/>
      <c r="S59" s="21">
        <f t="shared" ref="S59:S64" si="21">H59-L59</f>
        <v>12.342000000000001</v>
      </c>
      <c r="T59" s="21"/>
      <c r="U59" s="21"/>
      <c r="V59" s="21"/>
    </row>
    <row r="60" spans="1:22" x14ac:dyDescent="0.3">
      <c r="A60" t="s">
        <v>5</v>
      </c>
      <c r="B60" s="12" t="s">
        <v>36</v>
      </c>
      <c r="C60" s="12"/>
      <c r="D60" s="12"/>
      <c r="E60" s="21">
        <v>19.893999999999998</v>
      </c>
      <c r="F60" s="21"/>
      <c r="G60" s="21"/>
      <c r="H60" s="21">
        <f t="shared" si="20"/>
        <v>19.893999999999998</v>
      </c>
      <c r="I60" s="21"/>
      <c r="J60" s="21"/>
      <c r="K60" s="21"/>
      <c r="L60" s="21">
        <v>11.47</v>
      </c>
      <c r="M60" s="21"/>
      <c r="N60" s="21"/>
      <c r="O60" s="21"/>
      <c r="P60" s="21"/>
      <c r="Q60" s="21"/>
      <c r="R60" s="21"/>
      <c r="S60" s="21">
        <f t="shared" si="21"/>
        <v>8.4239999999999977</v>
      </c>
      <c r="T60" s="21"/>
      <c r="U60" s="21"/>
      <c r="V60" s="21"/>
    </row>
    <row r="61" spans="1:22" x14ac:dyDescent="0.3">
      <c r="A61" t="s">
        <v>6</v>
      </c>
      <c r="B61" s="12" t="s">
        <v>37</v>
      </c>
      <c r="C61" s="12"/>
      <c r="D61" s="12"/>
      <c r="E61" s="21">
        <v>20.081</v>
      </c>
      <c r="F61" s="21"/>
      <c r="G61" s="21"/>
      <c r="H61" s="21">
        <f t="shared" si="20"/>
        <v>20.081</v>
      </c>
      <c r="I61" s="21"/>
      <c r="J61" s="21"/>
      <c r="K61" s="21"/>
      <c r="L61" s="21">
        <v>11.68</v>
      </c>
      <c r="M61" s="21"/>
      <c r="N61" s="21"/>
      <c r="O61" s="21"/>
      <c r="P61" s="21"/>
      <c r="Q61" s="21"/>
      <c r="R61" s="21"/>
      <c r="S61" s="21">
        <f t="shared" si="21"/>
        <v>8.4009999999999998</v>
      </c>
      <c r="T61" s="21"/>
      <c r="U61" s="21"/>
      <c r="V61" s="21"/>
    </row>
    <row r="62" spans="1:22" x14ac:dyDescent="0.3">
      <c r="A62" t="s">
        <v>7</v>
      </c>
      <c r="B62" s="12" t="s">
        <v>38</v>
      </c>
      <c r="C62" s="12"/>
      <c r="D62" s="12"/>
      <c r="E62" s="21">
        <v>14.576000000000001</v>
      </c>
      <c r="F62" s="21"/>
      <c r="G62" s="21"/>
      <c r="H62" s="21">
        <f t="shared" si="20"/>
        <v>14.576000000000001</v>
      </c>
      <c r="I62" s="21"/>
      <c r="J62" s="21"/>
      <c r="K62" s="21"/>
      <c r="L62" s="21">
        <v>9.4600000000000009</v>
      </c>
      <c r="M62" s="21"/>
      <c r="N62" s="21"/>
      <c r="O62" s="21"/>
      <c r="P62" s="21"/>
      <c r="Q62" s="21"/>
      <c r="R62" s="21"/>
      <c r="S62" s="21">
        <f t="shared" si="21"/>
        <v>5.1159999999999997</v>
      </c>
      <c r="T62" s="21"/>
      <c r="U62" s="21"/>
      <c r="V62" s="21"/>
    </row>
    <row r="63" spans="1:22" x14ac:dyDescent="0.3">
      <c r="A63" t="s">
        <v>8</v>
      </c>
      <c r="B63" s="12" t="s">
        <v>39</v>
      </c>
      <c r="C63" s="12"/>
      <c r="D63" s="12"/>
      <c r="E63" s="21">
        <v>13.757999999999999</v>
      </c>
      <c r="F63" s="21"/>
      <c r="G63" s="21"/>
      <c r="H63" s="21">
        <f t="shared" si="20"/>
        <v>13.757999999999999</v>
      </c>
      <c r="I63" s="21"/>
      <c r="J63" s="21"/>
      <c r="K63" s="21"/>
      <c r="L63" s="21">
        <v>9.1999999999999993</v>
      </c>
      <c r="M63" s="21"/>
      <c r="N63" s="21"/>
      <c r="O63" s="21"/>
      <c r="P63" s="21"/>
      <c r="Q63" s="21"/>
      <c r="R63" s="21"/>
      <c r="S63" s="21">
        <f t="shared" si="21"/>
        <v>4.5579999999999998</v>
      </c>
      <c r="T63" s="21"/>
      <c r="U63" s="21"/>
      <c r="V63" s="21"/>
    </row>
    <row r="64" spans="1:22" x14ac:dyDescent="0.3">
      <c r="A64" t="s">
        <v>9</v>
      </c>
      <c r="B64" s="12" t="s">
        <v>40</v>
      </c>
      <c r="C64" s="12"/>
      <c r="D64" s="12"/>
      <c r="E64" s="21">
        <v>11.214</v>
      </c>
      <c r="F64" s="21"/>
      <c r="G64" s="21"/>
      <c r="H64" s="21">
        <f t="shared" si="20"/>
        <v>11.214</v>
      </c>
      <c r="I64" s="21"/>
      <c r="J64" s="21"/>
      <c r="K64" s="21"/>
      <c r="L64" s="21">
        <v>7.72</v>
      </c>
      <c r="M64" s="21"/>
      <c r="N64" s="21"/>
      <c r="O64" s="21"/>
      <c r="P64" s="21"/>
      <c r="Q64" s="21"/>
      <c r="R64" s="21"/>
      <c r="S64" s="21">
        <f t="shared" si="21"/>
        <v>3.4940000000000007</v>
      </c>
      <c r="T64" s="21"/>
      <c r="U64" s="21"/>
      <c r="V64" s="21"/>
    </row>
  </sheetData>
  <mergeCells count="44">
    <mergeCell ref="B63:D63"/>
    <mergeCell ref="E63:G63"/>
    <mergeCell ref="H63:K63"/>
    <mergeCell ref="L63:R63"/>
    <mergeCell ref="S63:V63"/>
    <mergeCell ref="B64:D64"/>
    <mergeCell ref="E64:G64"/>
    <mergeCell ref="H64:K64"/>
    <mergeCell ref="L64:R64"/>
    <mergeCell ref="S64:V64"/>
    <mergeCell ref="B61:D61"/>
    <mergeCell ref="E61:G61"/>
    <mergeCell ref="H61:K61"/>
    <mergeCell ref="L61:R61"/>
    <mergeCell ref="S61:V61"/>
    <mergeCell ref="B62:D62"/>
    <mergeCell ref="E62:G62"/>
    <mergeCell ref="H62:K62"/>
    <mergeCell ref="L62:R62"/>
    <mergeCell ref="S62:V62"/>
    <mergeCell ref="B59:D59"/>
    <mergeCell ref="E59:G59"/>
    <mergeCell ref="H59:K59"/>
    <mergeCell ref="L59:R59"/>
    <mergeCell ref="S59:V59"/>
    <mergeCell ref="B60:D60"/>
    <mergeCell ref="E60:G60"/>
    <mergeCell ref="H60:K60"/>
    <mergeCell ref="L60:R60"/>
    <mergeCell ref="S60:V60"/>
    <mergeCell ref="S57:V57"/>
    <mergeCell ref="B58:D58"/>
    <mergeCell ref="E58:G58"/>
    <mergeCell ref="H58:K58"/>
    <mergeCell ref="L58:R58"/>
    <mergeCell ref="S58:V58"/>
    <mergeCell ref="A1:H1"/>
    <mergeCell ref="K1:R1"/>
    <mergeCell ref="L20:R20"/>
    <mergeCell ref="H56:K56"/>
    <mergeCell ref="B57:D57"/>
    <mergeCell ref="E57:G57"/>
    <mergeCell ref="H57:K57"/>
    <mergeCell ref="L57:R5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3319-1040-47E5-8033-05C4047D23B6}">
  <dimension ref="A1:V75"/>
  <sheetViews>
    <sheetView tabSelected="1" zoomScale="85" zoomScaleNormal="85" workbookViewId="0">
      <selection activeCell="J19" sqref="J19"/>
    </sheetView>
  </sheetViews>
  <sheetFormatPr defaultRowHeight="14.4" x14ac:dyDescent="0.3"/>
  <cols>
    <col min="1" max="1" width="13.77734375" customWidth="1"/>
    <col min="11" max="11" width="13.88671875" customWidth="1"/>
  </cols>
  <sheetData>
    <row r="1" spans="1:21" s="1" customFormat="1" ht="18" x14ac:dyDescent="0.35">
      <c r="A1" s="16" t="s">
        <v>41</v>
      </c>
      <c r="B1" s="16"/>
      <c r="C1" s="16"/>
      <c r="D1" s="16"/>
      <c r="E1" s="16"/>
      <c r="F1" s="16"/>
      <c r="G1" s="16"/>
      <c r="H1" s="16"/>
      <c r="K1" s="16" t="s">
        <v>26</v>
      </c>
      <c r="L1" s="16"/>
      <c r="M1" s="16"/>
      <c r="N1" s="16"/>
      <c r="O1" s="16"/>
      <c r="P1" s="16"/>
      <c r="Q1" s="16"/>
      <c r="R1" s="16"/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K2" t="str">
        <f>A2</f>
        <v>Cumulative day</v>
      </c>
      <c r="L2" t="str">
        <f>B2</f>
        <v>T1a</v>
      </c>
      <c r="M2" t="str">
        <f t="shared" ref="M2:R2" si="0">C2</f>
        <v>T1b</v>
      </c>
      <c r="N2" t="str">
        <f t="shared" si="0"/>
        <v>T2a</v>
      </c>
      <c r="O2" t="str">
        <f t="shared" si="0"/>
        <v>T2b</v>
      </c>
      <c r="P2" t="str">
        <f t="shared" si="0"/>
        <v>T3a</v>
      </c>
      <c r="Q2" t="str">
        <f t="shared" si="0"/>
        <v>T3b</v>
      </c>
      <c r="R2" t="str">
        <f t="shared" si="0"/>
        <v>T4</v>
      </c>
    </row>
    <row r="3" spans="1:21" x14ac:dyDescent="0.3">
      <c r="A3" s="6">
        <v>0</v>
      </c>
      <c r="B3">
        <v>16.75</v>
      </c>
      <c r="C3">
        <v>15.75</v>
      </c>
      <c r="D3">
        <v>13.625</v>
      </c>
      <c r="E3">
        <v>12.6</v>
      </c>
      <c r="F3">
        <v>9.6</v>
      </c>
      <c r="G3">
        <v>9.4499999999999993</v>
      </c>
      <c r="H3">
        <v>8.15</v>
      </c>
      <c r="K3" s="6">
        <f t="shared" ref="K3:N20" si="1">A3</f>
        <v>0</v>
      </c>
      <c r="L3" s="18"/>
      <c r="M3" s="18"/>
      <c r="N3" s="18"/>
      <c r="O3" s="18"/>
      <c r="P3" s="18"/>
      <c r="Q3" s="18"/>
      <c r="R3" s="18"/>
      <c r="S3" s="2"/>
      <c r="T3" s="2"/>
      <c r="U3" s="2"/>
    </row>
    <row r="4" spans="1:21" x14ac:dyDescent="0.3">
      <c r="A4" s="6">
        <v>1.5</v>
      </c>
      <c r="B4">
        <v>23.75</v>
      </c>
      <c r="C4">
        <v>24</v>
      </c>
      <c r="D4">
        <v>16.875</v>
      </c>
      <c r="E4">
        <v>15.49171875</v>
      </c>
      <c r="K4" s="6">
        <f t="shared" si="1"/>
        <v>1.5</v>
      </c>
      <c r="L4" s="18"/>
      <c r="M4" s="18"/>
      <c r="N4" s="18"/>
      <c r="O4" s="18"/>
      <c r="P4" s="18"/>
      <c r="Q4" s="18"/>
      <c r="R4" s="18"/>
      <c r="S4" s="2"/>
      <c r="T4" s="2"/>
      <c r="U4" s="2"/>
    </row>
    <row r="5" spans="1:21" x14ac:dyDescent="0.3">
      <c r="A5" s="6">
        <v>1.9791666666666667</v>
      </c>
      <c r="F5">
        <v>12.1</v>
      </c>
      <c r="G5">
        <v>11.025</v>
      </c>
      <c r="H5">
        <v>10</v>
      </c>
      <c r="K5" s="6">
        <f t="shared" si="1"/>
        <v>1.9791666666666667</v>
      </c>
      <c r="L5" s="18"/>
      <c r="M5" s="18"/>
      <c r="N5" s="18"/>
      <c r="O5" s="18"/>
      <c r="P5" s="18"/>
      <c r="Q5" s="18"/>
      <c r="R5" s="18"/>
      <c r="S5" s="2"/>
      <c r="T5" s="2"/>
      <c r="U5" s="2"/>
    </row>
    <row r="6" spans="1:21" x14ac:dyDescent="0.3">
      <c r="A6" s="6">
        <v>2.5625</v>
      </c>
      <c r="F6" s="17">
        <v>12.7</v>
      </c>
      <c r="G6" s="17">
        <v>11.15</v>
      </c>
      <c r="H6" s="17">
        <v>10</v>
      </c>
      <c r="K6" s="6">
        <f t="shared" si="1"/>
        <v>2.5625</v>
      </c>
      <c r="L6" s="18"/>
      <c r="M6" s="18"/>
      <c r="N6" s="18"/>
      <c r="O6" s="18"/>
      <c r="P6" s="19">
        <f t="shared" ref="P6:R6" si="2">F6</f>
        <v>12.7</v>
      </c>
      <c r="Q6" s="19">
        <f t="shared" si="2"/>
        <v>11.15</v>
      </c>
      <c r="R6" s="19">
        <f t="shared" si="2"/>
        <v>10</v>
      </c>
      <c r="S6" s="2"/>
      <c r="T6" s="2"/>
      <c r="U6" s="2"/>
    </row>
    <row r="7" spans="1:21" x14ac:dyDescent="0.3">
      <c r="A7" s="6">
        <v>3.5625</v>
      </c>
      <c r="B7">
        <v>20.6875</v>
      </c>
      <c r="C7">
        <v>20.5625</v>
      </c>
      <c r="D7" s="17">
        <v>15.5</v>
      </c>
      <c r="E7" s="17">
        <v>16.100000000000001</v>
      </c>
      <c r="F7" s="17"/>
      <c r="G7" s="17"/>
      <c r="H7" s="17"/>
      <c r="I7" s="20"/>
      <c r="K7" s="6">
        <f t="shared" si="1"/>
        <v>3.5625</v>
      </c>
      <c r="L7" s="18"/>
      <c r="M7" s="18"/>
      <c r="N7" s="19">
        <f>D7</f>
        <v>15.5</v>
      </c>
      <c r="O7" s="19">
        <f>E7</f>
        <v>16.100000000000001</v>
      </c>
      <c r="P7" s="19"/>
      <c r="Q7" s="19"/>
      <c r="R7" s="19"/>
      <c r="S7" s="2"/>
      <c r="T7" s="2"/>
      <c r="U7" s="2"/>
    </row>
    <row r="8" spans="1:21" x14ac:dyDescent="0.3">
      <c r="A8" s="6">
        <v>6.5625</v>
      </c>
      <c r="D8" s="17"/>
      <c r="E8" s="17"/>
      <c r="F8" s="17">
        <v>8.75</v>
      </c>
      <c r="G8" s="17">
        <v>7.6</v>
      </c>
      <c r="H8" s="17">
        <v>5.6000000000000005</v>
      </c>
      <c r="I8" s="20"/>
      <c r="K8" s="6">
        <f t="shared" si="1"/>
        <v>6.5625</v>
      </c>
      <c r="L8" s="18"/>
      <c r="M8" s="18"/>
      <c r="N8" s="19"/>
      <c r="O8" s="19"/>
      <c r="P8" s="19">
        <f t="shared" ref="P7:P20" si="3">F8</f>
        <v>8.75</v>
      </c>
      <c r="Q8" s="19">
        <f t="shared" ref="Q7:Q20" si="4">G8</f>
        <v>7.6</v>
      </c>
      <c r="R8" s="19">
        <f t="shared" ref="R7:R20" si="5">H8</f>
        <v>5.6000000000000005</v>
      </c>
      <c r="S8" s="2"/>
      <c r="T8" s="2"/>
      <c r="U8" s="2"/>
    </row>
    <row r="9" spans="1:21" x14ac:dyDescent="0.3">
      <c r="A9" s="6">
        <v>7.5625</v>
      </c>
      <c r="B9">
        <v>20.875</v>
      </c>
      <c r="C9">
        <v>21.625</v>
      </c>
      <c r="D9" s="17">
        <v>12.850000000000001</v>
      </c>
      <c r="E9" s="17">
        <v>13.600000000000001</v>
      </c>
      <c r="F9" s="17"/>
      <c r="G9" s="17"/>
      <c r="H9" s="17"/>
      <c r="I9" s="20"/>
      <c r="K9" s="6">
        <f t="shared" si="1"/>
        <v>7.5625</v>
      </c>
      <c r="L9" s="18"/>
      <c r="M9" s="18"/>
      <c r="N9" s="19">
        <f>D9</f>
        <v>12.850000000000001</v>
      </c>
      <c r="O9" s="19">
        <f>E9</f>
        <v>13.600000000000001</v>
      </c>
      <c r="P9" s="19"/>
      <c r="Q9" s="19"/>
      <c r="R9" s="19"/>
      <c r="S9" s="2"/>
      <c r="T9" s="2"/>
      <c r="U9" s="2"/>
    </row>
    <row r="10" spans="1:21" x14ac:dyDescent="0.3">
      <c r="A10" s="6">
        <v>9.5625</v>
      </c>
      <c r="B10" s="17">
        <v>20</v>
      </c>
      <c r="C10" s="17">
        <v>19.5625</v>
      </c>
      <c r="D10" s="17">
        <v>10.4</v>
      </c>
      <c r="E10" s="17">
        <v>11.4</v>
      </c>
      <c r="F10" s="17">
        <v>4.0999999999999996</v>
      </c>
      <c r="G10" s="17">
        <v>5.15</v>
      </c>
      <c r="H10" s="17">
        <v>2.35</v>
      </c>
      <c r="I10" s="20"/>
      <c r="K10" s="6">
        <f t="shared" si="1"/>
        <v>9.5625</v>
      </c>
      <c r="L10" s="19">
        <f>B10</f>
        <v>20</v>
      </c>
      <c r="M10" s="19">
        <f>C10</f>
        <v>19.5625</v>
      </c>
      <c r="N10" s="19">
        <f t="shared" ref="N8:O20" si="6">D10</f>
        <v>10.4</v>
      </c>
      <c r="O10" s="19">
        <f t="shared" si="6"/>
        <v>11.4</v>
      </c>
      <c r="P10" s="19">
        <f t="shared" si="3"/>
        <v>4.0999999999999996</v>
      </c>
      <c r="Q10" s="19">
        <f t="shared" si="4"/>
        <v>5.15</v>
      </c>
      <c r="R10" s="19">
        <f t="shared" si="5"/>
        <v>2.35</v>
      </c>
      <c r="S10" s="2"/>
      <c r="T10" s="2"/>
      <c r="U10" s="3"/>
    </row>
    <row r="11" spans="1:21" x14ac:dyDescent="0.3">
      <c r="A11" s="6">
        <v>11.5625</v>
      </c>
      <c r="B11" s="17"/>
      <c r="C11" s="17"/>
      <c r="D11" s="17"/>
      <c r="E11" s="17"/>
      <c r="F11" s="17"/>
      <c r="G11" s="17">
        <v>2.2999999999999998</v>
      </c>
      <c r="H11" s="17">
        <v>0.55000000000000004</v>
      </c>
      <c r="I11" s="20"/>
      <c r="K11" s="6">
        <f t="shared" si="1"/>
        <v>11.5625</v>
      </c>
      <c r="L11" s="19"/>
      <c r="M11" s="19"/>
      <c r="N11" s="19"/>
      <c r="O11" s="19"/>
      <c r="P11" s="19"/>
      <c r="Q11" s="19">
        <f t="shared" si="4"/>
        <v>2.2999999999999998</v>
      </c>
      <c r="R11" s="19">
        <f t="shared" si="5"/>
        <v>0.55000000000000004</v>
      </c>
      <c r="S11" s="2"/>
      <c r="T11" s="2"/>
      <c r="U11" s="4"/>
    </row>
    <row r="12" spans="1:21" x14ac:dyDescent="0.3">
      <c r="A12" s="6">
        <v>12.5625</v>
      </c>
      <c r="B12" s="17"/>
      <c r="C12" s="17"/>
      <c r="D12" s="17"/>
      <c r="E12" s="17"/>
      <c r="F12" s="17">
        <v>0.53750000000000009</v>
      </c>
      <c r="G12" s="17"/>
      <c r="H12" s="17"/>
      <c r="I12" s="20"/>
      <c r="K12" s="6">
        <f t="shared" si="1"/>
        <v>12.5625</v>
      </c>
      <c r="L12" s="19"/>
      <c r="M12" s="19"/>
      <c r="N12" s="19"/>
      <c r="O12" s="19"/>
      <c r="P12" s="19">
        <f t="shared" si="3"/>
        <v>0.53750000000000009</v>
      </c>
      <c r="Q12" s="19"/>
      <c r="R12" s="19"/>
      <c r="S12" s="2"/>
      <c r="T12" s="2"/>
      <c r="U12" s="4"/>
    </row>
    <row r="13" spans="1:21" x14ac:dyDescent="0.3">
      <c r="A13" s="6">
        <v>13.5625</v>
      </c>
      <c r="B13" s="17">
        <v>14.499999999999998</v>
      </c>
      <c r="C13" s="17">
        <v>14.4375</v>
      </c>
      <c r="D13" s="17">
        <v>5.75</v>
      </c>
      <c r="E13" s="17">
        <v>6.65</v>
      </c>
      <c r="F13" s="2"/>
      <c r="G13" s="17"/>
      <c r="H13" s="17"/>
      <c r="I13" s="20"/>
      <c r="K13" s="6">
        <f t="shared" si="1"/>
        <v>13.5625</v>
      </c>
      <c r="L13" s="19">
        <f t="shared" ref="L11:M20" si="7">B13</f>
        <v>14.499999999999998</v>
      </c>
      <c r="M13" s="19">
        <f t="shared" si="7"/>
        <v>14.4375</v>
      </c>
      <c r="N13" s="19">
        <f t="shared" si="6"/>
        <v>5.75</v>
      </c>
      <c r="O13" s="19">
        <f t="shared" si="6"/>
        <v>6.65</v>
      </c>
      <c r="P13" s="18"/>
      <c r="Q13" s="19"/>
      <c r="R13" s="18"/>
      <c r="S13" s="2"/>
      <c r="T13" s="2"/>
    </row>
    <row r="14" spans="1:21" x14ac:dyDescent="0.3">
      <c r="A14" s="6">
        <v>14.229166666666666</v>
      </c>
      <c r="B14" s="17"/>
      <c r="C14" s="17"/>
      <c r="D14" s="17"/>
      <c r="E14" s="17"/>
      <c r="F14" s="2"/>
      <c r="G14" s="17">
        <v>0.5625</v>
      </c>
      <c r="H14" s="17"/>
      <c r="I14" s="20"/>
      <c r="K14" s="6">
        <f t="shared" si="1"/>
        <v>14.229166666666666</v>
      </c>
      <c r="L14" s="19"/>
      <c r="M14" s="19"/>
      <c r="N14" s="19"/>
      <c r="O14" s="19"/>
      <c r="P14" s="18"/>
      <c r="Q14" s="19">
        <f t="shared" si="4"/>
        <v>0.5625</v>
      </c>
      <c r="R14" s="18"/>
      <c r="S14" s="2"/>
      <c r="T14" s="2"/>
    </row>
    <row r="15" spans="1:21" x14ac:dyDescent="0.3">
      <c r="A15" s="6">
        <v>16.5625</v>
      </c>
      <c r="B15" s="17">
        <v>10.625</v>
      </c>
      <c r="C15" s="17">
        <v>10.875</v>
      </c>
      <c r="D15" s="17"/>
      <c r="E15" s="17">
        <v>2.1</v>
      </c>
      <c r="F15" s="2"/>
      <c r="G15" s="2"/>
      <c r="H15" s="2"/>
      <c r="I15" s="20"/>
      <c r="K15" s="6">
        <f t="shared" si="1"/>
        <v>16.5625</v>
      </c>
      <c r="L15" s="19">
        <f t="shared" si="7"/>
        <v>10.625</v>
      </c>
      <c r="M15" s="19">
        <f t="shared" si="7"/>
        <v>10.875</v>
      </c>
      <c r="N15" s="19"/>
      <c r="O15" s="19">
        <f t="shared" si="6"/>
        <v>2.1</v>
      </c>
      <c r="P15" s="18"/>
      <c r="Q15" s="18"/>
      <c r="R15" s="18"/>
      <c r="S15" s="2"/>
      <c r="T15" s="2"/>
    </row>
    <row r="16" spans="1:21" x14ac:dyDescent="0.3">
      <c r="A16" s="6">
        <v>17.5625</v>
      </c>
      <c r="B16" s="17"/>
      <c r="C16" s="17"/>
      <c r="D16" s="17">
        <v>0.65</v>
      </c>
      <c r="E16" s="17"/>
      <c r="F16" s="2"/>
      <c r="G16" s="2"/>
      <c r="H16" s="2"/>
      <c r="I16" s="20"/>
      <c r="K16" s="6">
        <f t="shared" si="1"/>
        <v>17.5625</v>
      </c>
      <c r="L16" s="19"/>
      <c r="M16" s="19"/>
      <c r="N16" s="19">
        <f t="shared" si="6"/>
        <v>0.65</v>
      </c>
      <c r="O16" s="19"/>
      <c r="P16" s="18"/>
      <c r="Q16" s="18"/>
      <c r="R16" s="18"/>
      <c r="S16" s="2"/>
      <c r="T16" s="2"/>
    </row>
    <row r="17" spans="1:20" x14ac:dyDescent="0.3">
      <c r="A17" s="6">
        <v>18.895833333333332</v>
      </c>
      <c r="B17" s="17"/>
      <c r="C17" s="17"/>
      <c r="D17" s="2"/>
      <c r="E17" s="17">
        <v>0.58750000000000002</v>
      </c>
      <c r="F17" s="2"/>
      <c r="G17" s="2"/>
      <c r="H17" s="2"/>
      <c r="I17" s="20"/>
      <c r="K17" s="6">
        <f t="shared" si="1"/>
        <v>18.895833333333332</v>
      </c>
      <c r="L17" s="19"/>
      <c r="M17" s="19"/>
      <c r="N17" s="18"/>
      <c r="O17" s="19">
        <f t="shared" si="6"/>
        <v>0.58750000000000002</v>
      </c>
      <c r="P17" s="18"/>
      <c r="Q17" s="18"/>
      <c r="R17" s="18"/>
      <c r="S17" s="2"/>
      <c r="T17" s="2"/>
    </row>
    <row r="18" spans="1:20" x14ac:dyDescent="0.3">
      <c r="A18" s="6">
        <v>20.5625</v>
      </c>
      <c r="B18" s="17">
        <v>5.7</v>
      </c>
      <c r="C18" s="17">
        <v>5.6</v>
      </c>
      <c r="D18" s="2"/>
      <c r="E18" s="2"/>
      <c r="F18" s="2"/>
      <c r="G18" s="2"/>
      <c r="H18" s="2"/>
      <c r="I18" s="20"/>
      <c r="K18" s="6">
        <f t="shared" si="1"/>
        <v>20.5625</v>
      </c>
      <c r="L18" s="19">
        <f t="shared" si="7"/>
        <v>5.7</v>
      </c>
      <c r="M18" s="19">
        <f t="shared" si="7"/>
        <v>5.6</v>
      </c>
      <c r="N18" s="18"/>
      <c r="O18" s="18"/>
      <c r="P18" s="18"/>
      <c r="Q18" s="18"/>
      <c r="R18" s="18"/>
      <c r="S18" s="2"/>
      <c r="T18" s="2"/>
    </row>
    <row r="19" spans="1:20" x14ac:dyDescent="0.3">
      <c r="A19" s="6">
        <v>23.5625</v>
      </c>
      <c r="B19" s="17">
        <v>1.8125</v>
      </c>
      <c r="C19" s="17">
        <v>1.85</v>
      </c>
      <c r="D19" s="2"/>
      <c r="E19" s="2"/>
      <c r="F19" s="2"/>
      <c r="G19" s="2"/>
      <c r="H19" s="2"/>
      <c r="I19" s="20"/>
      <c r="K19" s="6">
        <f t="shared" si="1"/>
        <v>23.5625</v>
      </c>
      <c r="L19" s="19">
        <f t="shared" si="7"/>
        <v>1.8125</v>
      </c>
      <c r="M19" s="19">
        <f t="shared" si="7"/>
        <v>1.85</v>
      </c>
      <c r="N19" s="18"/>
      <c r="O19" s="18"/>
      <c r="P19" s="18"/>
      <c r="Q19" s="18"/>
      <c r="R19" s="18"/>
      <c r="S19" s="2"/>
      <c r="T19" s="2"/>
    </row>
    <row r="20" spans="1:20" x14ac:dyDescent="0.3">
      <c r="A20" s="6">
        <v>25.229166666666668</v>
      </c>
      <c r="B20" s="17">
        <v>0.73750000000000004</v>
      </c>
      <c r="C20" s="17">
        <v>0.6875</v>
      </c>
      <c r="D20" s="2"/>
      <c r="E20" s="2"/>
      <c r="F20" s="2"/>
      <c r="G20" s="2"/>
      <c r="H20" s="2"/>
      <c r="I20" s="20"/>
      <c r="K20" s="6">
        <f t="shared" si="1"/>
        <v>25.229166666666668</v>
      </c>
      <c r="L20" s="19">
        <f t="shared" si="7"/>
        <v>0.73750000000000004</v>
      </c>
      <c r="M20" s="19">
        <f t="shared" si="7"/>
        <v>0.6875</v>
      </c>
      <c r="N20" s="18"/>
      <c r="O20" s="18"/>
      <c r="P20" s="18"/>
      <c r="Q20" s="18"/>
      <c r="R20" s="18"/>
      <c r="S20" s="2"/>
      <c r="T20" s="2"/>
    </row>
    <row r="21" spans="1:20" ht="33.6" customHeight="1" x14ac:dyDescent="0.3">
      <c r="B21" s="5" t="s">
        <v>10</v>
      </c>
      <c r="C21" s="5"/>
      <c r="D21" s="5"/>
      <c r="E21" s="5"/>
      <c r="F21" s="5"/>
      <c r="G21" s="5"/>
      <c r="H21" s="5"/>
      <c r="L21" s="13"/>
      <c r="M21" s="13"/>
      <c r="N21" s="13"/>
      <c r="O21" s="13"/>
      <c r="P21" s="13"/>
      <c r="Q21" s="13"/>
      <c r="R21" s="13"/>
      <c r="S21" s="8"/>
      <c r="T21" s="8"/>
    </row>
    <row r="22" spans="1:20" x14ac:dyDescent="0.3">
      <c r="B22" s="2"/>
      <c r="C22" s="2"/>
      <c r="D22" s="2"/>
      <c r="E22" s="2"/>
      <c r="F22" s="2"/>
      <c r="G22" s="2"/>
      <c r="H22" s="2"/>
    </row>
    <row r="57" spans="1:22" x14ac:dyDescent="0.3">
      <c r="H57" s="14" t="s">
        <v>43</v>
      </c>
      <c r="I57" s="14"/>
      <c r="J57" s="14"/>
      <c r="K57" s="14"/>
    </row>
    <row r="58" spans="1:22" x14ac:dyDescent="0.3">
      <c r="A58" t="s">
        <v>11</v>
      </c>
      <c r="B58" s="12" t="s">
        <v>28</v>
      </c>
      <c r="C58" s="12"/>
      <c r="D58" s="12"/>
      <c r="E58" s="12" t="s">
        <v>42</v>
      </c>
      <c r="F58" s="12"/>
      <c r="G58" s="12"/>
      <c r="H58" s="12" t="s">
        <v>44</v>
      </c>
      <c r="I58" s="12"/>
      <c r="J58" s="12"/>
      <c r="K58" s="12"/>
      <c r="L58" s="12" t="s">
        <v>45</v>
      </c>
      <c r="M58" s="12"/>
      <c r="N58" s="12"/>
      <c r="O58" s="12"/>
      <c r="P58" s="12"/>
      <c r="Q58" s="12"/>
      <c r="R58" s="12"/>
      <c r="S58" s="12" t="s">
        <v>46</v>
      </c>
      <c r="T58" s="12"/>
      <c r="U58" s="12"/>
      <c r="V58" s="12"/>
    </row>
    <row r="59" spans="1:22" x14ac:dyDescent="0.3">
      <c r="A59" t="s">
        <v>3</v>
      </c>
      <c r="B59" s="12" t="s">
        <v>47</v>
      </c>
      <c r="C59" s="12"/>
      <c r="D59" s="12"/>
      <c r="E59" s="21">
        <v>31.556999999999999</v>
      </c>
      <c r="F59" s="21"/>
      <c r="G59" s="21"/>
      <c r="H59" s="21">
        <f>E59</f>
        <v>31.556999999999999</v>
      </c>
      <c r="I59" s="21"/>
      <c r="J59" s="21"/>
      <c r="K59" s="21"/>
      <c r="L59" s="21">
        <v>16.75</v>
      </c>
      <c r="M59" s="21"/>
      <c r="N59" s="21"/>
      <c r="O59" s="21"/>
      <c r="P59" s="21"/>
      <c r="Q59" s="21"/>
      <c r="R59" s="21"/>
      <c r="S59" s="21">
        <f>H59-L59</f>
        <v>14.806999999999999</v>
      </c>
      <c r="T59" s="21"/>
      <c r="U59" s="21"/>
      <c r="V59" s="21"/>
    </row>
    <row r="60" spans="1:22" x14ac:dyDescent="0.3">
      <c r="A60" t="s">
        <v>4</v>
      </c>
      <c r="B60" s="12" t="s">
        <v>48</v>
      </c>
      <c r="C60" s="12"/>
      <c r="D60" s="12"/>
      <c r="E60" s="21">
        <v>31.172000000000001</v>
      </c>
      <c r="F60" s="21"/>
      <c r="G60" s="21"/>
      <c r="H60" s="21">
        <f t="shared" ref="H60:H65" si="8">E60</f>
        <v>31.172000000000001</v>
      </c>
      <c r="I60" s="21"/>
      <c r="J60" s="21"/>
      <c r="K60" s="21"/>
      <c r="L60" s="21">
        <v>15.75</v>
      </c>
      <c r="M60" s="21"/>
      <c r="N60" s="21"/>
      <c r="O60" s="21"/>
      <c r="P60" s="21"/>
      <c r="Q60" s="21"/>
      <c r="R60" s="21"/>
      <c r="S60" s="23">
        <f t="shared" ref="S60:S65" si="9">H60-L60</f>
        <v>15.422000000000001</v>
      </c>
      <c r="T60" s="23"/>
      <c r="U60" s="23"/>
      <c r="V60" s="23"/>
    </row>
    <row r="61" spans="1:22" x14ac:dyDescent="0.3">
      <c r="A61" t="s">
        <v>5</v>
      </c>
      <c r="B61" s="12" t="s">
        <v>52</v>
      </c>
      <c r="C61" s="12"/>
      <c r="D61" s="12"/>
      <c r="E61" s="21">
        <v>20.263999999999999</v>
      </c>
      <c r="F61" s="21"/>
      <c r="G61" s="21"/>
      <c r="H61" s="23">
        <f t="shared" si="8"/>
        <v>20.263999999999999</v>
      </c>
      <c r="I61" s="23"/>
      <c r="J61" s="23"/>
      <c r="K61" s="23"/>
      <c r="L61" s="21">
        <v>13.63</v>
      </c>
      <c r="M61" s="21"/>
      <c r="N61" s="21"/>
      <c r="O61" s="21"/>
      <c r="P61" s="21"/>
      <c r="Q61" s="21"/>
      <c r="R61" s="21"/>
      <c r="S61" s="23">
        <f t="shared" si="9"/>
        <v>6.6339999999999986</v>
      </c>
      <c r="T61" s="23"/>
      <c r="U61" s="23"/>
      <c r="V61" s="23"/>
    </row>
    <row r="62" spans="1:22" x14ac:dyDescent="0.3">
      <c r="A62" t="s">
        <v>6</v>
      </c>
      <c r="B62" s="12" t="s">
        <v>53</v>
      </c>
      <c r="C62" s="12"/>
      <c r="D62" s="12"/>
      <c r="E62" s="21">
        <v>20.995000000000001</v>
      </c>
      <c r="F62" s="21"/>
      <c r="G62" s="21"/>
      <c r="H62" s="23">
        <f t="shared" si="8"/>
        <v>20.995000000000001</v>
      </c>
      <c r="I62" s="23"/>
      <c r="J62" s="23"/>
      <c r="K62" s="23"/>
      <c r="L62" s="21">
        <v>12.6</v>
      </c>
      <c r="M62" s="21"/>
      <c r="N62" s="21"/>
      <c r="O62" s="21"/>
      <c r="P62" s="21"/>
      <c r="Q62" s="21"/>
      <c r="R62" s="21"/>
      <c r="S62" s="23">
        <f t="shared" si="9"/>
        <v>8.3950000000000014</v>
      </c>
      <c r="T62" s="23"/>
      <c r="U62" s="23"/>
      <c r="V62" s="23"/>
    </row>
    <row r="63" spans="1:22" x14ac:dyDescent="0.3">
      <c r="A63" t="s">
        <v>7</v>
      </c>
      <c r="B63" s="12" t="s">
        <v>49</v>
      </c>
      <c r="C63" s="12"/>
      <c r="D63" s="12"/>
      <c r="E63" s="21">
        <v>16.209</v>
      </c>
      <c r="F63" s="21"/>
      <c r="G63" s="21"/>
      <c r="H63" s="21">
        <f t="shared" si="8"/>
        <v>16.209</v>
      </c>
      <c r="I63" s="21"/>
      <c r="J63" s="21"/>
      <c r="K63" s="21"/>
      <c r="L63" s="21">
        <v>9.6</v>
      </c>
      <c r="M63" s="21"/>
      <c r="N63" s="21"/>
      <c r="O63" s="21"/>
      <c r="P63" s="21"/>
      <c r="Q63" s="21"/>
      <c r="R63" s="21"/>
      <c r="S63" s="23">
        <f t="shared" si="9"/>
        <v>6.609</v>
      </c>
      <c r="T63" s="23"/>
      <c r="U63" s="23"/>
      <c r="V63" s="23"/>
    </row>
    <row r="64" spans="1:22" x14ac:dyDescent="0.3">
      <c r="A64" t="s">
        <v>8</v>
      </c>
      <c r="B64" s="12" t="s">
        <v>50</v>
      </c>
      <c r="C64" s="12"/>
      <c r="D64" s="12"/>
      <c r="E64" s="21">
        <v>13.619</v>
      </c>
      <c r="F64" s="21"/>
      <c r="G64" s="21"/>
      <c r="H64" s="21">
        <f t="shared" si="8"/>
        <v>13.619</v>
      </c>
      <c r="I64" s="21"/>
      <c r="J64" s="21"/>
      <c r="K64" s="21"/>
      <c r="L64" s="21">
        <v>9.4499999999999993</v>
      </c>
      <c r="M64" s="21"/>
      <c r="N64" s="21"/>
      <c r="O64" s="21"/>
      <c r="P64" s="21"/>
      <c r="Q64" s="21"/>
      <c r="R64" s="21"/>
      <c r="S64" s="21">
        <f t="shared" si="9"/>
        <v>4.1690000000000005</v>
      </c>
      <c r="T64" s="21"/>
      <c r="U64" s="21"/>
      <c r="V64" s="21"/>
    </row>
    <row r="65" spans="1:22" x14ac:dyDescent="0.3">
      <c r="A65" t="s">
        <v>9</v>
      </c>
      <c r="B65" s="12" t="s">
        <v>51</v>
      </c>
      <c r="C65" s="12"/>
      <c r="D65" s="12"/>
      <c r="E65" s="21">
        <v>12.631</v>
      </c>
      <c r="F65" s="21"/>
      <c r="G65" s="21"/>
      <c r="H65" s="21">
        <f t="shared" si="8"/>
        <v>12.631</v>
      </c>
      <c r="I65" s="21"/>
      <c r="J65" s="21"/>
      <c r="K65" s="21"/>
      <c r="L65" s="21">
        <v>8.15</v>
      </c>
      <c r="M65" s="21"/>
      <c r="N65" s="21"/>
      <c r="O65" s="21"/>
      <c r="P65" s="21"/>
      <c r="Q65" s="21"/>
      <c r="R65" s="21"/>
      <c r="S65" s="21">
        <f t="shared" si="9"/>
        <v>4.4809999999999999</v>
      </c>
      <c r="T65" s="21"/>
      <c r="U65" s="21"/>
      <c r="V65" s="21"/>
    </row>
    <row r="69" spans="1:22" x14ac:dyDescent="0.3">
      <c r="M69" s="22"/>
    </row>
    <row r="70" spans="1:22" x14ac:dyDescent="0.3">
      <c r="M70" s="22"/>
    </row>
    <row r="71" spans="1:22" x14ac:dyDescent="0.3">
      <c r="M71" s="22"/>
    </row>
    <row r="72" spans="1:22" x14ac:dyDescent="0.3">
      <c r="M72" s="22"/>
    </row>
    <row r="73" spans="1:22" x14ac:dyDescent="0.3">
      <c r="M73" s="22"/>
    </row>
    <row r="74" spans="1:22" x14ac:dyDescent="0.3">
      <c r="M74" s="22"/>
    </row>
    <row r="75" spans="1:22" x14ac:dyDescent="0.3">
      <c r="M75" s="22"/>
    </row>
  </sheetData>
  <mergeCells count="44">
    <mergeCell ref="B64:D64"/>
    <mergeCell ref="E64:G64"/>
    <mergeCell ref="H64:K64"/>
    <mergeCell ref="L64:R64"/>
    <mergeCell ref="S64:V64"/>
    <mergeCell ref="B65:D65"/>
    <mergeCell ref="E65:G65"/>
    <mergeCell ref="H65:K65"/>
    <mergeCell ref="L65:R65"/>
    <mergeCell ref="S65:V65"/>
    <mergeCell ref="B62:D62"/>
    <mergeCell ref="E62:G62"/>
    <mergeCell ref="H62:K62"/>
    <mergeCell ref="L62:R62"/>
    <mergeCell ref="S62:V62"/>
    <mergeCell ref="B63:D63"/>
    <mergeCell ref="E63:G63"/>
    <mergeCell ref="H63:K63"/>
    <mergeCell ref="L63:R63"/>
    <mergeCell ref="S63:V63"/>
    <mergeCell ref="B60:D60"/>
    <mergeCell ref="E60:G60"/>
    <mergeCell ref="H60:K60"/>
    <mergeCell ref="L60:R60"/>
    <mergeCell ref="S60:V60"/>
    <mergeCell ref="B61:D61"/>
    <mergeCell ref="E61:G61"/>
    <mergeCell ref="H61:K61"/>
    <mergeCell ref="L61:R61"/>
    <mergeCell ref="S61:V61"/>
    <mergeCell ref="S58:V58"/>
    <mergeCell ref="B59:D59"/>
    <mergeCell ref="E59:G59"/>
    <mergeCell ref="H59:K59"/>
    <mergeCell ref="L59:R59"/>
    <mergeCell ref="S59:V59"/>
    <mergeCell ref="A1:H1"/>
    <mergeCell ref="K1:R1"/>
    <mergeCell ref="L21:R21"/>
    <mergeCell ref="H57:K57"/>
    <mergeCell ref="B58:D58"/>
    <mergeCell ref="E58:G58"/>
    <mergeCell ref="H58:K58"/>
    <mergeCell ref="L58:R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Ammonium</vt:lpstr>
      <vt:lpstr>DRP</vt:lpstr>
      <vt:lpstr>TDP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2019-02-13T17:26:48Z</dcterms:created>
  <dcterms:modified xsi:type="dcterms:W3CDTF">2019-02-15T12:59:51Z</dcterms:modified>
</cp:coreProperties>
</file>