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11" i="1"/>
  <c r="C111"/>
  <c r="D111"/>
  <c r="E111"/>
  <c r="F111"/>
  <c r="G111"/>
  <c r="B87"/>
  <c r="C87"/>
  <c r="D87"/>
  <c r="E87"/>
  <c r="F87"/>
  <c r="G87"/>
  <c r="B64"/>
  <c r="C64"/>
  <c r="D64"/>
  <c r="E64"/>
  <c r="F64"/>
  <c r="G64"/>
  <c r="B39"/>
  <c r="C39"/>
  <c r="D39"/>
  <c r="E39"/>
  <c r="F39"/>
  <c r="G39"/>
  <c r="C16" l="1"/>
  <c r="D16"/>
  <c r="E16"/>
  <c r="F16"/>
  <c r="G16"/>
  <c r="B16"/>
  <c r="R109" l="1"/>
  <c r="R108"/>
  <c r="R107"/>
  <c r="R106"/>
  <c r="R105"/>
  <c r="R104"/>
  <c r="R103"/>
  <c r="R102"/>
  <c r="R101"/>
  <c r="R85"/>
  <c r="R84"/>
  <c r="R82"/>
  <c r="R81"/>
  <c r="R80"/>
  <c r="R79"/>
  <c r="R78"/>
  <c r="R77"/>
  <c r="N89"/>
  <c r="R89" s="1"/>
  <c r="R62"/>
  <c r="R61"/>
  <c r="R60"/>
  <c r="R59"/>
  <c r="R58"/>
  <c r="R57"/>
  <c r="R56"/>
  <c r="R55"/>
  <c r="R54"/>
  <c r="R33"/>
  <c r="R37"/>
  <c r="R36"/>
  <c r="R35"/>
  <c r="R32"/>
  <c r="R34"/>
  <c r="R31"/>
  <c r="R30"/>
  <c r="R29"/>
  <c r="N113"/>
  <c r="R113" s="1"/>
  <c r="R66"/>
  <c r="N66"/>
  <c r="R41"/>
  <c r="N41"/>
  <c r="K109" l="1"/>
  <c r="K108"/>
  <c r="K107"/>
  <c r="K106"/>
  <c r="K105"/>
  <c r="K104"/>
  <c r="K103"/>
  <c r="K102"/>
  <c r="K101"/>
  <c r="K78"/>
  <c r="K79"/>
  <c r="K80"/>
  <c r="K81"/>
  <c r="K82"/>
  <c r="K83"/>
  <c r="K84"/>
  <c r="K85"/>
  <c r="K77"/>
  <c r="K62"/>
  <c r="K55"/>
  <c r="K56"/>
  <c r="K57"/>
  <c r="K58"/>
  <c r="K59"/>
  <c r="K60"/>
  <c r="K61"/>
  <c r="K54"/>
  <c r="K30"/>
  <c r="K31"/>
  <c r="K32"/>
  <c r="K33"/>
  <c r="K34"/>
  <c r="K35"/>
  <c r="K36"/>
  <c r="K37"/>
  <c r="K29"/>
  <c r="K7" l="1"/>
  <c r="K8"/>
  <c r="K9"/>
  <c r="K10"/>
  <c r="K11"/>
  <c r="K12"/>
  <c r="K13"/>
  <c r="K14"/>
  <c r="K6"/>
  <c r="K110"/>
  <c r="M103" s="1"/>
  <c r="Q103" s="1"/>
  <c r="J110"/>
  <c r="L109"/>
  <c r="N109" s="1"/>
  <c r="L108"/>
  <c r="N108" s="1"/>
  <c r="L107"/>
  <c r="N107" s="1"/>
  <c r="L106"/>
  <c r="N106" s="1"/>
  <c r="M105"/>
  <c r="Q105" s="1"/>
  <c r="L105"/>
  <c r="N105" s="1"/>
  <c r="L104"/>
  <c r="N104" s="1"/>
  <c r="L103"/>
  <c r="N103" s="1"/>
  <c r="L102"/>
  <c r="N102" s="1"/>
  <c r="L101"/>
  <c r="N101" s="1"/>
  <c r="K86"/>
  <c r="M84" s="1"/>
  <c r="J86"/>
  <c r="L84" s="1"/>
  <c r="N84" s="1"/>
  <c r="R83"/>
  <c r="K63"/>
  <c r="M57" s="1"/>
  <c r="Q57" s="1"/>
  <c r="J63"/>
  <c r="L60" s="1"/>
  <c r="N60" s="1"/>
  <c r="M61"/>
  <c r="Q61" s="1"/>
  <c r="S60"/>
  <c r="T60" s="1"/>
  <c r="M59"/>
  <c r="Q59" s="1"/>
  <c r="L59"/>
  <c r="N59" s="1"/>
  <c r="S57"/>
  <c r="T57" s="1"/>
  <c r="M104" l="1"/>
  <c r="Q104" s="1"/>
  <c r="S106"/>
  <c r="T106" s="1"/>
  <c r="M107"/>
  <c r="Q107" s="1"/>
  <c r="S104"/>
  <c r="T104" s="1"/>
  <c r="S103"/>
  <c r="T103" s="1"/>
  <c r="M106"/>
  <c r="Q106" s="1"/>
  <c r="S107"/>
  <c r="T107" s="1"/>
  <c r="M77"/>
  <c r="Q77" s="1"/>
  <c r="M81"/>
  <c r="Q81" s="1"/>
  <c r="M83"/>
  <c r="Q83" s="1"/>
  <c r="S77"/>
  <c r="T77" s="1"/>
  <c r="S79"/>
  <c r="T79" s="1"/>
  <c r="S81"/>
  <c r="T81" s="1"/>
  <c r="S83"/>
  <c r="T83" s="1"/>
  <c r="S78"/>
  <c r="T78" s="1"/>
  <c r="S80"/>
  <c r="T80" s="1"/>
  <c r="S82"/>
  <c r="T82" s="1"/>
  <c r="M79"/>
  <c r="Q79" s="1"/>
  <c r="M85"/>
  <c r="Q85" s="1"/>
  <c r="M78"/>
  <c r="Q78" s="1"/>
  <c r="M80"/>
  <c r="Q80" s="1"/>
  <c r="M82"/>
  <c r="Q82" s="1"/>
  <c r="M58"/>
  <c r="Q58" s="1"/>
  <c r="S59"/>
  <c r="T59" s="1"/>
  <c r="M60"/>
  <c r="Q60" s="1"/>
  <c r="M109"/>
  <c r="Q109" s="1"/>
  <c r="M62"/>
  <c r="Q62" s="1"/>
  <c r="L54"/>
  <c r="N54" s="1"/>
  <c r="L56"/>
  <c r="N56" s="1"/>
  <c r="L58"/>
  <c r="N58" s="1"/>
  <c r="L62"/>
  <c r="N62" s="1"/>
  <c r="M108"/>
  <c r="Q108" s="1"/>
  <c r="L61"/>
  <c r="N61" s="1"/>
  <c r="N110"/>
  <c r="L55"/>
  <c r="N55" s="1"/>
  <c r="N63" s="1"/>
  <c r="L57"/>
  <c r="N57" s="1"/>
  <c r="S61"/>
  <c r="T61" s="1"/>
  <c r="O84"/>
  <c r="S54"/>
  <c r="T54" s="1"/>
  <c r="S55"/>
  <c r="T55" s="1"/>
  <c r="S56"/>
  <c r="T56" s="1"/>
  <c r="S84"/>
  <c r="T84" s="1"/>
  <c r="S85"/>
  <c r="T85" s="1"/>
  <c r="M101"/>
  <c r="M102"/>
  <c r="Q102" s="1"/>
  <c r="O104"/>
  <c r="O105"/>
  <c r="S108"/>
  <c r="T108" s="1"/>
  <c r="S109"/>
  <c r="T109" s="1"/>
  <c r="L85"/>
  <c r="M54"/>
  <c r="Q54" s="1"/>
  <c r="M55"/>
  <c r="Q55" s="1"/>
  <c r="M56"/>
  <c r="Q56" s="1"/>
  <c r="O59"/>
  <c r="O60"/>
  <c r="O61"/>
  <c r="O62"/>
  <c r="L77"/>
  <c r="L78"/>
  <c r="L79"/>
  <c r="L80"/>
  <c r="L81"/>
  <c r="L82"/>
  <c r="L83"/>
  <c r="S101"/>
  <c r="T101" s="1"/>
  <c r="S102"/>
  <c r="T102" s="1"/>
  <c r="S62"/>
  <c r="T62" s="1"/>
  <c r="O103"/>
  <c r="Q84"/>
  <c r="O57"/>
  <c r="K38"/>
  <c r="M35" s="1"/>
  <c r="J38"/>
  <c r="L36" s="1"/>
  <c r="L35"/>
  <c r="N35" s="1"/>
  <c r="L33"/>
  <c r="N33" s="1"/>
  <c r="L31"/>
  <c r="N31" s="1"/>
  <c r="K15"/>
  <c r="J15"/>
  <c r="L13" s="1"/>
  <c r="N13" s="1"/>
  <c r="O107" l="1"/>
  <c r="O106"/>
  <c r="O108"/>
  <c r="O102"/>
  <c r="O109"/>
  <c r="Q86"/>
  <c r="O58"/>
  <c r="S30"/>
  <c r="T30" s="1"/>
  <c r="M29"/>
  <c r="L29"/>
  <c r="N29" s="1"/>
  <c r="L32"/>
  <c r="N32" s="1"/>
  <c r="L34"/>
  <c r="N34" s="1"/>
  <c r="O29"/>
  <c r="L30"/>
  <c r="N30" s="1"/>
  <c r="T86"/>
  <c r="M31"/>
  <c r="Q31" s="1"/>
  <c r="S32"/>
  <c r="T32" s="1"/>
  <c r="S34"/>
  <c r="T34" s="1"/>
  <c r="S37"/>
  <c r="T37" s="1"/>
  <c r="S29"/>
  <c r="T29" s="1"/>
  <c r="M32"/>
  <c r="O32" s="1"/>
  <c r="S31"/>
  <c r="T31" s="1"/>
  <c r="Q63"/>
  <c r="N83"/>
  <c r="O83"/>
  <c r="Q29"/>
  <c r="M30"/>
  <c r="Q30" s="1"/>
  <c r="M34"/>
  <c r="Q34" s="1"/>
  <c r="S35"/>
  <c r="T35" s="1"/>
  <c r="N82"/>
  <c r="O82"/>
  <c r="N78"/>
  <c r="O78"/>
  <c r="Q101"/>
  <c r="Q110" s="1"/>
  <c r="O101"/>
  <c r="N81"/>
  <c r="O81"/>
  <c r="N77"/>
  <c r="O77"/>
  <c r="O56"/>
  <c r="L37"/>
  <c r="N37" s="1"/>
  <c r="N80"/>
  <c r="O80"/>
  <c r="O55"/>
  <c r="N79"/>
  <c r="O79"/>
  <c r="N85"/>
  <c r="O85"/>
  <c r="O54"/>
  <c r="N36"/>
  <c r="O35"/>
  <c r="Q35"/>
  <c r="M33"/>
  <c r="Q33" s="1"/>
  <c r="O34"/>
  <c r="M37"/>
  <c r="Q37" s="1"/>
  <c r="M36"/>
  <c r="Q36" s="1"/>
  <c r="S36"/>
  <c r="T36" s="1"/>
  <c r="L6"/>
  <c r="N6" s="1"/>
  <c r="L14"/>
  <c r="N14" s="1"/>
  <c r="L7"/>
  <c r="N7" s="1"/>
  <c r="L11"/>
  <c r="N11" s="1"/>
  <c r="L10"/>
  <c r="N10" s="1"/>
  <c r="L8"/>
  <c r="N8" s="1"/>
  <c r="L12"/>
  <c r="N12" s="1"/>
  <c r="L9"/>
  <c r="N9" s="1"/>
  <c r="M10"/>
  <c r="M7"/>
  <c r="M11"/>
  <c r="M8"/>
  <c r="M12"/>
  <c r="M6"/>
  <c r="M14"/>
  <c r="Q14" s="1"/>
  <c r="M9"/>
  <c r="M13"/>
  <c r="O110" l="1"/>
  <c r="N93"/>
  <c r="O31"/>
  <c r="O33"/>
  <c r="Q32"/>
  <c r="Q38" s="1"/>
  <c r="O30"/>
  <c r="O63"/>
  <c r="O37"/>
  <c r="O86"/>
  <c r="N38"/>
  <c r="N86"/>
  <c r="O36"/>
  <c r="N15"/>
  <c r="Q13"/>
  <c r="O13"/>
  <c r="O14"/>
  <c r="O12"/>
  <c r="Q12"/>
  <c r="O11"/>
  <c r="Q11"/>
  <c r="O9"/>
  <c r="Q9"/>
  <c r="O6"/>
  <c r="Q6"/>
  <c r="O8"/>
  <c r="Q8"/>
  <c r="O7"/>
  <c r="Q7"/>
  <c r="Q10"/>
  <c r="O10"/>
  <c r="O38" l="1"/>
  <c r="O15"/>
  <c r="Q15"/>
  <c r="N18" l="1"/>
  <c r="R18" s="1"/>
  <c r="R13" l="1"/>
  <c r="S13" s="1"/>
  <c r="T13" s="1"/>
  <c r="R8"/>
  <c r="S8" s="1"/>
  <c r="T8" s="1"/>
  <c r="R9"/>
  <c r="S9" s="1"/>
  <c r="T9" s="1"/>
  <c r="R11"/>
  <c r="S11" s="1"/>
  <c r="T11" s="1"/>
  <c r="R14"/>
  <c r="S14" s="1"/>
  <c r="T14" s="1"/>
  <c r="R6"/>
  <c r="S6" s="1"/>
  <c r="T6" s="1"/>
  <c r="R7"/>
  <c r="S7" s="1"/>
  <c r="T7" s="1"/>
  <c r="R10"/>
  <c r="S10" s="1"/>
  <c r="T10" s="1"/>
  <c r="R12"/>
  <c r="S12" s="1"/>
  <c r="T12" s="1"/>
  <c r="S33"/>
  <c r="T33"/>
  <c r="T38" s="1"/>
  <c r="N45" s="1"/>
  <c r="S58"/>
  <c r="T58" s="1"/>
  <c r="T63" s="1"/>
  <c r="N70" s="1"/>
  <c r="S105"/>
  <c r="T105" s="1"/>
  <c r="T110" s="1"/>
  <c r="N117" s="1"/>
  <c r="T15" l="1"/>
  <c r="N22" s="1"/>
</calcChain>
</file>

<file path=xl/sharedStrings.xml><?xml version="1.0" encoding="utf-8"?>
<sst xmlns="http://schemas.openxmlformats.org/spreadsheetml/2006/main" count="127" uniqueCount="39">
  <si>
    <t>X</t>
  </si>
  <si>
    <t>Y</t>
  </si>
  <si>
    <t>X-X'</t>
  </si>
  <si>
    <t>Y-Y'</t>
  </si>
  <si>
    <t>(X-X')^2</t>
  </si>
  <si>
    <t>(Y-Y')^2</t>
  </si>
  <si>
    <t>(X-X')(Y-Y')</t>
  </si>
  <si>
    <t>SIMPLE REGRESSION</t>
  </si>
  <si>
    <t>Y^</t>
  </si>
  <si>
    <t>Y^-Y'</t>
  </si>
  <si>
    <t>(Y^-Y')^2</t>
  </si>
  <si>
    <t xml:space="preserve">R^2 REGRESSION REGRESSION </t>
  </si>
  <si>
    <t>CATEGORY : SMALL</t>
  </si>
  <si>
    <t>slope(b1)</t>
  </si>
  <si>
    <t>Function for regression</t>
  </si>
  <si>
    <t>R^2</t>
  </si>
  <si>
    <t>Y DEPENDENT</t>
  </si>
  <si>
    <t>X DEPENDENT</t>
  </si>
  <si>
    <t>Qos</t>
  </si>
  <si>
    <t>Performance</t>
  </si>
  <si>
    <t>Energy Efficiency</t>
  </si>
  <si>
    <t>Response time Images</t>
  </si>
  <si>
    <t>Image Quality</t>
  </si>
  <si>
    <t>Small</t>
  </si>
  <si>
    <t>Medium</t>
  </si>
  <si>
    <t>Load quickly</t>
  </si>
  <si>
    <t>CATEGORY : MEDIUM</t>
  </si>
  <si>
    <t>LARGE</t>
  </si>
  <si>
    <t>EXTRA LARGE</t>
  </si>
  <si>
    <t>FULL</t>
  </si>
  <si>
    <t>CATEGORY : FULL</t>
  </si>
  <si>
    <t>CATEGORY : EXTRA LARGE</t>
  </si>
  <si>
    <t>CATEGORY : LARGE</t>
  </si>
  <si>
    <t>b0</t>
  </si>
  <si>
    <t>0.89-0.022*x</t>
  </si>
  <si>
    <t>y= 0.83+0.33(x)</t>
  </si>
  <si>
    <t>y=0.879+0.01(x)</t>
  </si>
  <si>
    <t>y= 0.88+0.011(x)</t>
  </si>
  <si>
    <t>y= 0.87+0.03(x)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</si>
</sst>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117"/>
  <sheetViews>
    <sheetView tabSelected="1" workbookViewId="0">
      <selection activeCell="G101" sqref="G101"/>
    </sheetView>
  </sheetViews>
  <sheetFormatPr defaultRowHeight="15"/>
  <cols>
    <col min="2" max="2" width="14.42578125" customWidth="1"/>
    <col min="3" max="3" width="7.140625" customWidth="1"/>
    <col min="4" max="4" width="14.85546875" customWidth="1"/>
    <col min="5" max="5" width="19.28515625" customWidth="1"/>
    <col min="6" max="6" width="27.5703125" customWidth="1"/>
    <col min="7" max="7" width="14.42578125" customWidth="1"/>
    <col min="23" max="23" width="18.5703125" customWidth="1"/>
  </cols>
  <sheetData>
    <row r="3" spans="2:23">
      <c r="J3" s="8" t="s">
        <v>12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2:23">
      <c r="B4" s="3"/>
      <c r="C4" s="3"/>
      <c r="D4" s="3"/>
      <c r="E4" s="3" t="s">
        <v>23</v>
      </c>
      <c r="F4" s="3"/>
      <c r="G4" s="3"/>
      <c r="J4" s="8" t="s">
        <v>7</v>
      </c>
      <c r="K4" s="8"/>
      <c r="L4" s="8"/>
      <c r="M4" s="8"/>
      <c r="N4" s="8"/>
      <c r="O4" s="8"/>
      <c r="P4" s="4"/>
      <c r="Q4" s="8" t="s">
        <v>11</v>
      </c>
      <c r="R4" s="8"/>
      <c r="S4" s="8"/>
      <c r="T4" s="8"/>
    </row>
    <row r="5" spans="2:23">
      <c r="B5" s="3" t="s">
        <v>25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6</v>
      </c>
      <c r="P5" s="4"/>
      <c r="Q5" s="4" t="s">
        <v>5</v>
      </c>
      <c r="R5" s="4" t="s">
        <v>8</v>
      </c>
      <c r="S5" s="4" t="s">
        <v>9</v>
      </c>
      <c r="T5" s="4" t="s">
        <v>10</v>
      </c>
    </row>
    <row r="6" spans="2:23">
      <c r="B6" s="1">
        <v>0.8</v>
      </c>
      <c r="C6" s="1">
        <v>0.8</v>
      </c>
      <c r="D6" s="1">
        <v>0.9</v>
      </c>
      <c r="E6" s="1">
        <v>0.9</v>
      </c>
      <c r="F6" s="1">
        <v>0.9</v>
      </c>
      <c r="G6" s="1">
        <v>0.8</v>
      </c>
      <c r="J6">
        <v>0.1</v>
      </c>
      <c r="K6">
        <f>AVERAGE(B6:G6)</f>
        <v>0.85</v>
      </c>
      <c r="L6" s="6">
        <f>J6-J15</f>
        <v>-0.4</v>
      </c>
      <c r="M6" s="5">
        <f>K6-K15</f>
        <v>-3.7037037037037646E-3</v>
      </c>
      <c r="N6" s="6">
        <f>POWER(L6,2)</f>
        <v>0.16000000000000003</v>
      </c>
      <c r="O6" s="5">
        <f>L6*M6</f>
        <v>1.4814814814815059E-3</v>
      </c>
      <c r="Q6" s="5">
        <f>POWER(M6,2)</f>
        <v>1.3717421124828983E-5</v>
      </c>
      <c r="R6" s="6">
        <f>R18+N18*(J6)</f>
        <v>0.86148148148148151</v>
      </c>
      <c r="S6" s="5">
        <f>R6-K15</f>
        <v>7.7777777777777724E-3</v>
      </c>
      <c r="T6" s="5">
        <f>POWER(S6,2)</f>
        <v>6.0493827160493743E-5</v>
      </c>
    </row>
    <row r="7" spans="2:23">
      <c r="B7" s="1">
        <v>0.8</v>
      </c>
      <c r="C7" s="1">
        <v>0.9</v>
      </c>
      <c r="D7" s="1">
        <v>0.9</v>
      </c>
      <c r="E7" s="1">
        <v>0.9</v>
      </c>
      <c r="F7" s="1">
        <v>0.9</v>
      </c>
      <c r="G7" s="1">
        <v>0.6</v>
      </c>
      <c r="J7">
        <v>0.2</v>
      </c>
      <c r="K7">
        <f t="shared" ref="K7:K14" si="0">AVERAGE(B7:G7)</f>
        <v>0.83333333333333337</v>
      </c>
      <c r="L7" s="6">
        <f>J7-J15</f>
        <v>-0.3</v>
      </c>
      <c r="M7" s="5">
        <f>K7-K15</f>
        <v>-2.0370370370370372E-2</v>
      </c>
      <c r="N7" s="6">
        <f t="shared" ref="N7:N14" si="1">POWER(L7,2)</f>
        <v>0.09</v>
      </c>
      <c r="O7" s="5">
        <f t="shared" ref="O7:O14" si="2">L7*M7</f>
        <v>6.1111111111111114E-3</v>
      </c>
      <c r="Q7" s="5">
        <f t="shared" ref="Q7:Q13" si="3">POWER(M7,2)</f>
        <v>4.1495198902606319E-4</v>
      </c>
      <c r="R7" s="6">
        <f>R18+N18*(J7)</f>
        <v>0.85953703703703699</v>
      </c>
      <c r="S7" s="5">
        <f>R7-K15</f>
        <v>5.833333333333246E-3</v>
      </c>
      <c r="T7" s="5">
        <f t="shared" ref="T7:T14" si="4">POWER(S7,2)</f>
        <v>3.4027777777776759E-5</v>
      </c>
    </row>
    <row r="8" spans="2:23">
      <c r="B8" s="1">
        <v>0.9</v>
      </c>
      <c r="C8" s="1">
        <v>0.9</v>
      </c>
      <c r="D8" s="1">
        <v>0.9</v>
      </c>
      <c r="E8" s="1">
        <v>0.9</v>
      </c>
      <c r="F8" s="1">
        <v>0.9</v>
      </c>
      <c r="G8" s="1">
        <v>0.9</v>
      </c>
      <c r="J8">
        <v>0.3</v>
      </c>
      <c r="K8">
        <f t="shared" si="0"/>
        <v>0.9</v>
      </c>
      <c r="L8" s="6">
        <f>J8-J15</f>
        <v>-0.2</v>
      </c>
      <c r="M8" s="5">
        <f>K8-K15</f>
        <v>4.629629629629628E-2</v>
      </c>
      <c r="N8" s="6">
        <f t="shared" si="1"/>
        <v>4.0000000000000008E-2</v>
      </c>
      <c r="O8" s="5">
        <f t="shared" si="2"/>
        <v>-9.259259259259257E-3</v>
      </c>
      <c r="Q8" s="5">
        <f t="shared" si="3"/>
        <v>2.1433470507544565E-3</v>
      </c>
      <c r="R8" s="6">
        <f>R18+N18*(J8)</f>
        <v>0.85759259259259257</v>
      </c>
      <c r="S8" s="5">
        <f>R8-K15</f>
        <v>3.8888888888888307E-3</v>
      </c>
      <c r="T8" s="5">
        <f t="shared" si="4"/>
        <v>1.5123456790123004E-5</v>
      </c>
    </row>
    <row r="9" spans="2:23">
      <c r="B9" s="1">
        <v>0.9</v>
      </c>
      <c r="C9" s="1">
        <v>0.9</v>
      </c>
      <c r="D9" s="1">
        <v>0.9</v>
      </c>
      <c r="E9" s="1">
        <v>0.9</v>
      </c>
      <c r="F9" s="1">
        <v>0.9</v>
      </c>
      <c r="G9" s="1">
        <v>0.9</v>
      </c>
      <c r="J9">
        <v>0.4</v>
      </c>
      <c r="K9">
        <f t="shared" si="0"/>
        <v>0.9</v>
      </c>
      <c r="L9" s="6">
        <f>J9-J15</f>
        <v>-9.9999999999999978E-2</v>
      </c>
      <c r="M9" s="5">
        <f>K9-K15</f>
        <v>4.629629629629628E-2</v>
      </c>
      <c r="N9" s="6">
        <f t="shared" si="1"/>
        <v>9.999999999999995E-3</v>
      </c>
      <c r="O9" s="5">
        <f t="shared" si="2"/>
        <v>-4.6296296296296268E-3</v>
      </c>
      <c r="Q9" s="5">
        <f t="shared" si="3"/>
        <v>2.1433470507544565E-3</v>
      </c>
      <c r="R9" s="6">
        <f>R18+N18*(J9)</f>
        <v>0.85564814814814816</v>
      </c>
      <c r="S9" s="5">
        <f>R9-K15</f>
        <v>1.9444444444444153E-3</v>
      </c>
      <c r="T9" s="5">
        <f t="shared" si="4"/>
        <v>3.780864197530751E-6</v>
      </c>
      <c r="W9" s="5" t="s">
        <v>16</v>
      </c>
    </row>
    <row r="10" spans="2:23">
      <c r="B10" s="1">
        <v>0.8</v>
      </c>
      <c r="C10" s="1">
        <v>0.8</v>
      </c>
      <c r="D10" s="1">
        <v>0.8</v>
      </c>
      <c r="E10" s="1">
        <v>0.9</v>
      </c>
      <c r="F10" s="1">
        <v>0.9</v>
      </c>
      <c r="G10" s="1">
        <v>0.9</v>
      </c>
      <c r="J10">
        <v>0.5</v>
      </c>
      <c r="K10">
        <f t="shared" si="0"/>
        <v>0.85000000000000009</v>
      </c>
      <c r="L10" s="6">
        <f>J10-J15</f>
        <v>0</v>
      </c>
      <c r="M10" s="5">
        <f>K10-K15</f>
        <v>-3.7037037037036535E-3</v>
      </c>
      <c r="N10" s="6">
        <f t="shared" si="1"/>
        <v>0</v>
      </c>
      <c r="O10" s="5">
        <f t="shared" si="2"/>
        <v>0</v>
      </c>
      <c r="Q10" s="5">
        <f t="shared" si="3"/>
        <v>1.3717421124828161E-5</v>
      </c>
      <c r="R10" s="6">
        <f>R18+N18*(J10)</f>
        <v>0.85370370370370374</v>
      </c>
      <c r="S10" s="5">
        <f>R10-K15</f>
        <v>0</v>
      </c>
      <c r="T10" s="5">
        <f t="shared" si="4"/>
        <v>0</v>
      </c>
      <c r="W10" s="6" t="s">
        <v>17</v>
      </c>
    </row>
    <row r="11" spans="2:23">
      <c r="B11" s="1">
        <v>0.8</v>
      </c>
      <c r="C11" s="7">
        <v>0.8</v>
      </c>
      <c r="D11" s="1">
        <v>0.9</v>
      </c>
      <c r="E11" s="1">
        <v>0.9</v>
      </c>
      <c r="F11" s="1">
        <v>0.9</v>
      </c>
      <c r="G11" s="1">
        <v>0.6</v>
      </c>
      <c r="J11">
        <v>0.6</v>
      </c>
      <c r="K11">
        <f t="shared" si="0"/>
        <v>0.81666666666666654</v>
      </c>
      <c r="L11" s="6">
        <f>J11-J15</f>
        <v>9.9999999999999978E-2</v>
      </c>
      <c r="M11" s="5">
        <f>K11-K15</f>
        <v>-3.7037037037037202E-2</v>
      </c>
      <c r="N11" s="6">
        <f t="shared" si="1"/>
        <v>9.999999999999995E-3</v>
      </c>
      <c r="O11" s="5">
        <f t="shared" si="2"/>
        <v>-3.7037037037037195E-3</v>
      </c>
      <c r="Q11" s="5">
        <f t="shared" si="3"/>
        <v>1.3717421124828655E-3</v>
      </c>
      <c r="R11" s="6">
        <f>R18+N18*(J11)</f>
        <v>0.85175925925925922</v>
      </c>
      <c r="S11" s="5">
        <f>R11-K15</f>
        <v>-1.9444444444445264E-3</v>
      </c>
      <c r="T11" s="5">
        <f t="shared" si="4"/>
        <v>3.7808641975311825E-6</v>
      </c>
    </row>
    <row r="12" spans="2:23">
      <c r="B12" s="1">
        <v>0.9</v>
      </c>
      <c r="C12" s="7">
        <v>0.8</v>
      </c>
      <c r="D12" s="1">
        <v>0.9</v>
      </c>
      <c r="E12" s="1">
        <v>0.9</v>
      </c>
      <c r="F12" s="1">
        <v>0.9</v>
      </c>
      <c r="G12" s="1">
        <v>0.6</v>
      </c>
      <c r="J12">
        <v>0.7</v>
      </c>
      <c r="K12">
        <f t="shared" si="0"/>
        <v>0.83333333333333337</v>
      </c>
      <c r="L12" s="6">
        <f>J12-J15</f>
        <v>0.19999999999999996</v>
      </c>
      <c r="M12" s="5">
        <f>K12-K15</f>
        <v>-2.0370370370370372E-2</v>
      </c>
      <c r="N12" s="6">
        <f>POWER(L12,2)</f>
        <v>3.999999999999998E-2</v>
      </c>
      <c r="O12" s="5">
        <f t="shared" si="2"/>
        <v>-4.0740740740740737E-3</v>
      </c>
      <c r="Q12" s="5">
        <f t="shared" si="3"/>
        <v>4.1495198902606319E-4</v>
      </c>
      <c r="R12" s="6">
        <f>R18+N18*(J12)</f>
        <v>0.8498148148148148</v>
      </c>
      <c r="S12" s="5">
        <f>R12-K15</f>
        <v>-3.8888888888889417E-3</v>
      </c>
      <c r="T12" s="5">
        <f t="shared" si="4"/>
        <v>1.5123456790123868E-5</v>
      </c>
    </row>
    <row r="13" spans="2:23">
      <c r="B13" s="1">
        <v>0.8</v>
      </c>
      <c r="C13" s="7">
        <v>0.8</v>
      </c>
      <c r="D13" s="1">
        <v>0.8</v>
      </c>
      <c r="E13" s="1">
        <v>0.9</v>
      </c>
      <c r="F13" s="1">
        <v>0.9</v>
      </c>
      <c r="G13" s="1">
        <v>0.6</v>
      </c>
      <c r="J13">
        <v>0.8</v>
      </c>
      <c r="K13">
        <f t="shared" si="0"/>
        <v>0.79999999999999993</v>
      </c>
      <c r="L13" s="6">
        <f>J13-J15</f>
        <v>0.30000000000000004</v>
      </c>
      <c r="M13" s="5">
        <f>K13-K15</f>
        <v>-5.3703703703703809E-2</v>
      </c>
      <c r="N13" s="6">
        <f t="shared" si="1"/>
        <v>9.0000000000000024E-2</v>
      </c>
      <c r="O13" s="5">
        <f t="shared" si="2"/>
        <v>-1.6111111111111145E-2</v>
      </c>
      <c r="Q13" s="5">
        <f t="shared" si="3"/>
        <v>2.8840877914952101E-3</v>
      </c>
      <c r="R13" s="6">
        <f>R18+N18*(J13)</f>
        <v>0.84787037037037039</v>
      </c>
      <c r="S13" s="5">
        <f>R13-K15</f>
        <v>-5.833333333333357E-3</v>
      </c>
      <c r="T13" s="5">
        <f t="shared" si="4"/>
        <v>3.4027777777778053E-5</v>
      </c>
    </row>
    <row r="14" spans="2:23">
      <c r="B14" s="1">
        <v>0.9</v>
      </c>
      <c r="C14" s="1">
        <v>0.9</v>
      </c>
      <c r="D14" s="1">
        <v>0.9</v>
      </c>
      <c r="E14" s="1">
        <v>0.9</v>
      </c>
      <c r="F14" s="1">
        <v>0.9</v>
      </c>
      <c r="G14" s="1">
        <v>0.9</v>
      </c>
      <c r="J14">
        <v>0.9</v>
      </c>
      <c r="K14">
        <f t="shared" si="0"/>
        <v>0.9</v>
      </c>
      <c r="L14" s="6">
        <f>J14-J15</f>
        <v>0.4</v>
      </c>
      <c r="M14" s="5">
        <f>K14-K15</f>
        <v>4.629629629629628E-2</v>
      </c>
      <c r="N14" s="6">
        <f t="shared" si="1"/>
        <v>0.16000000000000003</v>
      </c>
      <c r="O14" s="5">
        <f t="shared" si="2"/>
        <v>1.8518518518518514E-2</v>
      </c>
      <c r="Q14" s="5">
        <f>POWER(M14,2)</f>
        <v>2.1433470507544565E-3</v>
      </c>
      <c r="R14" s="6">
        <f>R18+N18*(J14)</f>
        <v>0.84592592592592586</v>
      </c>
      <c r="S14" s="5">
        <f>R14-K15</f>
        <v>-7.7777777777778834E-3</v>
      </c>
      <c r="T14" s="5">
        <f t="shared" si="4"/>
        <v>6.0493827160495471E-5</v>
      </c>
    </row>
    <row r="15" spans="2:23">
      <c r="B15" s="1">
        <v>0.9</v>
      </c>
      <c r="C15" s="1">
        <v>0.9</v>
      </c>
      <c r="D15" s="1">
        <v>0.9</v>
      </c>
      <c r="E15" s="1">
        <v>0.9</v>
      </c>
      <c r="F15" s="1">
        <v>0.9</v>
      </c>
      <c r="G15" s="1">
        <v>0.9</v>
      </c>
      <c r="J15" s="2">
        <f>AVERAGE(J6:J14)</f>
        <v>0.5</v>
      </c>
      <c r="K15" s="2">
        <f>AVERAGE(K6:K14)</f>
        <v>0.85370370370370374</v>
      </c>
      <c r="L15" s="2"/>
      <c r="M15" s="2"/>
      <c r="N15" s="2">
        <f>SUM(N6:N14)</f>
        <v>0.60000000000000009</v>
      </c>
      <c r="O15" s="2">
        <f>SUM(O6:O14)</f>
        <v>-1.166666666666669E-2</v>
      </c>
      <c r="P15" s="2"/>
      <c r="Q15" s="2">
        <f>SUM(Q6:Q14)</f>
        <v>1.1543209876543229E-2</v>
      </c>
      <c r="R15" s="2"/>
      <c r="S15" s="2"/>
      <c r="T15" s="2">
        <f>SUM(T6:T14)</f>
        <v>2.2685185185185286E-4</v>
      </c>
    </row>
    <row r="16" spans="2:23">
      <c r="B16">
        <f t="shared" ref="B16:G16" si="5">AVERAGE(B6:B15)</f>
        <v>0.85</v>
      </c>
      <c r="C16">
        <f t="shared" si="5"/>
        <v>0.85</v>
      </c>
      <c r="D16">
        <f t="shared" si="5"/>
        <v>0.88000000000000012</v>
      </c>
      <c r="E16">
        <f t="shared" si="5"/>
        <v>0.90000000000000013</v>
      </c>
      <c r="F16">
        <f t="shared" si="5"/>
        <v>0.90000000000000013</v>
      </c>
      <c r="G16">
        <f t="shared" si="5"/>
        <v>0.76999999999999991</v>
      </c>
    </row>
    <row r="18" spans="2:20">
      <c r="K18" s="8" t="s">
        <v>13</v>
      </c>
      <c r="L18" s="8"/>
      <c r="M18" s="8"/>
      <c r="N18" s="9">
        <f>O15/N15</f>
        <v>-1.9444444444444479E-2</v>
      </c>
      <c r="O18" s="9"/>
      <c r="Q18" t="s">
        <v>33</v>
      </c>
      <c r="R18">
        <f>K15-N18*J15</f>
        <v>0.86342592592592593</v>
      </c>
    </row>
    <row r="20" spans="2:20">
      <c r="K20" s="8" t="s">
        <v>14</v>
      </c>
      <c r="L20" s="8"/>
      <c r="M20" s="8"/>
      <c r="N20" s="9" t="s">
        <v>34</v>
      </c>
      <c r="O20" s="9"/>
    </row>
    <row r="22" spans="2:20">
      <c r="K22" s="8" t="s">
        <v>15</v>
      </c>
      <c r="L22" s="8"/>
      <c r="M22" s="8"/>
      <c r="N22" s="9">
        <f>T15/Q15</f>
        <v>1.9652406417112356E-2</v>
      </c>
      <c r="O22" s="9"/>
    </row>
    <row r="26" spans="2:20">
      <c r="J26" s="8" t="s">
        <v>26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>
      <c r="B27" s="3"/>
      <c r="C27" s="3"/>
      <c r="D27" s="3"/>
      <c r="E27" s="3" t="s">
        <v>24</v>
      </c>
      <c r="F27" s="3"/>
      <c r="G27" s="3"/>
      <c r="J27" s="8" t="s">
        <v>7</v>
      </c>
      <c r="K27" s="8"/>
      <c r="L27" s="8"/>
      <c r="M27" s="8"/>
      <c r="N27" s="8"/>
      <c r="O27" s="8"/>
      <c r="P27" s="4"/>
      <c r="Q27" s="8" t="s">
        <v>11</v>
      </c>
      <c r="R27" s="8"/>
      <c r="S27" s="8"/>
      <c r="T27" s="8"/>
    </row>
    <row r="28" spans="2:20">
      <c r="B28" s="3" t="s">
        <v>25</v>
      </c>
      <c r="C28" s="3" t="s">
        <v>18</v>
      </c>
      <c r="D28" s="3" t="s">
        <v>19</v>
      </c>
      <c r="E28" s="3" t="s">
        <v>20</v>
      </c>
      <c r="F28" s="3" t="s">
        <v>21</v>
      </c>
      <c r="G28" s="3" t="s">
        <v>22</v>
      </c>
      <c r="J28" s="4" t="s">
        <v>0</v>
      </c>
      <c r="K28" s="4" t="s">
        <v>1</v>
      </c>
      <c r="L28" s="4" t="s">
        <v>2</v>
      </c>
      <c r="M28" s="4" t="s">
        <v>3</v>
      </c>
      <c r="N28" s="4" t="s">
        <v>4</v>
      </c>
      <c r="O28" s="4" t="s">
        <v>6</v>
      </c>
      <c r="P28" s="4"/>
      <c r="Q28" s="4" t="s">
        <v>5</v>
      </c>
      <c r="R28" s="4" t="s">
        <v>8</v>
      </c>
      <c r="S28" s="4" t="s">
        <v>9</v>
      </c>
      <c r="T28" s="4" t="s">
        <v>10</v>
      </c>
    </row>
    <row r="29" spans="2:20">
      <c r="B29" s="1">
        <v>0.8</v>
      </c>
      <c r="C29" s="1">
        <v>1</v>
      </c>
      <c r="D29" s="1">
        <v>1</v>
      </c>
      <c r="E29" s="1">
        <v>0.9</v>
      </c>
      <c r="F29" s="1">
        <v>0.9</v>
      </c>
      <c r="G29" s="1">
        <v>0.8</v>
      </c>
      <c r="J29">
        <v>0.1</v>
      </c>
      <c r="K29">
        <f>AVERAGE(B29:G29)</f>
        <v>0.89999999999999991</v>
      </c>
      <c r="L29">
        <f>J29-J38</f>
        <v>-0.4</v>
      </c>
      <c r="M29">
        <f>K29-K38</f>
        <v>4.4444444444444287E-2</v>
      </c>
      <c r="N29">
        <f t="shared" ref="N29:N37" si="6">POWER(L29,2)</f>
        <v>0.16000000000000003</v>
      </c>
      <c r="O29">
        <f>L29*M29</f>
        <v>-1.7777777777777715E-2</v>
      </c>
      <c r="Q29">
        <f>POWER(M29,2)</f>
        <v>1.9753086419752948E-3</v>
      </c>
      <c r="R29">
        <f>R41+N41*(J29)</f>
        <v>0.84222222222222232</v>
      </c>
      <c r="S29">
        <f>R29-K38</f>
        <v>-1.3333333333333308E-2</v>
      </c>
      <c r="T29">
        <f>POWER(S29,2)</f>
        <v>1.7777777777777711E-4</v>
      </c>
    </row>
    <row r="30" spans="2:20">
      <c r="B30" s="1">
        <v>0.8</v>
      </c>
      <c r="C30" s="1">
        <v>0.8</v>
      </c>
      <c r="D30" s="1">
        <v>1</v>
      </c>
      <c r="E30" s="1">
        <v>0.9</v>
      </c>
      <c r="F30" s="1">
        <v>0.9</v>
      </c>
      <c r="G30" s="1">
        <v>0.6</v>
      </c>
      <c r="J30">
        <v>0.2</v>
      </c>
      <c r="K30">
        <f t="shared" ref="K30:K37" si="7">AVERAGE(B30:G30)</f>
        <v>0.83333333333333337</v>
      </c>
      <c r="L30">
        <f>J30-J38</f>
        <v>-0.3</v>
      </c>
      <c r="M30">
        <f>K30-K38</f>
        <v>-2.2222222222222254E-2</v>
      </c>
      <c r="N30">
        <f t="shared" si="6"/>
        <v>0.09</v>
      </c>
      <c r="O30">
        <f>L30*M30</f>
        <v>6.6666666666666758E-3</v>
      </c>
      <c r="Q30">
        <f t="shared" ref="Q30:Q37" si="8">POWER(M30,2)</f>
        <v>4.9382716049382858E-4</v>
      </c>
      <c r="R30">
        <f>R41+N41*(J30)</f>
        <v>0.84555555555555562</v>
      </c>
      <c r="S30">
        <f>R30-K38</f>
        <v>-1.0000000000000009E-2</v>
      </c>
      <c r="T30">
        <f t="shared" ref="T30:T37" si="9">POWER(S30,2)</f>
        <v>1.0000000000000018E-4</v>
      </c>
    </row>
    <row r="31" spans="2:20">
      <c r="B31" s="1">
        <v>0.8</v>
      </c>
      <c r="C31" s="1">
        <v>0.8</v>
      </c>
      <c r="D31" s="1">
        <v>1</v>
      </c>
      <c r="E31" s="1">
        <v>0.9</v>
      </c>
      <c r="F31" s="1">
        <v>0.9</v>
      </c>
      <c r="G31" s="1">
        <v>0.6</v>
      </c>
      <c r="J31">
        <v>0.3</v>
      </c>
      <c r="K31">
        <f t="shared" si="7"/>
        <v>0.83333333333333337</v>
      </c>
      <c r="L31">
        <f>J31-J38</f>
        <v>-0.2</v>
      </c>
      <c r="M31">
        <f>K31-K38</f>
        <v>-2.2222222222222254E-2</v>
      </c>
      <c r="N31">
        <f t="shared" si="6"/>
        <v>4.0000000000000008E-2</v>
      </c>
      <c r="O31">
        <f t="shared" ref="O31:O37" si="10">L31*M31</f>
        <v>4.4444444444444514E-3</v>
      </c>
      <c r="Q31">
        <f t="shared" si="8"/>
        <v>4.9382716049382858E-4</v>
      </c>
      <c r="R31">
        <f>R41+N41*(J31)</f>
        <v>0.84888888888888903</v>
      </c>
      <c r="S31">
        <f>R31-K38</f>
        <v>-6.6666666666665986E-3</v>
      </c>
      <c r="T31">
        <f t="shared" si="9"/>
        <v>4.4444444444443539E-5</v>
      </c>
    </row>
    <row r="32" spans="2:20">
      <c r="B32" s="1">
        <v>0.8</v>
      </c>
      <c r="C32" s="1">
        <v>0.8</v>
      </c>
      <c r="D32" s="1">
        <v>1</v>
      </c>
      <c r="E32" s="1">
        <v>0.9</v>
      </c>
      <c r="F32" s="1">
        <v>0.9</v>
      </c>
      <c r="G32" s="1">
        <v>0.6</v>
      </c>
      <c r="J32">
        <v>0.4</v>
      </c>
      <c r="K32">
        <f t="shared" si="7"/>
        <v>0.83333333333333337</v>
      </c>
      <c r="L32">
        <f>J32-J38</f>
        <v>-9.9999999999999978E-2</v>
      </c>
      <c r="M32">
        <f>K32-K38</f>
        <v>-2.2222222222222254E-2</v>
      </c>
      <c r="N32">
        <f t="shared" si="6"/>
        <v>9.999999999999995E-3</v>
      </c>
      <c r="O32">
        <f t="shared" si="10"/>
        <v>2.2222222222222248E-3</v>
      </c>
      <c r="Q32">
        <f t="shared" si="8"/>
        <v>4.9382716049382858E-4</v>
      </c>
      <c r="R32">
        <f>R41+N41*(J32)</f>
        <v>0.85222222222222233</v>
      </c>
      <c r="S32">
        <f>R32-K38</f>
        <v>-3.3333333333332993E-3</v>
      </c>
      <c r="T32">
        <f t="shared" si="9"/>
        <v>1.1111111111110885E-5</v>
      </c>
    </row>
    <row r="33" spans="2:20">
      <c r="B33" s="1">
        <v>0.8</v>
      </c>
      <c r="C33" s="1">
        <v>0.8</v>
      </c>
      <c r="D33" s="1">
        <v>0.8</v>
      </c>
      <c r="E33" s="1">
        <v>0.9</v>
      </c>
      <c r="F33" s="1">
        <v>0.9</v>
      </c>
      <c r="G33" s="1">
        <v>0.6</v>
      </c>
      <c r="J33">
        <v>0.5</v>
      </c>
      <c r="K33">
        <f t="shared" si="7"/>
        <v>0.79999999999999993</v>
      </c>
      <c r="L33">
        <f>J33-J38</f>
        <v>0</v>
      </c>
      <c r="M33">
        <f>K33-K38</f>
        <v>-5.5555555555555691E-2</v>
      </c>
      <c r="N33">
        <f t="shared" si="6"/>
        <v>0</v>
      </c>
      <c r="O33">
        <f t="shared" si="10"/>
        <v>0</v>
      </c>
      <c r="Q33">
        <f t="shared" si="8"/>
        <v>3.0864197530864348E-3</v>
      </c>
      <c r="R33">
        <f>R41+N41*J33</f>
        <v>0.85555555555555562</v>
      </c>
      <c r="S33">
        <f>R33-K38</f>
        <v>0</v>
      </c>
      <c r="T33">
        <f t="shared" si="9"/>
        <v>0</v>
      </c>
    </row>
    <row r="34" spans="2:20">
      <c r="B34" s="1">
        <v>0.8</v>
      </c>
      <c r="C34" s="1">
        <v>0.8</v>
      </c>
      <c r="D34" s="1">
        <v>1</v>
      </c>
      <c r="E34" s="1">
        <v>0.9</v>
      </c>
      <c r="F34" s="1">
        <v>0.9</v>
      </c>
      <c r="G34" s="1">
        <v>0.8</v>
      </c>
      <c r="J34">
        <v>0.6</v>
      </c>
      <c r="K34">
        <f t="shared" si="7"/>
        <v>0.8666666666666667</v>
      </c>
      <c r="L34">
        <f>J34-J38</f>
        <v>9.9999999999999978E-2</v>
      </c>
      <c r="M34">
        <f>K34-K38</f>
        <v>1.1111111111111072E-2</v>
      </c>
      <c r="N34">
        <f t="shared" si="6"/>
        <v>9.999999999999995E-3</v>
      </c>
      <c r="O34">
        <f t="shared" si="10"/>
        <v>1.111111111111107E-3</v>
      </c>
      <c r="Q34">
        <f t="shared" si="8"/>
        <v>1.2345679012345593E-4</v>
      </c>
      <c r="R34">
        <f>R41+N41*(J34)</f>
        <v>0.85888888888888892</v>
      </c>
      <c r="S34">
        <f>R34-K38</f>
        <v>3.3333333333332993E-3</v>
      </c>
      <c r="T34">
        <f t="shared" si="9"/>
        <v>1.1111111111110885E-5</v>
      </c>
    </row>
    <row r="35" spans="2:20">
      <c r="B35" s="1">
        <v>0.8</v>
      </c>
      <c r="C35" s="1">
        <v>0.8</v>
      </c>
      <c r="D35" s="1">
        <v>1</v>
      </c>
      <c r="E35" s="1">
        <v>0.9</v>
      </c>
      <c r="F35" s="1">
        <v>0.9</v>
      </c>
      <c r="G35" s="1">
        <v>1</v>
      </c>
      <c r="J35">
        <v>0.7</v>
      </c>
      <c r="K35">
        <f t="shared" si="7"/>
        <v>0.9</v>
      </c>
      <c r="L35">
        <f>J35-J38</f>
        <v>0.19999999999999996</v>
      </c>
      <c r="M35">
        <f>K35-K38</f>
        <v>4.4444444444444398E-2</v>
      </c>
      <c r="N35">
        <f t="shared" si="6"/>
        <v>3.999999999999998E-2</v>
      </c>
      <c r="O35">
        <f t="shared" si="10"/>
        <v>8.8888888888888767E-3</v>
      </c>
      <c r="Q35">
        <f t="shared" si="8"/>
        <v>1.9753086419753044E-3</v>
      </c>
      <c r="R35">
        <f>R41+N41*(J35)</f>
        <v>0.86222222222222233</v>
      </c>
      <c r="S35">
        <f>R35-K38</f>
        <v>6.6666666666667096E-3</v>
      </c>
      <c r="T35">
        <f t="shared" si="9"/>
        <v>4.4444444444445016E-5</v>
      </c>
    </row>
    <row r="36" spans="2:20">
      <c r="B36" s="1">
        <v>0.8</v>
      </c>
      <c r="C36" s="1">
        <v>0.8</v>
      </c>
      <c r="D36" s="1">
        <v>0.8</v>
      </c>
      <c r="E36" s="1">
        <v>0.9</v>
      </c>
      <c r="F36" s="1">
        <v>0.9</v>
      </c>
      <c r="G36" s="1">
        <v>0.6</v>
      </c>
      <c r="J36">
        <v>0.8</v>
      </c>
      <c r="K36">
        <f t="shared" si="7"/>
        <v>0.79999999999999993</v>
      </c>
      <c r="L36">
        <f>J36-J38</f>
        <v>0.30000000000000004</v>
      </c>
      <c r="M36">
        <f>K36-K38</f>
        <v>-5.5555555555555691E-2</v>
      </c>
      <c r="N36">
        <f t="shared" si="6"/>
        <v>9.0000000000000024E-2</v>
      </c>
      <c r="O36">
        <f t="shared" si="10"/>
        <v>-1.6666666666666712E-2</v>
      </c>
      <c r="Q36">
        <f t="shared" si="8"/>
        <v>3.0864197530864348E-3</v>
      </c>
      <c r="R36">
        <f>R41+N41*(J36)</f>
        <v>0.86555555555555563</v>
      </c>
      <c r="S36">
        <f>R36-K38</f>
        <v>1.0000000000000009E-2</v>
      </c>
      <c r="T36">
        <f t="shared" si="9"/>
        <v>1.0000000000000018E-4</v>
      </c>
    </row>
    <row r="37" spans="2:20">
      <c r="B37" s="1">
        <v>0.8</v>
      </c>
      <c r="C37" s="1">
        <v>1</v>
      </c>
      <c r="D37" s="1">
        <v>1</v>
      </c>
      <c r="E37" s="1">
        <v>0.9</v>
      </c>
      <c r="F37" s="1">
        <v>0.9</v>
      </c>
      <c r="G37" s="1">
        <v>1</v>
      </c>
      <c r="J37">
        <v>0.9</v>
      </c>
      <c r="K37">
        <f t="shared" si="7"/>
        <v>0.93333333333333324</v>
      </c>
      <c r="L37">
        <f>J37-J38</f>
        <v>0.4</v>
      </c>
      <c r="M37">
        <f>K37-K38</f>
        <v>7.7777777777777612E-2</v>
      </c>
      <c r="N37">
        <f t="shared" si="6"/>
        <v>0.16000000000000003</v>
      </c>
      <c r="O37">
        <f t="shared" si="10"/>
        <v>3.1111111111111048E-2</v>
      </c>
      <c r="Q37">
        <f t="shared" si="8"/>
        <v>6.0493827160493568E-3</v>
      </c>
      <c r="R37">
        <f>R41+N41*(J37)</f>
        <v>0.86888888888888893</v>
      </c>
      <c r="S37">
        <f>R37-K38</f>
        <v>1.3333333333333308E-2</v>
      </c>
      <c r="T37">
        <f t="shared" si="9"/>
        <v>1.7777777777777711E-4</v>
      </c>
    </row>
    <row r="38" spans="2:20">
      <c r="B38" s="1">
        <v>1</v>
      </c>
      <c r="C38" s="1">
        <v>1</v>
      </c>
      <c r="D38" s="1">
        <v>1</v>
      </c>
      <c r="E38" s="1">
        <v>0.9</v>
      </c>
      <c r="F38" s="1">
        <v>0.9</v>
      </c>
      <c r="G38" s="1">
        <v>0.8</v>
      </c>
      <c r="J38" s="2">
        <f>AVERAGE(J29:J37)</f>
        <v>0.5</v>
      </c>
      <c r="K38" s="2">
        <f>AVERAGE(K29:K37)</f>
        <v>0.85555555555555562</v>
      </c>
      <c r="L38" s="2"/>
      <c r="M38" s="2"/>
      <c r="N38" s="2">
        <f>SUM(N29:N37)</f>
        <v>0.60000000000000009</v>
      </c>
      <c r="O38" s="2">
        <f>SUM(O29:O37)</f>
        <v>1.9999999999999955E-2</v>
      </c>
      <c r="P38" s="2"/>
      <c r="Q38" s="2">
        <f>SUM(Q29:Q37)</f>
        <v>1.7777777777777767E-2</v>
      </c>
      <c r="R38" s="2"/>
      <c r="S38" s="2"/>
      <c r="T38" s="2">
        <f>SUM(T29:T37)</f>
        <v>6.6666666666666491E-4</v>
      </c>
    </row>
    <row r="39" spans="2:20">
      <c r="B39">
        <f t="shared" ref="B39:G39" si="11">AVERAGE(B29:B38)</f>
        <v>0.82</v>
      </c>
      <c r="C39">
        <f t="shared" si="11"/>
        <v>0.86</v>
      </c>
      <c r="D39">
        <f t="shared" si="11"/>
        <v>0.96</v>
      </c>
      <c r="E39">
        <f t="shared" si="11"/>
        <v>0.90000000000000013</v>
      </c>
      <c r="F39">
        <f t="shared" si="11"/>
        <v>0.90000000000000013</v>
      </c>
      <c r="G39">
        <f t="shared" si="11"/>
        <v>0.74</v>
      </c>
    </row>
    <row r="41" spans="2:20">
      <c r="K41" s="8" t="s">
        <v>13</v>
      </c>
      <c r="L41" s="8"/>
      <c r="M41" s="8"/>
      <c r="N41" s="9">
        <f>O38/N38</f>
        <v>3.3333333333333257E-2</v>
      </c>
      <c r="O41" s="9"/>
      <c r="Q41" t="s">
        <v>33</v>
      </c>
      <c r="R41">
        <f>K38-N41*J38</f>
        <v>0.83888888888888902</v>
      </c>
    </row>
    <row r="43" spans="2:20">
      <c r="K43" s="8" t="s">
        <v>14</v>
      </c>
      <c r="L43" s="8"/>
      <c r="M43" s="8"/>
      <c r="N43" s="9" t="s">
        <v>35</v>
      </c>
      <c r="O43" s="9"/>
    </row>
    <row r="45" spans="2:20">
      <c r="K45" s="8" t="s">
        <v>15</v>
      </c>
      <c r="L45" s="8"/>
      <c r="M45" s="8"/>
      <c r="N45" s="9">
        <f>T38/Q38</f>
        <v>3.7499999999999922E-2</v>
      </c>
      <c r="O45" s="9"/>
    </row>
    <row r="51" spans="2:20">
      <c r="J51" s="8" t="s">
        <v>32</v>
      </c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>
      <c r="B52" s="3"/>
      <c r="C52" s="3"/>
      <c r="D52" s="3"/>
      <c r="E52" s="3" t="s">
        <v>27</v>
      </c>
      <c r="F52" s="3"/>
      <c r="G52" s="3"/>
      <c r="J52" s="8" t="s">
        <v>7</v>
      </c>
      <c r="K52" s="8"/>
      <c r="L52" s="8"/>
      <c r="M52" s="8"/>
      <c r="N52" s="8"/>
      <c r="O52" s="8"/>
      <c r="P52" s="4"/>
      <c r="Q52" s="8" t="s">
        <v>11</v>
      </c>
      <c r="R52" s="8"/>
      <c r="S52" s="8"/>
      <c r="T52" s="8"/>
    </row>
    <row r="53" spans="2:20">
      <c r="B53" s="3" t="s">
        <v>25</v>
      </c>
      <c r="C53" s="3" t="s">
        <v>18</v>
      </c>
      <c r="D53" s="3" t="s">
        <v>19</v>
      </c>
      <c r="E53" s="3" t="s">
        <v>20</v>
      </c>
      <c r="F53" s="3" t="s">
        <v>21</v>
      </c>
      <c r="G53" s="3" t="s">
        <v>22</v>
      </c>
      <c r="J53" s="4" t="s">
        <v>0</v>
      </c>
      <c r="K53" s="4" t="s">
        <v>1</v>
      </c>
      <c r="L53" s="4" t="s">
        <v>2</v>
      </c>
      <c r="M53" s="4" t="s">
        <v>3</v>
      </c>
      <c r="N53" s="4" t="s">
        <v>4</v>
      </c>
      <c r="O53" s="4" t="s">
        <v>6</v>
      </c>
      <c r="P53" s="4"/>
      <c r="Q53" s="4" t="s">
        <v>5</v>
      </c>
      <c r="R53" s="4" t="s">
        <v>8</v>
      </c>
      <c r="S53" s="4" t="s">
        <v>9</v>
      </c>
      <c r="T53" s="4" t="s">
        <v>10</v>
      </c>
    </row>
    <row r="54" spans="2:20">
      <c r="B54" s="1">
        <v>0.8</v>
      </c>
      <c r="C54" s="1">
        <v>0.8</v>
      </c>
      <c r="D54" s="1">
        <v>0.8</v>
      </c>
      <c r="E54" s="1">
        <v>0.9</v>
      </c>
      <c r="F54" s="1">
        <v>0.9</v>
      </c>
      <c r="G54" s="1">
        <v>0.6</v>
      </c>
      <c r="J54">
        <v>0.1</v>
      </c>
      <c r="K54">
        <f>AVERAGE(B54:G54)</f>
        <v>0.79999999999999993</v>
      </c>
      <c r="L54">
        <f>J54-J63</f>
        <v>-0.4</v>
      </c>
      <c r="M54">
        <f>K54-K63</f>
        <v>-8.5185185185185142E-2</v>
      </c>
      <c r="N54">
        <f t="shared" ref="N54:N62" si="12">POWER(L54,2)</f>
        <v>0.16000000000000003</v>
      </c>
      <c r="O54">
        <f>L54*M54</f>
        <v>3.4074074074074055E-2</v>
      </c>
      <c r="Q54">
        <f>POWER(M54,2)</f>
        <v>7.2565157750342857E-3</v>
      </c>
      <c r="R54">
        <f>R66+N66*J54</f>
        <v>0.8807407407407406</v>
      </c>
      <c r="S54">
        <f>R54-K63</f>
        <v>-4.4444444444444731E-3</v>
      </c>
      <c r="T54">
        <f>POWER(S54,2)</f>
        <v>1.9753086419753341E-5</v>
      </c>
    </row>
    <row r="55" spans="2:20">
      <c r="B55" s="1">
        <v>1</v>
      </c>
      <c r="C55" s="1">
        <v>1</v>
      </c>
      <c r="D55" s="1">
        <v>1</v>
      </c>
      <c r="E55" s="1">
        <v>0.9</v>
      </c>
      <c r="F55" s="1">
        <v>0.9</v>
      </c>
      <c r="G55" s="1">
        <v>1</v>
      </c>
      <c r="J55">
        <v>0.2</v>
      </c>
      <c r="K55">
        <f t="shared" ref="K55:K61" si="13">AVERAGE(B55:G55)</f>
        <v>0.96666666666666667</v>
      </c>
      <c r="L55">
        <f>J55-J63</f>
        <v>-0.3</v>
      </c>
      <c r="M55">
        <f>K55-K63</f>
        <v>8.1481481481481599E-2</v>
      </c>
      <c r="N55">
        <f t="shared" si="12"/>
        <v>0.09</v>
      </c>
      <c r="O55">
        <f>L55*M55</f>
        <v>-2.444444444444448E-2</v>
      </c>
      <c r="Q55">
        <f t="shared" ref="Q55:Q62" si="14">POWER(M55,2)</f>
        <v>6.6392318244170283E-3</v>
      </c>
      <c r="R55">
        <f>R66+N66*J55</f>
        <v>0.88185185185185178</v>
      </c>
      <c r="S55">
        <f>R55-K63</f>
        <v>-3.3333333333332993E-3</v>
      </c>
      <c r="T55">
        <f t="shared" ref="T55:T62" si="15">POWER(S55,2)</f>
        <v>1.1111111111110885E-5</v>
      </c>
    </row>
    <row r="56" spans="2:20">
      <c r="B56" s="1">
        <v>0.8</v>
      </c>
      <c r="C56" s="1">
        <v>0.8</v>
      </c>
      <c r="D56" s="1">
        <v>1</v>
      </c>
      <c r="E56" s="1">
        <v>0.9</v>
      </c>
      <c r="F56" s="1">
        <v>0.9</v>
      </c>
      <c r="G56" s="1">
        <v>0.6</v>
      </c>
      <c r="J56">
        <v>0.3</v>
      </c>
      <c r="K56">
        <f t="shared" si="13"/>
        <v>0.83333333333333337</v>
      </c>
      <c r="L56">
        <f>J56-J63</f>
        <v>-0.2</v>
      </c>
      <c r="M56">
        <f>K56-K63</f>
        <v>-5.1851851851851705E-2</v>
      </c>
      <c r="N56">
        <f t="shared" si="12"/>
        <v>4.0000000000000008E-2</v>
      </c>
      <c r="O56">
        <f t="shared" ref="O56:O62" si="16">L56*M56</f>
        <v>1.0370370370370342E-2</v>
      </c>
      <c r="Q56">
        <f t="shared" si="14"/>
        <v>2.6886145404663771E-3</v>
      </c>
      <c r="R56">
        <f>R66+N66*J56</f>
        <v>0.88296296296296284</v>
      </c>
      <c r="S56">
        <f>R56-K63</f>
        <v>-2.2222222222222365E-3</v>
      </c>
      <c r="T56">
        <f t="shared" si="15"/>
        <v>4.9382716049383352E-6</v>
      </c>
    </row>
    <row r="57" spans="2:20">
      <c r="B57" s="1">
        <v>0.8</v>
      </c>
      <c r="C57" s="1">
        <v>1</v>
      </c>
      <c r="D57" s="1">
        <v>1</v>
      </c>
      <c r="E57" s="1">
        <v>0.9</v>
      </c>
      <c r="F57" s="1">
        <v>0.9</v>
      </c>
      <c r="G57" s="1">
        <v>1</v>
      </c>
      <c r="J57">
        <v>0.4</v>
      </c>
      <c r="K57">
        <f t="shared" si="13"/>
        <v>0.93333333333333324</v>
      </c>
      <c r="L57">
        <f>J57-J63</f>
        <v>-9.9999999999999978E-2</v>
      </c>
      <c r="M57">
        <f>K57-K63</f>
        <v>4.8148148148148162E-2</v>
      </c>
      <c r="N57">
        <f t="shared" si="12"/>
        <v>9.999999999999995E-3</v>
      </c>
      <c r="O57">
        <f t="shared" si="16"/>
        <v>-4.8148148148148152E-3</v>
      </c>
      <c r="Q57">
        <f t="shared" si="14"/>
        <v>2.3182441700960233E-3</v>
      </c>
      <c r="R57">
        <f>R66+N66*J57</f>
        <v>0.88407407407407401</v>
      </c>
      <c r="S57">
        <f>R57-K63</f>
        <v>-1.1111111111110628E-3</v>
      </c>
      <c r="T57">
        <f t="shared" si="15"/>
        <v>1.2345679012344603E-6</v>
      </c>
    </row>
    <row r="58" spans="2:20">
      <c r="B58" s="1">
        <v>1</v>
      </c>
      <c r="C58" s="1">
        <v>1</v>
      </c>
      <c r="D58" s="1">
        <v>1</v>
      </c>
      <c r="E58" s="1">
        <v>0.9</v>
      </c>
      <c r="F58" s="1">
        <v>0.9</v>
      </c>
      <c r="G58" s="1">
        <v>1</v>
      </c>
      <c r="J58">
        <v>0.5</v>
      </c>
      <c r="K58">
        <f t="shared" si="13"/>
        <v>0.96666666666666667</v>
      </c>
      <c r="L58">
        <f>J58-J63</f>
        <v>0</v>
      </c>
      <c r="M58">
        <f>K58-K63</f>
        <v>8.1481481481481599E-2</v>
      </c>
      <c r="N58">
        <f t="shared" si="12"/>
        <v>0</v>
      </c>
      <c r="O58">
        <f t="shared" si="16"/>
        <v>0</v>
      </c>
      <c r="Q58">
        <f t="shared" si="14"/>
        <v>6.6392318244170283E-3</v>
      </c>
      <c r="R58">
        <f>R66+N66*J58</f>
        <v>0.88518518518518507</v>
      </c>
      <c r="S58">
        <f>R58-K63</f>
        <v>0</v>
      </c>
      <c r="T58">
        <f t="shared" si="15"/>
        <v>0</v>
      </c>
    </row>
    <row r="59" spans="2:20">
      <c r="B59" s="1">
        <v>0.8</v>
      </c>
      <c r="C59" s="1">
        <v>0.8</v>
      </c>
      <c r="D59" s="1">
        <v>0.8</v>
      </c>
      <c r="E59" s="1">
        <v>0.9</v>
      </c>
      <c r="F59" s="1">
        <v>0.9</v>
      </c>
      <c r="G59" s="1">
        <v>0.6</v>
      </c>
      <c r="J59">
        <v>0.6</v>
      </c>
      <c r="K59">
        <f t="shared" si="13"/>
        <v>0.79999999999999993</v>
      </c>
      <c r="L59">
        <f>J59-J63</f>
        <v>9.9999999999999978E-2</v>
      </c>
      <c r="M59">
        <f>K59-K63</f>
        <v>-8.5185185185185142E-2</v>
      </c>
      <c r="N59">
        <f t="shared" si="12"/>
        <v>9.999999999999995E-3</v>
      </c>
      <c r="O59">
        <f t="shared" si="16"/>
        <v>-8.5185185185185121E-3</v>
      </c>
      <c r="Q59">
        <f t="shared" si="14"/>
        <v>7.2565157750342857E-3</v>
      </c>
      <c r="R59">
        <f>R66+N66*J59</f>
        <v>0.88629629629629614</v>
      </c>
      <c r="S59">
        <f>R59-K63</f>
        <v>1.1111111111110628E-3</v>
      </c>
      <c r="T59">
        <f t="shared" si="15"/>
        <v>1.2345679012344603E-6</v>
      </c>
    </row>
    <row r="60" spans="2:20">
      <c r="B60" s="1">
        <v>0.8</v>
      </c>
      <c r="C60" s="1">
        <v>1</v>
      </c>
      <c r="D60" s="1">
        <v>1</v>
      </c>
      <c r="E60" s="1">
        <v>0.9</v>
      </c>
      <c r="F60" s="1">
        <v>0.9</v>
      </c>
      <c r="G60" s="1">
        <v>0.8</v>
      </c>
      <c r="J60">
        <v>0.7</v>
      </c>
      <c r="K60">
        <f t="shared" si="13"/>
        <v>0.89999999999999991</v>
      </c>
      <c r="L60">
        <f>J60-J63</f>
        <v>0.19999999999999996</v>
      </c>
      <c r="M60">
        <f>K60-K63</f>
        <v>1.4814814814814836E-2</v>
      </c>
      <c r="N60">
        <f t="shared" si="12"/>
        <v>3.999999999999998E-2</v>
      </c>
      <c r="O60">
        <f t="shared" si="16"/>
        <v>2.9629629629629667E-3</v>
      </c>
      <c r="Q60">
        <f t="shared" si="14"/>
        <v>2.1947873799725714E-4</v>
      </c>
      <c r="R60">
        <f>R66+N66*J60</f>
        <v>0.88740740740740731</v>
      </c>
      <c r="S60">
        <f>R60-K63</f>
        <v>2.2222222222222365E-3</v>
      </c>
      <c r="T60">
        <f t="shared" si="15"/>
        <v>4.9382716049383352E-6</v>
      </c>
    </row>
    <row r="61" spans="2:20">
      <c r="B61" s="1">
        <v>0.8</v>
      </c>
      <c r="C61" s="1">
        <v>0.8</v>
      </c>
      <c r="D61" s="1">
        <v>1</v>
      </c>
      <c r="E61" s="1">
        <v>0.9</v>
      </c>
      <c r="F61" s="1">
        <v>0.9</v>
      </c>
      <c r="G61" s="1">
        <v>1</v>
      </c>
      <c r="J61">
        <v>0.8</v>
      </c>
      <c r="K61">
        <f t="shared" si="13"/>
        <v>0.9</v>
      </c>
      <c r="L61">
        <f>J61-J63</f>
        <v>0.30000000000000004</v>
      </c>
      <c r="M61">
        <f>K61-K63</f>
        <v>1.4814814814814947E-2</v>
      </c>
      <c r="N61">
        <f t="shared" si="12"/>
        <v>9.0000000000000024E-2</v>
      </c>
      <c r="O61">
        <f t="shared" si="16"/>
        <v>4.4444444444444852E-3</v>
      </c>
      <c r="Q61">
        <f t="shared" si="14"/>
        <v>2.1947873799726045E-4</v>
      </c>
      <c r="R61">
        <f>R66+N66*J61</f>
        <v>0.88851851851851837</v>
      </c>
      <c r="S61">
        <f>R61-K63</f>
        <v>3.3333333333332993E-3</v>
      </c>
      <c r="T61">
        <f t="shared" si="15"/>
        <v>1.1111111111110885E-5</v>
      </c>
    </row>
    <row r="62" spans="2:20">
      <c r="B62" s="1">
        <v>0.8</v>
      </c>
      <c r="C62" s="1">
        <v>1</v>
      </c>
      <c r="D62" s="1">
        <v>1</v>
      </c>
      <c r="E62" s="1">
        <v>0.9</v>
      </c>
      <c r="F62" s="1">
        <v>0.9</v>
      </c>
      <c r="G62" s="1">
        <v>0.6</v>
      </c>
      <c r="J62">
        <v>0.9</v>
      </c>
      <c r="K62">
        <f>AVERAGE(B62:G62)</f>
        <v>0.86666666666666659</v>
      </c>
      <c r="L62">
        <f>J62-J63</f>
        <v>0.4</v>
      </c>
      <c r="M62">
        <f>K62-K63</f>
        <v>-1.851851851851849E-2</v>
      </c>
      <c r="N62">
        <f t="shared" si="12"/>
        <v>0.16000000000000003</v>
      </c>
      <c r="O62">
        <f t="shared" si="16"/>
        <v>-7.4074074074073964E-3</v>
      </c>
      <c r="Q62">
        <f t="shared" si="14"/>
        <v>3.4293552812071225E-4</v>
      </c>
      <c r="R62">
        <f>R66+N66*J62</f>
        <v>0.88962962962962955</v>
      </c>
      <c r="S62">
        <f>R62-K63</f>
        <v>4.4444444444444731E-3</v>
      </c>
      <c r="T62">
        <f t="shared" si="15"/>
        <v>1.9753086419753341E-5</v>
      </c>
    </row>
    <row r="63" spans="2:20">
      <c r="B63" s="1">
        <v>0.8</v>
      </c>
      <c r="C63" s="1">
        <v>1</v>
      </c>
      <c r="D63" s="1">
        <v>1</v>
      </c>
      <c r="E63" s="1">
        <v>0.9</v>
      </c>
      <c r="F63" s="1">
        <v>0.9</v>
      </c>
      <c r="G63" s="1">
        <v>0.6</v>
      </c>
      <c r="J63" s="2">
        <f>AVERAGE(J54:J62)</f>
        <v>0.5</v>
      </c>
      <c r="K63" s="2">
        <f>AVERAGE(K54:K62)</f>
        <v>0.88518518518518507</v>
      </c>
      <c r="L63" s="2"/>
      <c r="M63" s="2"/>
      <c r="N63" s="2">
        <f>SUM(N54:N62)</f>
        <v>0.60000000000000009</v>
      </c>
      <c r="O63" s="2">
        <f>SUM(O54:O62)</f>
        <v>6.6666666666666463E-3</v>
      </c>
      <c r="P63" s="2"/>
      <c r="Q63" s="2">
        <f>SUM(Q54:Q62)</f>
        <v>3.3580246913580261E-2</v>
      </c>
      <c r="R63" s="2"/>
      <c r="S63" s="2"/>
      <c r="T63" s="2">
        <f>SUM(T54:T62)</f>
        <v>7.4074074074074046E-5</v>
      </c>
    </row>
    <row r="64" spans="2:20">
      <c r="B64">
        <f t="shared" ref="B64:G64" si="17">AVERAGE(B54:B63)</f>
        <v>0.84000000000000008</v>
      </c>
      <c r="C64">
        <f t="shared" si="17"/>
        <v>0.91999999999999993</v>
      </c>
      <c r="D64">
        <f t="shared" si="17"/>
        <v>0.96</v>
      </c>
      <c r="E64">
        <f t="shared" si="17"/>
        <v>0.90000000000000013</v>
      </c>
      <c r="F64">
        <f t="shared" si="17"/>
        <v>0.90000000000000013</v>
      </c>
      <c r="G64">
        <f t="shared" si="17"/>
        <v>0.77999999999999992</v>
      </c>
    </row>
    <row r="66" spans="2:20">
      <c r="K66" s="8" t="s">
        <v>13</v>
      </c>
      <c r="L66" s="8"/>
      <c r="M66" s="8"/>
      <c r="N66" s="9">
        <f>O63/N63</f>
        <v>1.1111111111111075E-2</v>
      </c>
      <c r="O66" s="9"/>
      <c r="Q66" t="s">
        <v>33</v>
      </c>
      <c r="R66">
        <f>K63-N66*J63</f>
        <v>0.87962962962962954</v>
      </c>
    </row>
    <row r="68" spans="2:20">
      <c r="K68" s="8" t="s">
        <v>14</v>
      </c>
      <c r="L68" s="8"/>
      <c r="M68" s="8"/>
      <c r="N68" s="9" t="s">
        <v>36</v>
      </c>
      <c r="O68" s="9"/>
    </row>
    <row r="70" spans="2:20">
      <c r="K70" s="8" t="s">
        <v>15</v>
      </c>
      <c r="L70" s="8"/>
      <c r="M70" s="8"/>
      <c r="N70" s="9">
        <f>T63/Q63</f>
        <v>2.2058823529411747E-3</v>
      </c>
      <c r="O70" s="9"/>
    </row>
    <row r="74" spans="2:20">
      <c r="J74" s="8" t="s">
        <v>31</v>
      </c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>
      <c r="B75" s="3"/>
      <c r="C75" s="3"/>
      <c r="D75" s="3"/>
      <c r="E75" s="3" t="s">
        <v>28</v>
      </c>
      <c r="F75" s="3"/>
      <c r="G75" s="3"/>
      <c r="J75" s="8" t="s">
        <v>7</v>
      </c>
      <c r="K75" s="8"/>
      <c r="L75" s="8"/>
      <c r="M75" s="8"/>
      <c r="N75" s="8"/>
      <c r="O75" s="8"/>
      <c r="P75" s="4"/>
      <c r="Q75" s="8" t="s">
        <v>11</v>
      </c>
      <c r="R75" s="8"/>
      <c r="S75" s="8"/>
      <c r="T75" s="8"/>
    </row>
    <row r="76" spans="2:20">
      <c r="B76" s="3" t="s">
        <v>25</v>
      </c>
      <c r="C76" s="3" t="s">
        <v>18</v>
      </c>
      <c r="D76" s="3" t="s">
        <v>19</v>
      </c>
      <c r="E76" s="3" t="s">
        <v>20</v>
      </c>
      <c r="F76" s="3" t="s">
        <v>21</v>
      </c>
      <c r="G76" s="3" t="s">
        <v>22</v>
      </c>
      <c r="J76" s="4" t="s">
        <v>0</v>
      </c>
      <c r="K76" s="4" t="s">
        <v>1</v>
      </c>
      <c r="L76" s="4" t="s">
        <v>2</v>
      </c>
      <c r="M76" s="4" t="s">
        <v>3</v>
      </c>
      <c r="N76" s="4" t="s">
        <v>4</v>
      </c>
      <c r="O76" s="4" t="s">
        <v>6</v>
      </c>
      <c r="P76" s="4"/>
      <c r="Q76" s="4" t="s">
        <v>5</v>
      </c>
      <c r="R76" s="4" t="s">
        <v>8</v>
      </c>
      <c r="S76" s="4" t="s">
        <v>9</v>
      </c>
      <c r="T76" s="4" t="s">
        <v>10</v>
      </c>
    </row>
    <row r="77" spans="2:20">
      <c r="B77" s="1">
        <v>0.8</v>
      </c>
      <c r="C77" s="1">
        <v>1</v>
      </c>
      <c r="D77" s="1">
        <v>0.8</v>
      </c>
      <c r="E77" s="1">
        <v>0.9</v>
      </c>
      <c r="F77" s="1">
        <v>0.9</v>
      </c>
      <c r="G77" s="1">
        <v>0.6</v>
      </c>
      <c r="J77">
        <v>0.1</v>
      </c>
      <c r="K77">
        <f>AVERAGE(B77:G77)</f>
        <v>0.83333333333333337</v>
      </c>
      <c r="L77">
        <f>J77-J86</f>
        <v>-0.4</v>
      </c>
      <c r="M77">
        <f>K77-K86</f>
        <v>-5.9259259259259234E-2</v>
      </c>
      <c r="N77">
        <f t="shared" ref="N77:N85" si="18">POWER(L77,2)</f>
        <v>0.16000000000000003</v>
      </c>
      <c r="O77">
        <f>L77*M77</f>
        <v>2.3703703703703696E-2</v>
      </c>
      <c r="Q77">
        <f>POWER(M77,2)</f>
        <v>3.5116598079561012E-3</v>
      </c>
      <c r="R77">
        <f>R89+N89*(J77)</f>
        <v>0.88814814814814813</v>
      </c>
      <c r="S77">
        <f>R77-K86</f>
        <v>-4.4444444444444731E-3</v>
      </c>
      <c r="T77">
        <f>POWER(S77,2)</f>
        <v>1.9753086419753341E-5</v>
      </c>
    </row>
    <row r="78" spans="2:20">
      <c r="B78" s="1">
        <v>1</v>
      </c>
      <c r="C78" s="1">
        <v>0.8</v>
      </c>
      <c r="D78" s="1">
        <v>1</v>
      </c>
      <c r="E78" s="1">
        <v>0.9</v>
      </c>
      <c r="F78" s="1">
        <v>0.9</v>
      </c>
      <c r="G78" s="1">
        <v>0.8</v>
      </c>
      <c r="J78">
        <v>0.2</v>
      </c>
      <c r="K78">
        <f t="shared" ref="K78:K85" si="19">AVERAGE(B78:G78)</f>
        <v>0.89999999999999991</v>
      </c>
      <c r="L78">
        <f>J78-J86</f>
        <v>-0.3</v>
      </c>
      <c r="M78">
        <f>K78-K86</f>
        <v>7.4074074074073071E-3</v>
      </c>
      <c r="N78">
        <f t="shared" si="18"/>
        <v>0.09</v>
      </c>
      <c r="O78">
        <f>L78*M78</f>
        <v>-2.2222222222221919E-3</v>
      </c>
      <c r="Q78">
        <f t="shared" ref="Q78:Q85" si="20">POWER(M78,2)</f>
        <v>5.4869684499312645E-5</v>
      </c>
      <c r="R78">
        <f>R89+N89*(J78)</f>
        <v>0.8892592592592593</v>
      </c>
      <c r="S78">
        <f>R78-K86</f>
        <v>-3.3333333333332993E-3</v>
      </c>
      <c r="T78">
        <f t="shared" ref="T78:T85" si="21">POWER(S78,2)</f>
        <v>1.1111111111110885E-5</v>
      </c>
    </row>
    <row r="79" spans="2:20">
      <c r="B79" s="1">
        <v>0.8</v>
      </c>
      <c r="C79" s="1">
        <v>0.8</v>
      </c>
      <c r="D79" s="1">
        <v>0.8</v>
      </c>
      <c r="E79" s="1">
        <v>0.9</v>
      </c>
      <c r="F79" s="1">
        <v>0.9</v>
      </c>
      <c r="G79" s="1">
        <v>1</v>
      </c>
      <c r="J79">
        <v>0.3</v>
      </c>
      <c r="K79">
        <f t="shared" si="19"/>
        <v>0.8666666666666667</v>
      </c>
      <c r="L79">
        <f>J79-J86</f>
        <v>-0.2</v>
      </c>
      <c r="M79">
        <f>K79-K86</f>
        <v>-2.5925925925925908E-2</v>
      </c>
      <c r="N79">
        <f t="shared" si="18"/>
        <v>4.0000000000000008E-2</v>
      </c>
      <c r="O79">
        <f t="shared" ref="O79:O85" si="22">L79*M79</f>
        <v>5.1851851851851816E-3</v>
      </c>
      <c r="Q79">
        <f t="shared" si="20"/>
        <v>6.721536351165971E-4</v>
      </c>
      <c r="R79">
        <f>R89+N89*(J79)</f>
        <v>0.89037037037037037</v>
      </c>
      <c r="S79">
        <f>R79-K86</f>
        <v>-2.2222222222222365E-3</v>
      </c>
      <c r="T79">
        <f t="shared" si="21"/>
        <v>4.9382716049383352E-6</v>
      </c>
    </row>
    <row r="80" spans="2:20">
      <c r="B80" s="1">
        <v>1</v>
      </c>
      <c r="C80" s="1">
        <v>1</v>
      </c>
      <c r="D80" s="1">
        <v>1</v>
      </c>
      <c r="E80" s="1">
        <v>0.9</v>
      </c>
      <c r="F80" s="1">
        <v>0.9</v>
      </c>
      <c r="G80" s="1">
        <v>1</v>
      </c>
      <c r="J80">
        <v>0.4</v>
      </c>
      <c r="K80">
        <f t="shared" si="19"/>
        <v>0.96666666666666667</v>
      </c>
      <c r="L80">
        <f>J80-J86</f>
        <v>-9.9999999999999978E-2</v>
      </c>
      <c r="M80">
        <f>K80-K86</f>
        <v>7.407407407407407E-2</v>
      </c>
      <c r="N80">
        <f t="shared" si="18"/>
        <v>9.999999999999995E-3</v>
      </c>
      <c r="O80">
        <f t="shared" si="22"/>
        <v>-7.4074074074074051E-3</v>
      </c>
      <c r="Q80">
        <f t="shared" si="20"/>
        <v>5.4869684499314125E-3</v>
      </c>
      <c r="R80">
        <f>R89+N89*(J80)</f>
        <v>0.89148148148148154</v>
      </c>
      <c r="S80">
        <f>R80-K86</f>
        <v>-1.1111111111110628E-3</v>
      </c>
      <c r="T80">
        <f t="shared" si="21"/>
        <v>1.2345679012344603E-6</v>
      </c>
    </row>
    <row r="81" spans="2:20">
      <c r="B81" s="1">
        <v>1</v>
      </c>
      <c r="C81" s="1">
        <v>1</v>
      </c>
      <c r="D81" s="1">
        <v>1</v>
      </c>
      <c r="E81" s="1">
        <v>0.9</v>
      </c>
      <c r="F81" s="1">
        <v>0.9</v>
      </c>
      <c r="G81" s="1">
        <v>1</v>
      </c>
      <c r="J81">
        <v>0.5</v>
      </c>
      <c r="K81">
        <f t="shared" si="19"/>
        <v>0.96666666666666667</v>
      </c>
      <c r="L81">
        <f>J81-J86</f>
        <v>0</v>
      </c>
      <c r="M81">
        <f>K81-K86</f>
        <v>7.407407407407407E-2</v>
      </c>
      <c r="N81">
        <f t="shared" si="18"/>
        <v>0</v>
      </c>
      <c r="O81">
        <f t="shared" si="22"/>
        <v>0</v>
      </c>
      <c r="Q81">
        <f t="shared" si="20"/>
        <v>5.4869684499314125E-3</v>
      </c>
      <c r="R81">
        <f>R89+N89*(J81)</f>
        <v>0.8925925925925926</v>
      </c>
      <c r="S81">
        <f>R81-K86</f>
        <v>0</v>
      </c>
      <c r="T81">
        <f t="shared" si="21"/>
        <v>0</v>
      </c>
    </row>
    <row r="82" spans="2:20">
      <c r="B82" s="1">
        <v>0.8</v>
      </c>
      <c r="C82" s="1">
        <v>1</v>
      </c>
      <c r="D82" s="1">
        <v>0.8</v>
      </c>
      <c r="E82" s="1">
        <v>0.9</v>
      </c>
      <c r="F82" s="1">
        <v>0.9</v>
      </c>
      <c r="G82" s="1">
        <v>0.6</v>
      </c>
      <c r="J82">
        <v>0.6</v>
      </c>
      <c r="K82">
        <f t="shared" si="19"/>
        <v>0.83333333333333337</v>
      </c>
      <c r="L82">
        <f>J82-J86</f>
        <v>9.9999999999999978E-2</v>
      </c>
      <c r="M82">
        <f>K82-K86</f>
        <v>-5.9259259259259234E-2</v>
      </c>
      <c r="N82">
        <f t="shared" si="18"/>
        <v>9.999999999999995E-3</v>
      </c>
      <c r="O82">
        <f t="shared" si="22"/>
        <v>-5.9259259259259222E-3</v>
      </c>
      <c r="Q82">
        <f t="shared" si="20"/>
        <v>3.5116598079561012E-3</v>
      </c>
      <c r="R82">
        <f>R89+N89*(J82)</f>
        <v>0.89370370370370378</v>
      </c>
      <c r="S82">
        <f>R82-K86</f>
        <v>1.1111111111111738E-3</v>
      </c>
      <c r="T82">
        <f t="shared" si="21"/>
        <v>1.2345679012347073E-6</v>
      </c>
    </row>
    <row r="83" spans="2:20">
      <c r="B83" s="1">
        <v>0.8</v>
      </c>
      <c r="C83" s="1">
        <v>0.8</v>
      </c>
      <c r="D83" s="1">
        <v>1</v>
      </c>
      <c r="E83" s="1">
        <v>0.9</v>
      </c>
      <c r="F83" s="1">
        <v>0.9</v>
      </c>
      <c r="G83" s="1">
        <v>0.8</v>
      </c>
      <c r="J83">
        <v>0.7</v>
      </c>
      <c r="K83">
        <f t="shared" si="19"/>
        <v>0.8666666666666667</v>
      </c>
      <c r="L83">
        <f>J83-J86</f>
        <v>0.19999999999999996</v>
      </c>
      <c r="M83">
        <f>K83-K86</f>
        <v>-2.5925925925925908E-2</v>
      </c>
      <c r="N83">
        <f t="shared" si="18"/>
        <v>3.999999999999998E-2</v>
      </c>
      <c r="O83">
        <f t="shared" si="22"/>
        <v>-5.1851851851851807E-3</v>
      </c>
      <c r="Q83">
        <f t="shared" si="20"/>
        <v>6.721536351165971E-4</v>
      </c>
      <c r="R83">
        <f t="shared" ref="R83" si="23">0.48+0.24*(J83)</f>
        <v>0.64799999999999991</v>
      </c>
      <c r="S83">
        <f>R83-K86</f>
        <v>-0.24459259259259269</v>
      </c>
      <c r="T83">
        <f t="shared" si="21"/>
        <v>5.9825536351166032E-2</v>
      </c>
    </row>
    <row r="84" spans="2:20">
      <c r="B84" s="1">
        <v>1</v>
      </c>
      <c r="C84" s="1">
        <v>1</v>
      </c>
      <c r="D84" s="1">
        <v>1</v>
      </c>
      <c r="E84" s="1">
        <v>0.9</v>
      </c>
      <c r="F84" s="1">
        <v>0.9</v>
      </c>
      <c r="G84" s="1">
        <v>1</v>
      </c>
      <c r="J84">
        <v>0.8</v>
      </c>
      <c r="K84">
        <f t="shared" si="19"/>
        <v>0.96666666666666667</v>
      </c>
      <c r="L84">
        <f>J84-J86</f>
        <v>0.30000000000000004</v>
      </c>
      <c r="M84">
        <f>K84-K86</f>
        <v>7.407407407407407E-2</v>
      </c>
      <c r="N84">
        <f t="shared" si="18"/>
        <v>9.0000000000000024E-2</v>
      </c>
      <c r="O84">
        <f t="shared" si="22"/>
        <v>2.2222222222222223E-2</v>
      </c>
      <c r="Q84">
        <f t="shared" si="20"/>
        <v>5.4869684499314125E-3</v>
      </c>
      <c r="R84">
        <f>R89+N89*(J84)</f>
        <v>0.89592592592592601</v>
      </c>
      <c r="S84">
        <f>R84-K86</f>
        <v>3.3333333333334103E-3</v>
      </c>
      <c r="T84">
        <f t="shared" si="21"/>
        <v>1.1111111111111625E-5</v>
      </c>
    </row>
    <row r="85" spans="2:20">
      <c r="B85" s="1">
        <v>1</v>
      </c>
      <c r="C85" s="1">
        <v>0.8</v>
      </c>
      <c r="D85" s="1">
        <v>0.8</v>
      </c>
      <c r="E85" s="1">
        <v>0.9</v>
      </c>
      <c r="F85" s="1">
        <v>0.9</v>
      </c>
      <c r="G85" s="1">
        <v>0.6</v>
      </c>
      <c r="J85">
        <v>0.9</v>
      </c>
      <c r="K85">
        <f t="shared" si="19"/>
        <v>0.83333333333333337</v>
      </c>
      <c r="L85">
        <f>J85-J86</f>
        <v>0.4</v>
      </c>
      <c r="M85">
        <f>K85-K86</f>
        <v>-5.9259259259259234E-2</v>
      </c>
      <c r="N85">
        <f t="shared" si="18"/>
        <v>0.16000000000000003</v>
      </c>
      <c r="O85">
        <f t="shared" si="22"/>
        <v>-2.3703703703703696E-2</v>
      </c>
      <c r="Q85">
        <f t="shared" si="20"/>
        <v>3.5116598079561012E-3</v>
      </c>
      <c r="R85">
        <f>R89+N89*(J85)</f>
        <v>0.89703703703703708</v>
      </c>
      <c r="S85">
        <f>R85-K86</f>
        <v>4.4444444444444731E-3</v>
      </c>
      <c r="T85">
        <f t="shared" si="21"/>
        <v>1.9753086419753341E-5</v>
      </c>
    </row>
    <row r="86" spans="2:20">
      <c r="B86" s="1">
        <v>1</v>
      </c>
      <c r="C86" s="1">
        <v>0.8</v>
      </c>
      <c r="D86" s="1">
        <v>1</v>
      </c>
      <c r="E86" s="1">
        <v>0.9</v>
      </c>
      <c r="F86" s="1">
        <v>0.9</v>
      </c>
      <c r="G86" s="1">
        <v>1</v>
      </c>
      <c r="J86" s="2">
        <f>AVERAGE(J77:J85)</f>
        <v>0.5</v>
      </c>
      <c r="K86" s="2">
        <f>AVERAGE(K77:K85)</f>
        <v>0.8925925925925926</v>
      </c>
      <c r="L86" s="2"/>
      <c r="M86" s="2"/>
      <c r="N86" s="2">
        <f>SUM(N77:N85)</f>
        <v>0.60000000000000009</v>
      </c>
      <c r="O86" s="2">
        <f>SUM(O77:O85)</f>
        <v>6.6666666666667061E-3</v>
      </c>
      <c r="P86" s="2"/>
      <c r="Q86" s="2">
        <f>SUM(Q77:Q85)</f>
        <v>2.8395061728395048E-2</v>
      </c>
      <c r="R86" s="2"/>
      <c r="S86" s="2"/>
      <c r="T86" s="2">
        <f>SUM(T77:T85)</f>
        <v>5.989467215363517E-2</v>
      </c>
    </row>
    <row r="87" spans="2:20">
      <c r="B87">
        <f t="shared" ref="B87:G87" si="24">AVERAGE(B77:B86)</f>
        <v>0.91999999999999993</v>
      </c>
      <c r="C87">
        <f t="shared" si="24"/>
        <v>0.9</v>
      </c>
      <c r="D87">
        <f t="shared" si="24"/>
        <v>0.91999999999999993</v>
      </c>
      <c r="E87">
        <f t="shared" si="24"/>
        <v>0.90000000000000013</v>
      </c>
      <c r="F87">
        <f t="shared" si="24"/>
        <v>0.90000000000000013</v>
      </c>
      <c r="G87">
        <f t="shared" si="24"/>
        <v>0.83999999999999986</v>
      </c>
    </row>
    <row r="89" spans="2:20">
      <c r="K89" s="8" t="s">
        <v>13</v>
      </c>
      <c r="L89" s="8"/>
      <c r="M89" s="8"/>
      <c r="N89" s="9">
        <f>O86/N86</f>
        <v>1.1111111111111176E-2</v>
      </c>
      <c r="O89" s="9"/>
      <c r="Q89" t="s">
        <v>33</v>
      </c>
      <c r="R89">
        <f>K86-N89*J86</f>
        <v>0.88703703703703707</v>
      </c>
    </row>
    <row r="91" spans="2:20">
      <c r="K91" s="8" t="s">
        <v>14</v>
      </c>
      <c r="L91" s="8"/>
      <c r="M91" s="8"/>
      <c r="N91" s="9" t="s">
        <v>37</v>
      </c>
      <c r="O91" s="9"/>
    </row>
    <row r="93" spans="2:20">
      <c r="K93" s="8" t="s">
        <v>15</v>
      </c>
      <c r="L93" s="8"/>
      <c r="M93" s="8"/>
      <c r="N93" s="9">
        <f>T86/Q86</f>
        <v>2.1093341062801962</v>
      </c>
      <c r="O93" s="9"/>
    </row>
    <row r="98" spans="2:20">
      <c r="J98" s="8" t="s">
        <v>30</v>
      </c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2:20">
      <c r="B99" s="3"/>
      <c r="C99" s="3"/>
      <c r="D99" s="3"/>
      <c r="E99" s="3" t="s">
        <v>29</v>
      </c>
      <c r="F99" s="3"/>
      <c r="G99" s="3"/>
      <c r="J99" s="8" t="s">
        <v>7</v>
      </c>
      <c r="K99" s="8"/>
      <c r="L99" s="8"/>
      <c r="M99" s="8"/>
      <c r="N99" s="8"/>
      <c r="O99" s="8"/>
      <c r="P99" s="4"/>
      <c r="Q99" s="8" t="s">
        <v>11</v>
      </c>
      <c r="R99" s="8"/>
      <c r="S99" s="8"/>
      <c r="T99" s="8"/>
    </row>
    <row r="100" spans="2:20">
      <c r="B100" s="3" t="s">
        <v>25</v>
      </c>
      <c r="C100" s="3" t="s">
        <v>18</v>
      </c>
      <c r="D100" s="3" t="s">
        <v>19</v>
      </c>
      <c r="E100" s="3" t="s">
        <v>20</v>
      </c>
      <c r="F100" s="3" t="s">
        <v>21</v>
      </c>
      <c r="G100" s="3" t="s">
        <v>22</v>
      </c>
      <c r="J100" s="4" t="s">
        <v>0</v>
      </c>
      <c r="K100" s="4" t="s">
        <v>1</v>
      </c>
      <c r="L100" s="4" t="s">
        <v>2</v>
      </c>
      <c r="M100" s="4" t="s">
        <v>3</v>
      </c>
      <c r="N100" s="4" t="s">
        <v>4</v>
      </c>
      <c r="O100" s="4" t="s">
        <v>6</v>
      </c>
      <c r="P100" s="4"/>
      <c r="Q100" s="4" t="s">
        <v>5</v>
      </c>
      <c r="R100" s="4" t="s">
        <v>8</v>
      </c>
      <c r="S100" s="4" t="s">
        <v>9</v>
      </c>
      <c r="T100" s="4" t="s">
        <v>10</v>
      </c>
    </row>
    <row r="101" spans="2:20">
      <c r="B101" s="1">
        <v>0.8</v>
      </c>
      <c r="C101" s="1">
        <v>1</v>
      </c>
      <c r="D101" s="1">
        <v>1</v>
      </c>
      <c r="E101" s="1">
        <v>0.9</v>
      </c>
      <c r="F101" s="1">
        <v>0.9</v>
      </c>
      <c r="G101" s="1">
        <v>0.8</v>
      </c>
      <c r="J101">
        <v>0.1</v>
      </c>
      <c r="K101">
        <f>AVERAGE(B101:G101)</f>
        <v>0.89999999999999991</v>
      </c>
      <c r="L101">
        <f>J101-J110</f>
        <v>-0.4</v>
      </c>
      <c r="M101">
        <f>K101-K110</f>
        <v>7.407407407407085E-3</v>
      </c>
      <c r="N101">
        <f t="shared" ref="N101:N109" si="25">POWER(L101,2)</f>
        <v>0.16000000000000003</v>
      </c>
      <c r="O101">
        <f>L101*M101</f>
        <v>-2.962962962962834E-3</v>
      </c>
      <c r="Q101">
        <f>POWER(M101,2)</f>
        <v>5.4869684499309351E-5</v>
      </c>
      <c r="R101">
        <f>R113+N113*(J101)</f>
        <v>0.87925925925925952</v>
      </c>
      <c r="S101">
        <f>R101-K110</f>
        <v>-1.3333333333333308E-2</v>
      </c>
      <c r="T101">
        <f>POWER(S101,2)</f>
        <v>1.7777777777777711E-4</v>
      </c>
    </row>
    <row r="102" spans="2:20">
      <c r="B102" s="1">
        <v>1</v>
      </c>
      <c r="C102" s="1">
        <v>1</v>
      </c>
      <c r="D102" s="1">
        <v>0.8</v>
      </c>
      <c r="E102" s="1">
        <v>0.9</v>
      </c>
      <c r="F102" s="1">
        <v>0.9</v>
      </c>
      <c r="G102" s="1">
        <v>1</v>
      </c>
      <c r="J102">
        <v>0.2</v>
      </c>
      <c r="K102">
        <f t="shared" ref="K102:K109" si="26">AVERAGE(B102:G102)</f>
        <v>0.93333333333333324</v>
      </c>
      <c r="L102">
        <f>J102-J110</f>
        <v>-0.3</v>
      </c>
      <c r="M102">
        <f>K102-K110</f>
        <v>4.0740740740740411E-2</v>
      </c>
      <c r="N102">
        <f t="shared" si="25"/>
        <v>0.09</v>
      </c>
      <c r="O102">
        <f>L102*M102</f>
        <v>-1.2222222222222122E-2</v>
      </c>
      <c r="Q102">
        <f t="shared" ref="Q102:Q109" si="27">POWER(M102,2)</f>
        <v>1.6598079561042254E-3</v>
      </c>
      <c r="R102">
        <f>R113+N113*(J102)</f>
        <v>0.88259259259259293</v>
      </c>
      <c r="S102">
        <f>R102-K110</f>
        <v>-9.9999999999998979E-3</v>
      </c>
      <c r="T102">
        <f t="shared" ref="T102:T109" si="28">POWER(S102,2)</f>
        <v>9.9999999999997958E-5</v>
      </c>
    </row>
    <row r="103" spans="2:20">
      <c r="B103" s="1">
        <v>0.8</v>
      </c>
      <c r="C103" s="1">
        <v>0.8</v>
      </c>
      <c r="D103" s="1">
        <v>1</v>
      </c>
      <c r="E103" s="1">
        <v>0.9</v>
      </c>
      <c r="F103" s="1">
        <v>0.9</v>
      </c>
      <c r="G103" s="1">
        <v>0.6</v>
      </c>
      <c r="J103">
        <v>0.3</v>
      </c>
      <c r="K103">
        <f t="shared" si="26"/>
        <v>0.83333333333333337</v>
      </c>
      <c r="L103">
        <f>J103-J110</f>
        <v>-0.2</v>
      </c>
      <c r="M103">
        <f>K103-K110</f>
        <v>-5.9259259259259456E-2</v>
      </c>
      <c r="N103">
        <f t="shared" si="25"/>
        <v>4.0000000000000008E-2</v>
      </c>
      <c r="O103">
        <f t="shared" ref="O103:O109" si="29">L103*M103</f>
        <v>1.1851851851851891E-2</v>
      </c>
      <c r="Q103">
        <f t="shared" si="27"/>
        <v>3.5116598079561277E-3</v>
      </c>
      <c r="R103">
        <f>R113+N113*(J103)</f>
        <v>0.88592592592592623</v>
      </c>
      <c r="S103">
        <f>R103-K110</f>
        <v>-6.6666666666665986E-3</v>
      </c>
      <c r="T103">
        <f t="shared" si="28"/>
        <v>4.4444444444443539E-5</v>
      </c>
    </row>
    <row r="104" spans="2:20">
      <c r="B104" s="1">
        <v>0.8</v>
      </c>
      <c r="C104" s="1">
        <v>0.8</v>
      </c>
      <c r="D104" s="1">
        <v>1</v>
      </c>
      <c r="E104" s="1">
        <v>0.9</v>
      </c>
      <c r="F104" s="1">
        <v>0.9</v>
      </c>
      <c r="G104" s="1">
        <v>0.6</v>
      </c>
      <c r="J104">
        <v>0.4</v>
      </c>
      <c r="K104">
        <f t="shared" si="26"/>
        <v>0.83333333333333337</v>
      </c>
      <c r="L104">
        <f>J104-J110</f>
        <v>-9.9999999999999978E-2</v>
      </c>
      <c r="M104">
        <f>K104-K110</f>
        <v>-5.9259259259259456E-2</v>
      </c>
      <c r="N104">
        <f t="shared" si="25"/>
        <v>9.999999999999995E-3</v>
      </c>
      <c r="O104">
        <f t="shared" si="29"/>
        <v>5.9259259259259438E-3</v>
      </c>
      <c r="Q104">
        <f t="shared" si="27"/>
        <v>3.5116598079561277E-3</v>
      </c>
      <c r="R104">
        <f>R113+N113*(J104)</f>
        <v>0.88925925925925953</v>
      </c>
      <c r="S104">
        <f>R104-K110</f>
        <v>-3.3333333333332993E-3</v>
      </c>
      <c r="T104">
        <f t="shared" si="28"/>
        <v>1.1111111111110885E-5</v>
      </c>
    </row>
    <row r="105" spans="2:20">
      <c r="B105" s="1">
        <v>1</v>
      </c>
      <c r="C105" s="1">
        <v>1</v>
      </c>
      <c r="D105" s="1">
        <v>0.8</v>
      </c>
      <c r="E105" s="1">
        <v>0.9</v>
      </c>
      <c r="F105" s="1">
        <v>0.9</v>
      </c>
      <c r="G105" s="1">
        <v>1</v>
      </c>
      <c r="J105">
        <v>0.5</v>
      </c>
      <c r="K105">
        <f t="shared" si="26"/>
        <v>0.93333333333333324</v>
      </c>
      <c r="L105">
        <f>J105-J110</f>
        <v>0</v>
      </c>
      <c r="M105">
        <f>K105-K110</f>
        <v>4.0740740740740411E-2</v>
      </c>
      <c r="N105">
        <f t="shared" si="25"/>
        <v>0</v>
      </c>
      <c r="O105">
        <f t="shared" si="29"/>
        <v>0</v>
      </c>
      <c r="Q105">
        <f t="shared" si="27"/>
        <v>1.6598079561042254E-3</v>
      </c>
      <c r="R105">
        <f>R113+N113*(J105)</f>
        <v>0.89259259259259283</v>
      </c>
      <c r="S105">
        <f>R105-K110</f>
        <v>0</v>
      </c>
      <c r="T105">
        <f t="shared" si="28"/>
        <v>0</v>
      </c>
    </row>
    <row r="106" spans="2:20">
      <c r="B106" s="1">
        <v>0.8</v>
      </c>
      <c r="C106" s="1">
        <v>0.8</v>
      </c>
      <c r="D106" s="1">
        <v>1</v>
      </c>
      <c r="E106" s="1">
        <v>0.9</v>
      </c>
      <c r="F106" s="1">
        <v>0.9</v>
      </c>
      <c r="G106" s="1">
        <v>0.8</v>
      </c>
      <c r="J106">
        <v>0.6</v>
      </c>
      <c r="K106">
        <f t="shared" si="26"/>
        <v>0.8666666666666667</v>
      </c>
      <c r="L106">
        <f>J106-J110</f>
        <v>9.9999999999999978E-2</v>
      </c>
      <c r="M106">
        <f>K106-K110</f>
        <v>-2.592592592592613E-2</v>
      </c>
      <c r="N106">
        <f t="shared" si="25"/>
        <v>9.999999999999995E-3</v>
      </c>
      <c r="O106">
        <f t="shared" si="29"/>
        <v>-2.5925925925926125E-3</v>
      </c>
      <c r="Q106">
        <f t="shared" si="27"/>
        <v>6.7215363511660871E-4</v>
      </c>
      <c r="R106">
        <f>R113+N113*(J106)</f>
        <v>0.89592592592592624</v>
      </c>
      <c r="S106">
        <f>R106-K110</f>
        <v>3.3333333333334103E-3</v>
      </c>
      <c r="T106">
        <f t="shared" si="28"/>
        <v>1.1111111111111625E-5</v>
      </c>
    </row>
    <row r="107" spans="2:20">
      <c r="B107" s="1">
        <v>0.8</v>
      </c>
      <c r="C107" s="1">
        <v>0.8</v>
      </c>
      <c r="D107" s="1">
        <v>1</v>
      </c>
      <c r="E107" s="1">
        <v>0.9</v>
      </c>
      <c r="F107" s="1">
        <v>0.9</v>
      </c>
      <c r="G107" s="1">
        <v>1</v>
      </c>
      <c r="J107">
        <v>0.7</v>
      </c>
      <c r="K107">
        <f t="shared" si="26"/>
        <v>0.9</v>
      </c>
      <c r="L107">
        <f>J107-J110</f>
        <v>0.19999999999999996</v>
      </c>
      <c r="M107">
        <f>K107-K110</f>
        <v>7.4074074074071961E-3</v>
      </c>
      <c r="N107">
        <f t="shared" si="25"/>
        <v>3.999999999999998E-2</v>
      </c>
      <c r="O107">
        <f t="shared" si="29"/>
        <v>1.4814814814814389E-3</v>
      </c>
      <c r="Q107">
        <f t="shared" si="27"/>
        <v>5.4869684499310998E-5</v>
      </c>
      <c r="R107">
        <f>R113+N113*(J107)</f>
        <v>0.89925925925925954</v>
      </c>
      <c r="S107">
        <f>R107-K110</f>
        <v>6.6666666666667096E-3</v>
      </c>
      <c r="T107">
        <f t="shared" si="28"/>
        <v>4.4444444444445016E-5</v>
      </c>
    </row>
    <row r="108" spans="2:20">
      <c r="B108" s="1">
        <v>0.8</v>
      </c>
      <c r="C108" s="1">
        <v>1</v>
      </c>
      <c r="D108" s="1">
        <v>1</v>
      </c>
      <c r="E108" s="1">
        <v>0.9</v>
      </c>
      <c r="F108" s="1">
        <v>0.9</v>
      </c>
      <c r="G108" s="1">
        <v>0.8</v>
      </c>
      <c r="J108">
        <v>0.8</v>
      </c>
      <c r="K108">
        <f t="shared" si="26"/>
        <v>0.89999999999999991</v>
      </c>
      <c r="L108">
        <f>J108-J110</f>
        <v>0.30000000000000004</v>
      </c>
      <c r="M108">
        <f>K108-K110</f>
        <v>7.407407407407085E-3</v>
      </c>
      <c r="N108">
        <f t="shared" si="25"/>
        <v>9.0000000000000024E-2</v>
      </c>
      <c r="O108">
        <f t="shared" si="29"/>
        <v>2.2222222222221259E-3</v>
      </c>
      <c r="Q108">
        <f t="shared" si="27"/>
        <v>5.4869684499309351E-5</v>
      </c>
      <c r="R108">
        <f>R113+N113*(J108)</f>
        <v>0.90259259259259284</v>
      </c>
      <c r="S108">
        <f>R108-K110</f>
        <v>1.0000000000000009E-2</v>
      </c>
      <c r="T108">
        <f t="shared" si="28"/>
        <v>1.0000000000000018E-4</v>
      </c>
    </row>
    <row r="109" spans="2:20">
      <c r="B109" s="1">
        <v>1</v>
      </c>
      <c r="C109" s="1">
        <v>1</v>
      </c>
      <c r="D109" s="1">
        <v>0.8</v>
      </c>
      <c r="E109" s="1">
        <v>0.9</v>
      </c>
      <c r="F109" s="1">
        <v>0.9</v>
      </c>
      <c r="G109" s="1">
        <v>1</v>
      </c>
      <c r="J109">
        <v>0.9</v>
      </c>
      <c r="K109">
        <f t="shared" si="26"/>
        <v>0.93333333333333324</v>
      </c>
      <c r="L109">
        <f>J109-J110</f>
        <v>0.4</v>
      </c>
      <c r="M109">
        <f>K109-K110</f>
        <v>4.0740740740740411E-2</v>
      </c>
      <c r="N109">
        <f t="shared" si="25"/>
        <v>0.16000000000000003</v>
      </c>
      <c r="O109">
        <f t="shared" si="29"/>
        <v>1.6296296296296166E-2</v>
      </c>
      <c r="Q109">
        <f t="shared" si="27"/>
        <v>1.6598079561042254E-3</v>
      </c>
      <c r="R109">
        <f>R113+N113*(J109)</f>
        <v>0.90592592592592625</v>
      </c>
      <c r="S109">
        <f>R109-K110</f>
        <v>1.3333333333333419E-2</v>
      </c>
      <c r="T109">
        <f t="shared" si="28"/>
        <v>1.7777777777778006E-4</v>
      </c>
    </row>
    <row r="110" spans="2:20">
      <c r="B110" s="1">
        <v>0.8</v>
      </c>
      <c r="C110" s="1">
        <v>0.8</v>
      </c>
      <c r="D110" s="1">
        <v>1</v>
      </c>
      <c r="E110" s="1">
        <v>0.9</v>
      </c>
      <c r="F110" s="1">
        <v>0.9</v>
      </c>
      <c r="G110" s="1">
        <v>0.8</v>
      </c>
      <c r="J110" s="2">
        <f>AVERAGE(J101:J109)</f>
        <v>0.5</v>
      </c>
      <c r="K110" s="2">
        <f>AVERAGE(K101:K109)</f>
        <v>0.89259259259259283</v>
      </c>
      <c r="L110" s="2"/>
      <c r="M110" s="2"/>
      <c r="N110" s="2">
        <f>SUM(N101:N109)</f>
        <v>0.60000000000000009</v>
      </c>
      <c r="O110" s="2">
        <f>SUM(O101:O109)</f>
        <v>1.9999999999999997E-2</v>
      </c>
      <c r="P110" s="2"/>
      <c r="Q110" s="2">
        <f>SUM(Q101:Q109)</f>
        <v>1.2839506172839469E-2</v>
      </c>
      <c r="R110" s="2"/>
      <c r="S110" s="2"/>
      <c r="T110" s="2">
        <f>SUM(T101:T109)</f>
        <v>6.6666666666666632E-4</v>
      </c>
    </row>
    <row r="111" spans="2:20">
      <c r="B111">
        <f t="shared" ref="B111:G111" si="30">AVERAGE(B101:B110)</f>
        <v>0.86</v>
      </c>
      <c r="C111">
        <f t="shared" si="30"/>
        <v>0.9</v>
      </c>
      <c r="D111">
        <f t="shared" si="30"/>
        <v>0.94000000000000006</v>
      </c>
      <c r="E111">
        <f t="shared" si="30"/>
        <v>0.90000000000000013</v>
      </c>
      <c r="F111">
        <f t="shared" si="30"/>
        <v>0.90000000000000013</v>
      </c>
      <c r="G111">
        <f t="shared" si="30"/>
        <v>0.84000000000000008</v>
      </c>
    </row>
    <row r="113" spans="11:18">
      <c r="K113" s="8" t="s">
        <v>13</v>
      </c>
      <c r="L113" s="8"/>
      <c r="M113" s="8"/>
      <c r="N113" s="9">
        <f>O110/N110</f>
        <v>3.3333333333333326E-2</v>
      </c>
      <c r="O113" s="9"/>
      <c r="Q113" t="s">
        <v>33</v>
      </c>
      <c r="R113">
        <f>K110-N113*J110</f>
        <v>0.87592592592592622</v>
      </c>
    </row>
    <row r="115" spans="11:18">
      <c r="K115" s="8" t="s">
        <v>14</v>
      </c>
      <c r="L115" s="8"/>
      <c r="M115" s="8"/>
      <c r="N115" s="9" t="s">
        <v>38</v>
      </c>
      <c r="O115" s="9"/>
    </row>
    <row r="117" spans="11:18">
      <c r="K117" s="8" t="s">
        <v>15</v>
      </c>
      <c r="L117" s="8"/>
      <c r="M117" s="8"/>
      <c r="N117" s="9">
        <f>T110/Q110</f>
        <v>5.1923076923077044E-2</v>
      </c>
      <c r="O117" s="9"/>
    </row>
  </sheetData>
  <mergeCells count="45">
    <mergeCell ref="K113:M113"/>
    <mergeCell ref="N113:O113"/>
    <mergeCell ref="K115:M115"/>
    <mergeCell ref="N115:O115"/>
    <mergeCell ref="K117:M117"/>
    <mergeCell ref="N117:O117"/>
    <mergeCell ref="K93:M93"/>
    <mergeCell ref="N93:O93"/>
    <mergeCell ref="J98:T98"/>
    <mergeCell ref="J99:O99"/>
    <mergeCell ref="Q99:T99"/>
    <mergeCell ref="J75:O75"/>
    <mergeCell ref="Q75:T75"/>
    <mergeCell ref="K89:M89"/>
    <mergeCell ref="N89:O89"/>
    <mergeCell ref="K91:M91"/>
    <mergeCell ref="N91:O91"/>
    <mergeCell ref="K68:M68"/>
    <mergeCell ref="N68:O68"/>
    <mergeCell ref="K70:M70"/>
    <mergeCell ref="N70:O70"/>
    <mergeCell ref="J74:T74"/>
    <mergeCell ref="J51:T51"/>
    <mergeCell ref="J52:O52"/>
    <mergeCell ref="Q52:T52"/>
    <mergeCell ref="K66:M66"/>
    <mergeCell ref="N66:O66"/>
    <mergeCell ref="J4:O4"/>
    <mergeCell ref="Q4:T4"/>
    <mergeCell ref="J3:T3"/>
    <mergeCell ref="N20:O20"/>
    <mergeCell ref="K20:M20"/>
    <mergeCell ref="K18:M18"/>
    <mergeCell ref="N18:O18"/>
    <mergeCell ref="K43:M43"/>
    <mergeCell ref="N43:O43"/>
    <mergeCell ref="K45:M45"/>
    <mergeCell ref="N45:O45"/>
    <mergeCell ref="N22:O22"/>
    <mergeCell ref="K22:M22"/>
    <mergeCell ref="J26:T26"/>
    <mergeCell ref="J27:O27"/>
    <mergeCell ref="Q27:T27"/>
    <mergeCell ref="K41:M41"/>
    <mergeCell ref="N41:O41"/>
  </mergeCells>
  <pageMargins left="0.7" right="0.7" top="0.75" bottom="0.75" header="0.3" footer="0.3"/>
  <pageSetup orientation="portrait" horizontalDpi="4294967295" verticalDpi="4294967295" r:id="rId1"/>
  <ignoredErrors>
    <ignoredError sqref="S3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2018-04-15T16:16:10Z</dcterms:modified>
</cp:coreProperties>
</file>