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2" sheetId="2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lenovo</author>
    <author>作者</author>
  </authors>
  <commentList>
    <comment ref="C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1&lt;53, 2&gt;53</t>
        </r>
      </text>
    </comment>
    <comment ref="D1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1:男；2：女</t>
        </r>
      </text>
    </comment>
    <comment ref="E1" authorId="1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1：腺；2：鳞；3：腺鳞; 4:非小</t>
        </r>
      </text>
    </comment>
    <comment ref="K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1靶向 2化疗</t>
        </r>
      </text>
    </comment>
    <comment ref="M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1EML4-ALK 2其它融合 3未检出</t>
        </r>
      </text>
    </comment>
    <comment ref="Q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1血浆丰度2组织丰度</t>
        </r>
      </text>
    </comment>
    <comment ref="X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0未发生，1发生</t>
        </r>
      </text>
    </comment>
    <comment ref="Y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0活着 1死亡</t>
        </r>
      </text>
    </comment>
    <comment ref="AA1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1靶向 2化疗</t>
        </r>
      </text>
    </comment>
  </commentList>
</comments>
</file>

<file path=xl/sharedStrings.xml><?xml version="1.0" encoding="utf-8"?>
<sst xmlns="http://schemas.openxmlformats.org/spreadsheetml/2006/main" count="158">
  <si>
    <t>姓名（74）</t>
  </si>
  <si>
    <t>诊断年龄</t>
  </si>
  <si>
    <t>age 53</t>
  </si>
  <si>
    <t>性别</t>
  </si>
  <si>
    <t>病理</t>
  </si>
  <si>
    <t>吸烟</t>
  </si>
  <si>
    <t>支*年</t>
  </si>
  <si>
    <t>FISH</t>
  </si>
  <si>
    <r>
      <rPr>
        <b/>
        <sz val="12"/>
        <rFont val="宋体"/>
        <charset val="134"/>
      </rPr>
      <t>I</t>
    </r>
    <r>
      <rPr>
        <b/>
        <sz val="12"/>
        <rFont val="宋体"/>
        <charset val="134"/>
      </rPr>
      <t>HC</t>
    </r>
  </si>
  <si>
    <r>
      <rPr>
        <b/>
        <sz val="12"/>
        <rFont val="宋体"/>
        <charset val="134"/>
      </rPr>
      <t>N</t>
    </r>
    <r>
      <rPr>
        <b/>
        <sz val="12"/>
        <rFont val="宋体"/>
        <charset val="134"/>
      </rPr>
      <t>GS</t>
    </r>
  </si>
  <si>
    <t>一线方案</t>
  </si>
  <si>
    <r>
      <rPr>
        <b/>
        <sz val="12"/>
        <rFont val="Times New Roman"/>
        <charset val="0"/>
      </rPr>
      <t>ALK</t>
    </r>
    <r>
      <rPr>
        <b/>
        <sz val="12"/>
        <rFont val="宋体"/>
        <charset val="134"/>
      </rPr>
      <t>类型</t>
    </r>
  </si>
  <si>
    <t>丰度</t>
  </si>
  <si>
    <t>血浆丰度</t>
  </si>
  <si>
    <t>组织丰度</t>
  </si>
  <si>
    <t>丰度分组</t>
  </si>
  <si>
    <t>伴随突变</t>
  </si>
  <si>
    <t>伴随TP53</t>
  </si>
  <si>
    <t>克唑起始</t>
  </si>
  <si>
    <t>克唑疗效</t>
  </si>
  <si>
    <t>进展日期</t>
  </si>
  <si>
    <t>PFS</t>
  </si>
  <si>
    <t>进展事件</t>
  </si>
  <si>
    <t>OS事件</t>
  </si>
  <si>
    <t>一线开始</t>
  </si>
  <si>
    <t>末次随访</t>
  </si>
  <si>
    <t>死亡日期</t>
  </si>
  <si>
    <t>OS</t>
  </si>
  <si>
    <t>陈美琴</t>
  </si>
  <si>
    <r>
      <rPr>
        <sz val="12"/>
        <rFont val="宋体"/>
        <charset val="134"/>
      </rPr>
      <t>2*</t>
    </r>
    <r>
      <rPr>
        <sz val="12"/>
        <rFont val="宋体"/>
        <charset val="134"/>
      </rPr>
      <t>5</t>
    </r>
  </si>
  <si>
    <r>
      <rPr>
        <sz val="12"/>
        <rFont val="Times New Roman"/>
        <charset val="0"/>
      </rPr>
      <t>EML4:intron13-ALK:intron19</t>
    </r>
    <r>
      <rPr>
        <sz val="12"/>
        <rFont val="宋体"/>
        <charset val="134"/>
      </rPr>
      <t>、</t>
    </r>
    <r>
      <rPr>
        <sz val="12"/>
        <color rgb="FFFF0000"/>
        <rFont val="Times New Roman"/>
        <charset val="0"/>
      </rPr>
      <t>ALK:intron19-GPR39&amp;MIR663B</t>
    </r>
    <r>
      <rPr>
        <sz val="12"/>
        <rFont val="宋体"/>
        <charset val="134"/>
      </rPr>
      <t>、</t>
    </r>
    <r>
      <rPr>
        <sz val="12"/>
        <color rgb="FFFF0000"/>
        <rFont val="Times New Roman"/>
        <charset val="0"/>
      </rPr>
      <t>ALK:intron19-NFU1:intron1</t>
    </r>
  </si>
  <si>
    <r>
      <rPr>
        <sz val="12"/>
        <rFont val="Times New Roman"/>
        <charset val="0"/>
      </rPr>
      <t>29.5%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15.2%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10.9%</t>
    </r>
  </si>
  <si>
    <t>MGMT、EP300、WRN</t>
  </si>
  <si>
    <t>PD</t>
  </si>
  <si>
    <t>李祥福</t>
  </si>
  <si>
    <t>20*20</t>
  </si>
  <si>
    <t>不能判定</t>
  </si>
  <si>
    <t>——</t>
  </si>
  <si>
    <t>.</t>
  </si>
  <si>
    <t>李建华</t>
  </si>
  <si>
    <t>20*40</t>
  </si>
  <si>
    <t>未做</t>
  </si>
  <si>
    <t>周明雅</t>
  </si>
  <si>
    <r>
      <rPr>
        <sz val="12"/>
        <rFont val="Times New Roman"/>
        <charset val="0"/>
      </rPr>
      <t xml:space="preserve"> EML4-ALK </t>
    </r>
    <r>
      <rPr>
        <sz val="12"/>
        <rFont val="宋体"/>
        <charset val="134"/>
      </rPr>
      <t>融合</t>
    </r>
  </si>
  <si>
    <r>
      <rPr>
        <sz val="12"/>
        <rFont val="Times New Roman"/>
        <charset val="0"/>
      </rPr>
      <t>血浆样本独有，丰度</t>
    </r>
    <r>
      <rPr>
        <sz val="12"/>
        <rFont val="Times New Roman"/>
        <charset val="0"/>
      </rPr>
      <t>6%</t>
    </r>
  </si>
  <si>
    <t>TP53</t>
  </si>
  <si>
    <t>PR</t>
  </si>
  <si>
    <t>死亡</t>
  </si>
  <si>
    <t>汪培元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</si>
  <si>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0*40</t>
    </r>
  </si>
  <si>
    <r>
      <rPr>
        <sz val="12"/>
        <rFont val="Times New Roman"/>
        <charset val="0"/>
      </rPr>
      <t xml:space="preserve"> EML4-ALK</t>
    </r>
    <r>
      <rPr>
        <sz val="12"/>
        <rFont val="宋体"/>
        <charset val="134"/>
      </rPr>
      <t>融合</t>
    </r>
  </si>
  <si>
    <t>0.1% 4.9%</t>
  </si>
  <si>
    <t>SD</t>
  </si>
  <si>
    <t>沈条珍</t>
  </si>
  <si>
    <t>EML4:intron13-ALK:intron19</t>
  </si>
  <si>
    <t>突变THADA，扩增TERT</t>
  </si>
  <si>
    <t>张福安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</si>
  <si>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0*20</t>
    </r>
  </si>
  <si>
    <r>
      <rPr>
        <sz val="12"/>
        <rFont val="Times New Roman"/>
        <charset val="0"/>
      </rPr>
      <t>血浆和肿瘤组织样本均有，丰度分别为</t>
    </r>
    <r>
      <rPr>
        <sz val="12"/>
        <rFont val="Times New Roman"/>
        <charset val="0"/>
      </rPr>
      <t>11.9%</t>
    </r>
    <r>
      <rPr>
        <sz val="12"/>
        <rFont val="宋体"/>
        <charset val="134"/>
      </rPr>
      <t>和</t>
    </r>
    <r>
      <rPr>
        <sz val="12"/>
        <rFont val="Times New Roman"/>
        <charset val="0"/>
      </rPr>
      <t>40.2%</t>
    </r>
  </si>
  <si>
    <t>TP53、NOTCH2</t>
  </si>
  <si>
    <t>黄忠良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</si>
  <si>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0*30</t>
    </r>
  </si>
  <si>
    <r>
      <rPr>
        <sz val="12"/>
        <rFont val="Times New Roman"/>
        <charset val="0"/>
      </rPr>
      <t>EML4-ALK</t>
    </r>
    <r>
      <rPr>
        <sz val="12"/>
        <rFont val="宋体"/>
        <charset val="134"/>
      </rPr>
      <t>融合</t>
    </r>
  </si>
  <si>
    <r>
      <rPr>
        <sz val="12"/>
        <rFont val="Times New Roman"/>
        <charset val="0"/>
      </rPr>
      <t>组织样本独有，丰度</t>
    </r>
    <r>
      <rPr>
        <sz val="12"/>
        <rFont val="Times New Roman"/>
        <charset val="0"/>
      </rPr>
      <t>11.4%</t>
    </r>
  </si>
  <si>
    <t>无</t>
  </si>
  <si>
    <t>周朝凤</t>
  </si>
  <si>
    <t>EML4:exon6-ALK:exon20</t>
  </si>
  <si>
    <r>
      <rPr>
        <sz val="12"/>
        <rFont val="Times New Roman"/>
        <charset val="0"/>
      </rPr>
      <t>血浆丰度</t>
    </r>
    <r>
      <rPr>
        <sz val="12"/>
        <rFont val="Times New Roman"/>
        <charset val="0"/>
      </rPr>
      <t xml:space="preserve">1.1%* </t>
    </r>
    <r>
      <rPr>
        <sz val="12"/>
        <rFont val="宋体"/>
        <charset val="134"/>
      </rPr>
      <t>组织丰度</t>
    </r>
    <r>
      <rPr>
        <sz val="12"/>
        <rFont val="Times New Roman"/>
        <charset val="0"/>
      </rPr>
      <t>4.1%*</t>
    </r>
  </si>
  <si>
    <t>EGFRD1012H 突变,TP53</t>
  </si>
  <si>
    <t>刘大川</t>
  </si>
  <si>
    <r>
      <rPr>
        <sz val="12"/>
        <color rgb="FFFF0000"/>
        <rFont val="Times New Roman"/>
        <charset val="0"/>
      </rPr>
      <t xml:space="preserve">HIP1-ALK </t>
    </r>
    <r>
      <rPr>
        <sz val="12"/>
        <color indexed="10"/>
        <rFont val="宋体"/>
        <charset val="134"/>
      </rPr>
      <t>融合</t>
    </r>
  </si>
  <si>
    <t>BIM(BCL2L11)基因:</t>
  </si>
  <si>
    <t>郑根庆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</si>
  <si>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0*30</t>
    </r>
  </si>
  <si>
    <t>TP53、ARID1A、KMT2B</t>
  </si>
  <si>
    <t>黄攻关</t>
  </si>
  <si>
    <r>
      <rPr>
        <sz val="12"/>
        <rFont val="Times New Roman"/>
        <charset val="0"/>
      </rPr>
      <t>血浆丰度</t>
    </r>
    <r>
      <rPr>
        <sz val="12"/>
        <rFont val="Times New Roman"/>
        <charset val="0"/>
      </rPr>
      <t>0.03%*</t>
    </r>
    <r>
      <rPr>
        <sz val="12"/>
        <rFont val="宋体"/>
        <charset val="134"/>
      </rPr>
      <t>样本</t>
    </r>
    <r>
      <rPr>
        <sz val="12"/>
        <rFont val="Times New Roman"/>
        <charset val="0"/>
      </rPr>
      <t>1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8.6%*</t>
    </r>
    <r>
      <rPr>
        <sz val="12"/>
        <rFont val="宋体"/>
        <charset val="134"/>
      </rPr>
      <t>样本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11.7%*</t>
    </r>
  </si>
  <si>
    <t>SETD2,TP53</t>
  </si>
  <si>
    <t>王玲芳</t>
  </si>
  <si>
    <r>
      <rPr>
        <sz val="12"/>
        <rFont val="Times New Roman"/>
        <charset val="0"/>
      </rPr>
      <t xml:space="preserve">EML4-ALK </t>
    </r>
    <r>
      <rPr>
        <sz val="12"/>
        <rFont val="宋体"/>
        <charset val="134"/>
      </rPr>
      <t>融合</t>
    </r>
    <r>
      <rPr>
        <sz val="12"/>
        <rFont val="Times New Roman"/>
        <charset val="0"/>
      </rPr>
      <t xml:space="preserve"> </t>
    </r>
  </si>
  <si>
    <r>
      <rPr>
        <sz val="12"/>
        <rFont val="Times New Roman"/>
        <charset val="0"/>
      </rPr>
      <t>肿瘤组织样本独有</t>
    </r>
    <r>
      <rPr>
        <sz val="12"/>
        <rFont val="Times New Roman"/>
        <charset val="0"/>
      </rPr>
      <t xml:space="preserve">, 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7%</t>
    </r>
  </si>
  <si>
    <t>TP53 基因</t>
  </si>
  <si>
    <t>王声旺</t>
  </si>
  <si>
    <t>20*6</t>
  </si>
  <si>
    <t>叶卫芽</t>
  </si>
  <si>
    <r>
      <rPr>
        <sz val="12"/>
        <rFont val="Times New Roman"/>
        <charset val="0"/>
      </rPr>
      <t xml:space="preserve">EML4-ALK </t>
    </r>
    <r>
      <rPr>
        <sz val="12"/>
        <rFont val="宋体"/>
        <charset val="134"/>
      </rPr>
      <t>融合</t>
    </r>
  </si>
  <si>
    <r>
      <rPr>
        <sz val="12"/>
        <rFont val="Times New Roman"/>
        <charset val="0"/>
      </rPr>
      <t>血浆样本丰度</t>
    </r>
    <r>
      <rPr>
        <sz val="12"/>
        <rFont val="Times New Roman"/>
        <charset val="0"/>
      </rPr>
      <t>1%</t>
    </r>
    <r>
      <rPr>
        <sz val="12"/>
        <rFont val="宋体"/>
        <charset val="134"/>
      </rPr>
      <t>，肿瘤组织样本丰度</t>
    </r>
    <r>
      <rPr>
        <sz val="12"/>
        <rFont val="Times New Roman"/>
        <charset val="0"/>
      </rPr>
      <t>6%</t>
    </r>
  </si>
  <si>
    <t>陈妙琴</t>
  </si>
  <si>
    <t xml:space="preserve"> 0.1% 11.8%</t>
  </si>
  <si>
    <t xml:space="preserve">NTRK1 </t>
  </si>
  <si>
    <t>李玖红</t>
  </si>
  <si>
    <t>血浆/肿瘤组织样本均有，丰度分别为3%/23%)</t>
  </si>
  <si>
    <t>TP53、AKT1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</si>
  <si>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D</t>
    </r>
  </si>
  <si>
    <t>杨国珍</t>
  </si>
  <si>
    <r>
      <rPr>
        <sz val="12"/>
        <rFont val="Times New Roman"/>
        <charset val="0"/>
      </rPr>
      <t>胸水样本独有，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1%</t>
    </r>
  </si>
  <si>
    <t>程素英</t>
  </si>
  <si>
    <r>
      <rPr>
        <sz val="12"/>
        <rFont val="Times New Roman"/>
        <charset val="0"/>
      </rPr>
      <t>ctDNA</t>
    </r>
    <r>
      <rPr>
        <sz val="12"/>
        <rFont val="宋体"/>
        <charset val="134"/>
      </rPr>
      <t>和肿瘤组织样本均有，丰度分别为</t>
    </r>
    <r>
      <rPr>
        <sz val="12"/>
        <rFont val="Times New Roman"/>
        <charset val="0"/>
      </rPr>
      <t>0.3%</t>
    </r>
    <r>
      <rPr>
        <sz val="12"/>
        <rFont val="宋体"/>
        <charset val="134"/>
      </rPr>
      <t>和</t>
    </r>
    <r>
      <rPr>
        <sz val="12"/>
        <rFont val="Times New Roman"/>
        <charset val="0"/>
      </rPr>
      <t>17%</t>
    </r>
  </si>
  <si>
    <t>陈尧才</t>
  </si>
  <si>
    <t>LHFPL4-ALK</t>
  </si>
  <si>
    <t>丰度25%</t>
  </si>
  <si>
    <t>ERBB3(HER3)基因</t>
  </si>
  <si>
    <r>
      <rPr>
        <sz val="12"/>
        <rFont val="宋体"/>
        <charset val="134"/>
      </rPr>
      <t>P</t>
    </r>
    <r>
      <rPr>
        <sz val="12"/>
        <rFont val="宋体"/>
        <charset val="134"/>
      </rPr>
      <t>R</t>
    </r>
  </si>
  <si>
    <t>苏华苗</t>
  </si>
  <si>
    <t>20*15</t>
  </si>
  <si>
    <r>
      <rPr>
        <sz val="12"/>
        <rFont val="宋体"/>
        <charset val="134"/>
      </rPr>
      <t>组织样本</t>
    </r>
    <r>
      <rPr>
        <sz val="12"/>
        <rFont val="Times New Roman"/>
        <charset val="0"/>
      </rPr>
      <t>EML4 intron13-ALK intron19</t>
    </r>
    <r>
      <rPr>
        <sz val="12"/>
        <rFont val="宋体"/>
        <charset val="134"/>
      </rPr>
      <t>；</t>
    </r>
    <r>
      <rPr>
        <sz val="12"/>
        <color indexed="10"/>
        <rFont val="Times New Roman"/>
        <charset val="0"/>
      </rPr>
      <t>AFAP1L1 intron2-ALK intron19</t>
    </r>
  </si>
  <si>
    <r>
      <rPr>
        <sz val="12"/>
        <rFont val="Times New Roman"/>
        <charset val="0"/>
      </rPr>
      <t>织样本中单独丰度约为</t>
    </r>
    <r>
      <rPr>
        <sz val="12"/>
        <rFont val="Times New Roman"/>
        <charset val="0"/>
      </rPr>
      <t>4.1%</t>
    </r>
    <r>
      <rPr>
        <sz val="12"/>
        <rFont val="宋体"/>
        <charset val="134"/>
      </rPr>
      <t>；组织丰度约为</t>
    </r>
    <r>
      <rPr>
        <sz val="12"/>
        <rFont val="Times New Roman"/>
        <charset val="0"/>
      </rPr>
      <t>7.3%</t>
    </r>
  </si>
  <si>
    <r>
      <rPr>
        <sz val="12"/>
        <rFont val="宋体"/>
        <charset val="134"/>
      </rPr>
      <t>AKT,CHEK2,</t>
    </r>
    <r>
      <rPr>
        <sz val="12"/>
        <color rgb="FFFF0000"/>
        <rFont val="宋体"/>
        <charset val="134"/>
      </rPr>
      <t>RB1</t>
    </r>
  </si>
  <si>
    <t>陈惠芳</t>
  </si>
  <si>
    <r>
      <rPr>
        <sz val="12"/>
        <rFont val="Times New Roman"/>
        <charset val="0"/>
      </rPr>
      <t>血浆样本丰度</t>
    </r>
    <r>
      <rPr>
        <sz val="12"/>
        <rFont val="Times New Roman"/>
        <charset val="0"/>
      </rPr>
      <t>1%</t>
    </r>
    <r>
      <rPr>
        <sz val="12"/>
        <rFont val="宋体"/>
        <charset val="134"/>
      </rPr>
      <t>，肿瘤组织样本</t>
    </r>
    <r>
      <rPr>
        <sz val="12"/>
        <rFont val="Times New Roman"/>
        <charset val="0"/>
      </rPr>
      <t xml:space="preserve">1 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13%</t>
    </r>
    <r>
      <rPr>
        <sz val="12"/>
        <rFont val="宋体"/>
        <charset val="134"/>
      </rPr>
      <t>，肿瘤组织样本</t>
    </r>
    <r>
      <rPr>
        <sz val="12"/>
        <rFont val="Times New Roman"/>
        <charset val="0"/>
      </rPr>
      <t>2</t>
    </r>
    <r>
      <rPr>
        <sz val="12"/>
        <rFont val="宋体"/>
        <charset val="134"/>
      </rPr>
      <t>丰度</t>
    </r>
    <r>
      <rPr>
        <sz val="12"/>
        <rFont val="Times New Roman"/>
        <charset val="0"/>
      </rPr>
      <t>8%</t>
    </r>
  </si>
  <si>
    <t>陆其明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</si>
  <si>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0*20</t>
    </r>
  </si>
  <si>
    <t>EML4:exon21-ALK:intron19</t>
  </si>
  <si>
    <r>
      <rPr>
        <sz val="12"/>
        <rFont val="宋体"/>
        <charset val="134"/>
      </rPr>
      <t>基因拷贝数变异</t>
    </r>
    <r>
      <rPr>
        <sz val="12"/>
        <color rgb="FFFF0000"/>
        <rFont val="宋体"/>
        <charset val="134"/>
      </rPr>
      <t>RB1</t>
    </r>
    <r>
      <rPr>
        <sz val="12"/>
        <rFont val="宋体"/>
        <charset val="134"/>
      </rPr>
      <t xml:space="preserve"> </t>
    </r>
  </si>
  <si>
    <t>周小何</t>
  </si>
  <si>
    <t>突变PKHD1，基因扩增RAC1、PTK2</t>
  </si>
  <si>
    <t>吴有玉</t>
  </si>
  <si>
    <t>陈灿良</t>
  </si>
  <si>
    <t>KMT2B、CYP2D6</t>
  </si>
  <si>
    <t>季新华</t>
  </si>
  <si>
    <t>20*30</t>
  </si>
  <si>
    <t>EML4:intron20-ALK:intron19</t>
  </si>
  <si>
    <t>AMER1、JAK1</t>
  </si>
  <si>
    <t>施美玲</t>
  </si>
  <si>
    <t>ALK-EML4</t>
  </si>
  <si>
    <t>谢蓉</t>
  </si>
  <si>
    <t>EML4:intron6-ALK:intron19</t>
  </si>
  <si>
    <t>BMPR1A、NOTCH1、BRAF、UGT1A1</t>
  </si>
  <si>
    <t>余维</t>
  </si>
  <si>
    <t>血浆样本和组织样本均有，丰度分别为0.3%和4%</t>
  </si>
  <si>
    <t>ATM基因</t>
  </si>
  <si>
    <t>赵基华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</si>
  <si>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5*30</t>
    </r>
  </si>
  <si>
    <r>
      <rPr>
        <sz val="12"/>
        <rFont val="Times New Roman"/>
        <charset val="0"/>
      </rPr>
      <t>ALK:intron19-EML4:intron9</t>
    </r>
    <r>
      <rPr>
        <sz val="12"/>
        <rFont val="宋体"/>
        <charset val="134"/>
      </rPr>
      <t>、</t>
    </r>
    <r>
      <rPr>
        <sz val="12"/>
        <color rgb="FFFF0000"/>
        <rFont val="Times New Roman"/>
        <charset val="0"/>
      </rPr>
      <t>NAA30&amp;AP5M1-ALK</t>
    </r>
    <r>
      <rPr>
        <sz val="12"/>
        <color indexed="10"/>
        <rFont val="宋体"/>
        <charset val="134"/>
      </rPr>
      <t>、</t>
    </r>
    <r>
      <rPr>
        <sz val="12"/>
        <color rgb="FFFF0000"/>
        <rFont val="Times New Roman"/>
        <charset val="0"/>
      </rPr>
      <t>ALK:intron19-GPR155&amp;WIPF1</t>
    </r>
  </si>
  <si>
    <r>
      <rPr>
        <sz val="12"/>
        <rFont val="Times New Roman"/>
        <charset val="0"/>
      </rPr>
      <t>0.1%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12.1%</t>
    </r>
    <r>
      <rPr>
        <sz val="12"/>
        <rFont val="宋体"/>
        <charset val="134"/>
      </rPr>
      <t>、</t>
    </r>
    <r>
      <rPr>
        <sz val="12"/>
        <rFont val="Times New Roman"/>
        <charset val="0"/>
      </rPr>
      <t>8.4%</t>
    </r>
  </si>
  <si>
    <t>TP53、CYP2D6、CCNE1、FAT1</t>
  </si>
  <si>
    <t>傅月仙</t>
  </si>
  <si>
    <t>PDCD1,CYP2D6,FLT1</t>
  </si>
  <si>
    <t>姜洪</t>
  </si>
  <si>
    <t>TP53、LRP1B、CREBBP、FANCE、FBXW7</t>
  </si>
  <si>
    <t>陈宣光</t>
  </si>
  <si>
    <t>闻燕娣</t>
  </si>
  <si>
    <t>EML4:intron13-ALK:exon19</t>
  </si>
  <si>
    <t>郑涛</t>
  </si>
  <si>
    <r>
      <rPr>
        <sz val="12"/>
        <color rgb="FFFF0000"/>
        <rFont val="Times New Roman"/>
        <charset val="0"/>
      </rPr>
      <t>INPP5D:intron5-ALK:intron3</t>
    </r>
    <r>
      <rPr>
        <sz val="12"/>
        <rFont val="宋体"/>
        <charset val="134"/>
      </rPr>
      <t>、</t>
    </r>
    <r>
      <rPr>
        <sz val="12"/>
        <color rgb="FFFF0000"/>
        <rFont val="Times New Roman"/>
        <charset val="0"/>
      </rPr>
      <t>KCNJ15&amp;DSCR10-ALK</t>
    </r>
    <r>
      <rPr>
        <sz val="12"/>
        <color indexed="10"/>
        <rFont val="宋体"/>
        <charset val="134"/>
      </rPr>
      <t>：</t>
    </r>
    <r>
      <rPr>
        <sz val="12"/>
        <color rgb="FFFF0000"/>
        <rFont val="Times New Roman"/>
        <charset val="0"/>
      </rPr>
      <t>intron19</t>
    </r>
  </si>
  <si>
    <r>
      <rPr>
        <sz val="12"/>
        <rFont val="Times New Roman"/>
        <charset val="0"/>
      </rPr>
      <t>1.9%</t>
    </r>
    <r>
      <rPr>
        <sz val="12"/>
        <rFont val="Microsoft YaHei"/>
        <charset val="134"/>
      </rPr>
      <t>，</t>
    </r>
    <r>
      <rPr>
        <sz val="12"/>
        <rFont val="Times New Roman"/>
        <charset val="0"/>
      </rPr>
      <t>0.2%</t>
    </r>
  </si>
  <si>
    <t>TGFBR2</t>
  </si>
  <si>
    <t>CR</t>
  </si>
  <si>
    <t>朱关俊</t>
  </si>
  <si>
    <t>40*30</t>
  </si>
  <si>
    <r>
      <rPr>
        <sz val="12"/>
        <color rgb="FFFF0000"/>
        <rFont val="Times New Roman"/>
        <charset val="0"/>
      </rPr>
      <t>ALK:intron1-ANO1:intron5</t>
    </r>
    <r>
      <rPr>
        <sz val="12"/>
        <rFont val="宋体"/>
        <charset val="134"/>
      </rPr>
      <t>、</t>
    </r>
    <r>
      <rPr>
        <sz val="12"/>
        <color rgb="FFFF0000"/>
        <rFont val="Times New Roman"/>
        <charset val="0"/>
      </rPr>
      <t>IGSF11&amp;TCSC7-ALK:exon14</t>
    </r>
  </si>
  <si>
    <r>
      <rPr>
        <sz val="12"/>
        <rFont val="Times New Roman"/>
        <charset val="0"/>
      </rPr>
      <t>1.6%</t>
    </r>
    <r>
      <rPr>
        <sz val="12"/>
        <rFont val="宋体"/>
        <charset val="134"/>
      </rPr>
      <t>，</t>
    </r>
    <r>
      <rPr>
        <sz val="12"/>
        <rFont val="Times New Roman"/>
        <charset val="0"/>
      </rPr>
      <t>2.3%</t>
    </r>
  </si>
  <si>
    <t>CBL</t>
  </si>
  <si>
    <t>胡雪虹</t>
  </si>
  <si>
    <t>TP53、PKHD1</t>
  </si>
  <si>
    <t>杨迪群</t>
  </si>
  <si>
    <t>向以兰</t>
  </si>
  <si>
    <r>
      <rPr>
        <sz val="12"/>
        <color rgb="FFFF0000"/>
        <rFont val="宋体"/>
        <charset val="134"/>
      </rPr>
      <t>RB1</t>
    </r>
    <r>
      <rPr>
        <sz val="12"/>
        <rFont val="宋体"/>
        <charset val="134"/>
      </rPr>
      <t xml:space="preserve">.TP53 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</si>
</sst>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92D050"/>
      <name val="宋体"/>
      <charset val="134"/>
    </font>
    <font>
      <sz val="12"/>
      <color rgb="FFFF0000"/>
      <name val="宋体"/>
      <charset val="134"/>
    </font>
    <font>
      <sz val="12"/>
      <name val="Times New Roman"/>
      <charset val="0"/>
    </font>
    <font>
      <sz val="11"/>
      <color indexed="8"/>
      <name val="宋体"/>
      <charset val="134"/>
    </font>
    <font>
      <sz val="12"/>
      <color rgb="FF7030A0"/>
      <name val="宋体"/>
      <charset val="134"/>
    </font>
    <font>
      <sz val="12"/>
      <color theme="1"/>
      <name val="宋体"/>
      <charset val="134"/>
    </font>
    <font>
      <b/>
      <sz val="12"/>
      <name val="Times New Roman"/>
      <charset val="0"/>
    </font>
    <font>
      <sz val="12"/>
      <color rgb="FF92D050"/>
      <name val="Times New Roman"/>
      <charset val="0"/>
    </font>
    <font>
      <sz val="12"/>
      <color rgb="FFFF0000"/>
      <name val="Times New Roman"/>
      <charset val="0"/>
    </font>
    <font>
      <sz val="12"/>
      <name val="Microsoft YaHei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10"/>
      <name val="宋体"/>
      <charset val="134"/>
    </font>
    <font>
      <sz val="12"/>
      <color indexed="10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28" fillId="30" borderId="2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6" fillId="0" borderId="0" xfId="5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5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0" fillId="0" borderId="0" xfId="49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wrapText="1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2" fillId="6" borderId="0" xfId="0" applyNumberFormat="1" applyFont="1" applyFill="1" applyBorder="1" applyAlignment="1">
      <alignment horizontal="left"/>
    </xf>
    <xf numFmtId="177" fontId="5" fillId="0" borderId="1" xfId="11" applyNumberFormat="1" applyFont="1" applyFill="1" applyBorder="1" applyAlignment="1">
      <alignment vertical="center"/>
    </xf>
    <xf numFmtId="0" fontId="5" fillId="0" borderId="1" xfId="1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wrapText="1"/>
    </xf>
    <xf numFmtId="177" fontId="5" fillId="0" borderId="1" xfId="0" applyNumberFormat="1" applyFont="1" applyFill="1" applyBorder="1" applyAlignment="1"/>
    <xf numFmtId="177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vertical="center"/>
    </xf>
    <xf numFmtId="1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7" fontId="5" fillId="0" borderId="1" xfId="11" applyNumberFormat="1" applyFont="1" applyFill="1" applyBorder="1" applyAlignment="1"/>
    <xf numFmtId="177" fontId="5" fillId="0" borderId="0" xfId="11" applyNumberFormat="1" applyFont="1" applyFill="1" applyAlignment="1"/>
    <xf numFmtId="0" fontId="5" fillId="0" borderId="0" xfId="11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177" fontId="5" fillId="0" borderId="0" xfId="11" applyNumberFormat="1" applyFont="1" applyFill="1" applyAlignment="1">
      <alignment vertical="center"/>
    </xf>
    <xf numFmtId="0" fontId="5" fillId="0" borderId="0" xfId="11" applyNumberFormat="1" applyFont="1" applyFill="1" applyBorder="1" applyAlignment="1" applyProtection="1">
      <alignment vertical="center"/>
    </xf>
    <xf numFmtId="10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1" fillId="6" borderId="0" xfId="0" applyFont="1" applyFill="1" applyBorder="1" applyAlignment="1">
      <alignment horizontal="left"/>
    </xf>
    <xf numFmtId="176" fontId="1" fillId="6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11" applyNumberFormat="1" applyFont="1" applyFill="1" applyAlignment="1" applyProtection="1"/>
    <xf numFmtId="176" fontId="4" fillId="0" borderId="0" xfId="0" applyNumberFormat="1" applyFont="1" applyFill="1" applyBorder="1" applyAlignment="1">
      <alignment horizontal="left"/>
    </xf>
    <xf numFmtId="0" fontId="5" fillId="0" borderId="0" xfId="11" applyNumberFormat="1" applyFont="1" applyFill="1" applyAlignment="1" applyProtection="1">
      <alignment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4" fontId="2" fillId="6" borderId="0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5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4"/>
  <sheetViews>
    <sheetView tabSelected="1" topLeftCell="A4" workbookViewId="0">
      <selection activeCell="E23" sqref="E23"/>
    </sheetView>
  </sheetViews>
  <sheetFormatPr defaultColWidth="9" defaultRowHeight="20.1" customHeight="1"/>
  <cols>
    <col min="1" max="1" width="12.625" style="2" customWidth="1"/>
    <col min="2" max="3" width="9" style="5"/>
    <col min="4" max="6" width="5.625" style="2" customWidth="1"/>
    <col min="7" max="7" width="6.75" style="2" customWidth="1"/>
    <col min="8" max="8" width="8" style="2" customWidth="1"/>
    <col min="9" max="10" width="4.5" style="2" customWidth="1"/>
    <col min="11" max="11" width="11.875" style="6" customWidth="1"/>
    <col min="12" max="12" width="26.875" style="7" customWidth="1"/>
    <col min="13" max="13" width="10.5" style="7" customWidth="1"/>
    <col min="14" max="17" width="13" style="7" customWidth="1"/>
    <col min="18" max="19" width="18.375" style="8" customWidth="1"/>
    <col min="20" max="23" width="12.125" style="2" customWidth="1"/>
    <col min="24" max="24" width="12.125" style="9" customWidth="1"/>
    <col min="25" max="25" width="9" style="2" customWidth="1"/>
    <col min="26" max="26" width="11.875" style="2" customWidth="1"/>
    <col min="27" max="27" width="11.875" style="6" customWidth="1"/>
    <col min="28" max="28" width="11.75" style="2" customWidth="1"/>
    <col min="29" max="29" width="10.875" style="2" customWidth="1"/>
    <col min="30" max="30" width="13.875" style="2" customWidth="1"/>
    <col min="31" max="32" width="6" style="2"/>
    <col min="33" max="33" width="3.875" style="2" hidden="1" customWidth="1"/>
    <col min="34" max="34" width="4.375" style="2" hidden="1" customWidth="1"/>
    <col min="35" max="35" width="6.125" style="6" hidden="1" customWidth="1"/>
    <col min="36" max="36" width="4.875" style="6" hidden="1" customWidth="1"/>
    <col min="37" max="37" width="11.75" style="2" customWidth="1"/>
    <col min="38" max="38" width="9" style="2" customWidth="1"/>
    <col min="39" max="39" width="13.875" style="2" customWidth="1"/>
    <col min="40" max="243" width="9" style="2"/>
    <col min="244" max="16384" width="9" style="5"/>
  </cols>
  <sheetData>
    <row r="1" s="1" customFormat="1" ht="33" customHeight="1" spans="1:36">
      <c r="A1" s="1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1" t="s">
        <v>7</v>
      </c>
      <c r="I1" s="11" t="s">
        <v>8</v>
      </c>
      <c r="J1" s="11" t="s">
        <v>9</v>
      </c>
      <c r="K1" s="22" t="s">
        <v>10</v>
      </c>
      <c r="L1" s="23" t="s">
        <v>11</v>
      </c>
      <c r="M1" s="23" t="s">
        <v>11</v>
      </c>
      <c r="N1" s="23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53" t="s">
        <v>18</v>
      </c>
      <c r="U1" s="53" t="s">
        <v>19</v>
      </c>
      <c r="V1" s="53" t="s">
        <v>20</v>
      </c>
      <c r="W1" s="53" t="s">
        <v>21</v>
      </c>
      <c r="X1" s="54" t="s">
        <v>22</v>
      </c>
      <c r="Y1" s="1" t="s">
        <v>23</v>
      </c>
      <c r="Z1" s="1" t="s">
        <v>24</v>
      </c>
      <c r="AA1" s="22" t="s">
        <v>10</v>
      </c>
      <c r="AB1" s="1" t="s">
        <v>25</v>
      </c>
      <c r="AC1" s="1" t="s">
        <v>26</v>
      </c>
      <c r="AD1" s="1" t="s">
        <v>27</v>
      </c>
      <c r="AI1" s="22"/>
      <c r="AJ1" s="22"/>
    </row>
    <row r="2" s="2" customFormat="1" customHeight="1" spans="1:37">
      <c r="A2" s="2" t="s">
        <v>28</v>
      </c>
      <c r="B2" s="2">
        <v>43</v>
      </c>
      <c r="C2" s="2">
        <v>1</v>
      </c>
      <c r="D2" s="2">
        <v>2</v>
      </c>
      <c r="E2" s="2">
        <v>1</v>
      </c>
      <c r="F2" s="2">
        <v>1</v>
      </c>
      <c r="G2" s="2" t="s">
        <v>29</v>
      </c>
      <c r="H2" s="2">
        <v>1</v>
      </c>
      <c r="I2" s="2">
        <v>1</v>
      </c>
      <c r="J2" s="2">
        <v>1</v>
      </c>
      <c r="K2" s="25">
        <v>1</v>
      </c>
      <c r="L2" s="7" t="s">
        <v>30</v>
      </c>
      <c r="M2" s="7">
        <v>2</v>
      </c>
      <c r="N2" s="7" t="s">
        <v>31</v>
      </c>
      <c r="P2" s="7">
        <v>29.5</v>
      </c>
      <c r="Q2" s="7">
        <v>2</v>
      </c>
      <c r="R2" s="8" t="s">
        <v>32</v>
      </c>
      <c r="S2" s="8">
        <v>1</v>
      </c>
      <c r="T2" s="55">
        <v>42446</v>
      </c>
      <c r="U2" s="2" t="s">
        <v>33</v>
      </c>
      <c r="V2" s="55">
        <v>42476</v>
      </c>
      <c r="W2" s="2">
        <f t="shared" ref="W2:W36" si="0">V2-T2</f>
        <v>30</v>
      </c>
      <c r="X2" s="9">
        <v>1</v>
      </c>
      <c r="Y2" s="2">
        <v>1</v>
      </c>
      <c r="Z2" s="70">
        <v>42446</v>
      </c>
      <c r="AA2" s="25">
        <v>1</v>
      </c>
      <c r="AB2" s="55">
        <v>42476</v>
      </c>
      <c r="AC2" s="55">
        <v>42476</v>
      </c>
      <c r="AI2" s="6"/>
      <c r="AJ2" s="6"/>
      <c r="AK2" s="55"/>
    </row>
    <row r="3" s="3" customFormat="1" customHeight="1" spans="1:37">
      <c r="A3" s="3" t="s">
        <v>34</v>
      </c>
      <c r="B3" s="3">
        <v>56</v>
      </c>
      <c r="C3" s="3">
        <v>2</v>
      </c>
      <c r="D3" s="3">
        <v>1</v>
      </c>
      <c r="E3" s="3">
        <v>1</v>
      </c>
      <c r="F3" s="3">
        <v>1</v>
      </c>
      <c r="G3" s="3" t="s">
        <v>35</v>
      </c>
      <c r="H3" s="3" t="s">
        <v>36</v>
      </c>
      <c r="I3" s="3">
        <v>1</v>
      </c>
      <c r="J3" s="3">
        <v>0</v>
      </c>
      <c r="K3" s="6">
        <v>2</v>
      </c>
      <c r="L3" s="26" t="s">
        <v>37</v>
      </c>
      <c r="M3" s="27">
        <v>3</v>
      </c>
      <c r="N3" s="26" t="s">
        <v>37</v>
      </c>
      <c r="R3" s="27"/>
      <c r="S3" s="56" t="s">
        <v>38</v>
      </c>
      <c r="T3" s="57">
        <v>42285</v>
      </c>
      <c r="U3" s="3" t="s">
        <v>33</v>
      </c>
      <c r="V3" s="57">
        <v>42317</v>
      </c>
      <c r="W3" s="3">
        <f t="shared" si="0"/>
        <v>32</v>
      </c>
      <c r="X3" s="58">
        <v>1</v>
      </c>
      <c r="Y3" s="3">
        <v>1</v>
      </c>
      <c r="Z3" s="55">
        <v>42220</v>
      </c>
      <c r="AA3" s="6">
        <v>2</v>
      </c>
      <c r="AB3" s="55">
        <v>42750</v>
      </c>
      <c r="AC3" s="55">
        <v>42750</v>
      </c>
      <c r="AD3" s="3">
        <f t="shared" ref="AD3:AD12" si="1">AB3-T3</f>
        <v>465</v>
      </c>
      <c r="AI3" s="75"/>
      <c r="AJ3" s="75"/>
      <c r="AK3" s="57"/>
    </row>
    <row r="4" s="3" customFormat="1" customHeight="1" spans="1:37">
      <c r="A4" s="3" t="s">
        <v>39</v>
      </c>
      <c r="B4" s="3">
        <v>52</v>
      </c>
      <c r="C4" s="3">
        <v>1</v>
      </c>
      <c r="D4" s="3">
        <v>1</v>
      </c>
      <c r="E4" s="4">
        <v>4</v>
      </c>
      <c r="F4" s="3">
        <v>1</v>
      </c>
      <c r="G4" s="3" t="s">
        <v>40</v>
      </c>
      <c r="H4" s="3" t="s">
        <v>41</v>
      </c>
      <c r="I4" s="3">
        <v>1</v>
      </c>
      <c r="J4" s="3">
        <v>0</v>
      </c>
      <c r="K4" s="6">
        <v>1</v>
      </c>
      <c r="L4" s="26" t="s">
        <v>37</v>
      </c>
      <c r="M4" s="26">
        <v>3</v>
      </c>
      <c r="N4" s="26" t="s">
        <v>37</v>
      </c>
      <c r="O4" s="26"/>
      <c r="P4" s="26"/>
      <c r="Q4" s="26"/>
      <c r="R4" s="26" t="s">
        <v>37</v>
      </c>
      <c r="S4" s="59" t="s">
        <v>38</v>
      </c>
      <c r="T4" s="57">
        <v>41880</v>
      </c>
      <c r="U4" s="3" t="s">
        <v>33</v>
      </c>
      <c r="V4" s="57">
        <v>41935</v>
      </c>
      <c r="W4" s="3">
        <f t="shared" si="0"/>
        <v>55</v>
      </c>
      <c r="X4" s="58">
        <v>1</v>
      </c>
      <c r="Y4" s="3">
        <v>1</v>
      </c>
      <c r="Z4" s="55">
        <v>41880</v>
      </c>
      <c r="AA4" s="6">
        <v>1</v>
      </c>
      <c r="AB4" s="57">
        <v>41935</v>
      </c>
      <c r="AC4" s="57">
        <v>42328</v>
      </c>
      <c r="AD4" s="3">
        <f>AC4-T4</f>
        <v>448</v>
      </c>
      <c r="AI4" s="75"/>
      <c r="AJ4" s="75"/>
      <c r="AK4" s="57"/>
    </row>
    <row r="5" s="2" customFormat="1" customHeight="1" spans="1:37">
      <c r="A5" s="2" t="s">
        <v>42</v>
      </c>
      <c r="B5" s="2">
        <v>49</v>
      </c>
      <c r="C5" s="2">
        <v>1</v>
      </c>
      <c r="D5" s="2">
        <v>2</v>
      </c>
      <c r="E5" s="2">
        <v>1</v>
      </c>
      <c r="F5" s="2">
        <v>0</v>
      </c>
      <c r="G5" s="2">
        <v>0</v>
      </c>
      <c r="H5" s="2" t="s">
        <v>41</v>
      </c>
      <c r="I5" s="2">
        <v>1</v>
      </c>
      <c r="J5" s="2">
        <v>1</v>
      </c>
      <c r="K5" s="6">
        <v>1</v>
      </c>
      <c r="L5" s="7" t="s">
        <v>43</v>
      </c>
      <c r="M5" s="7">
        <v>1</v>
      </c>
      <c r="N5" s="7" t="s">
        <v>44</v>
      </c>
      <c r="O5" s="7">
        <v>6</v>
      </c>
      <c r="P5" s="7">
        <v>0</v>
      </c>
      <c r="Q5" s="7">
        <v>1</v>
      </c>
      <c r="R5" s="8" t="s">
        <v>45</v>
      </c>
      <c r="S5" s="8">
        <v>1</v>
      </c>
      <c r="T5" s="55">
        <v>42018</v>
      </c>
      <c r="U5" s="2" t="s">
        <v>46</v>
      </c>
      <c r="V5" s="55">
        <v>42107</v>
      </c>
      <c r="W5" s="2">
        <f t="shared" si="0"/>
        <v>89</v>
      </c>
      <c r="X5" s="9">
        <v>1</v>
      </c>
      <c r="Y5" s="2">
        <v>1</v>
      </c>
      <c r="Z5" s="55">
        <v>42018</v>
      </c>
      <c r="AA5" s="6">
        <v>1</v>
      </c>
      <c r="AB5" s="2" t="s">
        <v>47</v>
      </c>
      <c r="AC5" s="55">
        <v>42170</v>
      </c>
      <c r="AD5" s="2">
        <f>AC5-T5</f>
        <v>152</v>
      </c>
      <c r="AI5" s="6"/>
      <c r="AJ5" s="6"/>
      <c r="AK5" s="55"/>
    </row>
    <row r="6" s="2" customFormat="1" customHeight="1" spans="1:37">
      <c r="A6" s="12" t="s">
        <v>48</v>
      </c>
      <c r="B6" s="2">
        <v>61</v>
      </c>
      <c r="C6" s="2">
        <v>2</v>
      </c>
      <c r="D6" s="2">
        <v>1</v>
      </c>
      <c r="E6" s="2">
        <v>1</v>
      </c>
      <c r="F6" s="2">
        <v>1</v>
      </c>
      <c r="G6" s="2" t="s">
        <v>49</v>
      </c>
      <c r="H6" s="2">
        <v>1</v>
      </c>
      <c r="I6" s="2">
        <v>1</v>
      </c>
      <c r="J6" s="2">
        <v>1</v>
      </c>
      <c r="K6" s="6">
        <v>2</v>
      </c>
      <c r="L6" s="7" t="s">
        <v>50</v>
      </c>
      <c r="M6" s="7">
        <v>1</v>
      </c>
      <c r="N6" s="7" t="s">
        <v>51</v>
      </c>
      <c r="O6" s="7">
        <v>0.1</v>
      </c>
      <c r="P6" s="7">
        <v>4.9</v>
      </c>
      <c r="Q6" s="7">
        <v>1</v>
      </c>
      <c r="R6" s="8" t="s">
        <v>45</v>
      </c>
      <c r="S6" s="8">
        <v>1</v>
      </c>
      <c r="T6" s="55">
        <v>43096</v>
      </c>
      <c r="U6" s="2" t="s">
        <v>52</v>
      </c>
      <c r="V6" s="60">
        <v>43263</v>
      </c>
      <c r="W6" s="18">
        <f t="shared" si="0"/>
        <v>167</v>
      </c>
      <c r="X6" s="9">
        <v>1</v>
      </c>
      <c r="Y6" s="2">
        <v>0</v>
      </c>
      <c r="Z6" s="55">
        <v>42796</v>
      </c>
      <c r="AA6" s="6">
        <v>2</v>
      </c>
      <c r="AB6" s="55">
        <v>43191</v>
      </c>
      <c r="AD6" s="2">
        <f t="shared" si="1"/>
        <v>95</v>
      </c>
      <c r="AI6" s="6"/>
      <c r="AJ6" s="6"/>
      <c r="AK6" s="55"/>
    </row>
    <row r="7" s="2" customFormat="1" customHeight="1" spans="1:39">
      <c r="A7" s="2" t="s">
        <v>53</v>
      </c>
      <c r="B7" s="2">
        <v>68</v>
      </c>
      <c r="C7" s="2">
        <v>2</v>
      </c>
      <c r="D7" s="2">
        <v>2</v>
      </c>
      <c r="E7" s="2">
        <v>1</v>
      </c>
      <c r="F7" s="2">
        <v>0</v>
      </c>
      <c r="G7" s="2">
        <v>0</v>
      </c>
      <c r="H7" s="2">
        <v>1</v>
      </c>
      <c r="I7" s="2">
        <v>1</v>
      </c>
      <c r="J7" s="2">
        <v>1</v>
      </c>
      <c r="K7" s="6">
        <v>2</v>
      </c>
      <c r="L7" s="28" t="s">
        <v>54</v>
      </c>
      <c r="M7" s="28">
        <v>1</v>
      </c>
      <c r="N7" s="29">
        <v>0.115384615384615</v>
      </c>
      <c r="O7" s="30"/>
      <c r="P7" s="30">
        <v>11.5</v>
      </c>
      <c r="Q7" s="30">
        <v>2</v>
      </c>
      <c r="R7" s="8" t="s">
        <v>55</v>
      </c>
      <c r="S7" s="8">
        <v>0</v>
      </c>
      <c r="T7" s="55">
        <v>42129</v>
      </c>
      <c r="U7" s="2" t="s">
        <v>46</v>
      </c>
      <c r="V7" s="55">
        <v>42247</v>
      </c>
      <c r="W7" s="9">
        <f t="shared" si="0"/>
        <v>118</v>
      </c>
      <c r="X7" s="9">
        <v>1</v>
      </c>
      <c r="Y7" s="2">
        <v>1</v>
      </c>
      <c r="Z7" s="55">
        <v>41683</v>
      </c>
      <c r="AA7" s="6">
        <v>2</v>
      </c>
      <c r="AB7" s="55">
        <v>42692</v>
      </c>
      <c r="AC7" s="55">
        <v>42692</v>
      </c>
      <c r="AD7" s="2">
        <f t="shared" si="1"/>
        <v>563</v>
      </c>
      <c r="AI7" s="6"/>
      <c r="AJ7" s="6"/>
      <c r="AM7" s="55"/>
    </row>
    <row r="8" s="2" customFormat="1" customHeight="1" spans="1:37">
      <c r="A8" s="12" t="s">
        <v>56</v>
      </c>
      <c r="B8" s="2">
        <v>54</v>
      </c>
      <c r="C8" s="2">
        <v>2</v>
      </c>
      <c r="D8" s="2">
        <v>1</v>
      </c>
      <c r="E8" s="2">
        <v>1</v>
      </c>
      <c r="F8" s="2">
        <v>1</v>
      </c>
      <c r="G8" s="2" t="s">
        <v>57</v>
      </c>
      <c r="H8" s="2" t="s">
        <v>36</v>
      </c>
      <c r="I8" s="2">
        <v>1</v>
      </c>
      <c r="J8" s="2">
        <v>1</v>
      </c>
      <c r="K8" s="6">
        <v>1</v>
      </c>
      <c r="L8" s="7" t="s">
        <v>43</v>
      </c>
      <c r="M8" s="7">
        <v>1</v>
      </c>
      <c r="N8" s="7" t="s">
        <v>58</v>
      </c>
      <c r="O8" s="7">
        <v>11.9</v>
      </c>
      <c r="P8" s="7">
        <v>40.2</v>
      </c>
      <c r="Q8" s="7">
        <v>2</v>
      </c>
      <c r="R8" s="8" t="s">
        <v>59</v>
      </c>
      <c r="S8" s="8">
        <v>1</v>
      </c>
      <c r="T8" s="55">
        <v>42759</v>
      </c>
      <c r="U8" s="2" t="s">
        <v>52</v>
      </c>
      <c r="V8" s="55">
        <v>42890</v>
      </c>
      <c r="W8" s="2">
        <f t="shared" si="0"/>
        <v>131</v>
      </c>
      <c r="X8" s="9">
        <v>1</v>
      </c>
      <c r="Y8" s="2">
        <v>0</v>
      </c>
      <c r="Z8" s="55">
        <v>42759</v>
      </c>
      <c r="AA8" s="6">
        <v>1</v>
      </c>
      <c r="AB8" s="55">
        <v>43191</v>
      </c>
      <c r="AD8" s="2">
        <f t="shared" si="1"/>
        <v>432</v>
      </c>
      <c r="AI8" s="6"/>
      <c r="AJ8" s="6"/>
      <c r="AK8" s="55"/>
    </row>
    <row r="9" s="2" customFormat="1" ht="62.1" customHeight="1" spans="1:37">
      <c r="A9" s="12" t="s">
        <v>60</v>
      </c>
      <c r="B9" s="2">
        <v>55</v>
      </c>
      <c r="C9" s="2">
        <v>2</v>
      </c>
      <c r="D9" s="2">
        <v>2</v>
      </c>
      <c r="E9" s="2">
        <v>4</v>
      </c>
      <c r="F9" s="2">
        <v>1</v>
      </c>
      <c r="G9" s="2" t="s">
        <v>61</v>
      </c>
      <c r="H9" s="2">
        <v>1</v>
      </c>
      <c r="I9" s="2">
        <v>1</v>
      </c>
      <c r="J9" s="2">
        <v>1</v>
      </c>
      <c r="K9" s="6">
        <v>1</v>
      </c>
      <c r="L9" s="7" t="s">
        <v>62</v>
      </c>
      <c r="M9" s="7">
        <v>1</v>
      </c>
      <c r="N9" s="7" t="s">
        <v>63</v>
      </c>
      <c r="O9" s="7">
        <v>0</v>
      </c>
      <c r="P9" s="7">
        <v>11.4</v>
      </c>
      <c r="Q9" s="7">
        <v>1</v>
      </c>
      <c r="R9" s="8" t="s">
        <v>64</v>
      </c>
      <c r="S9" s="8">
        <v>0</v>
      </c>
      <c r="T9" s="55">
        <v>42720</v>
      </c>
      <c r="U9" s="2" t="s">
        <v>46</v>
      </c>
      <c r="V9" s="55">
        <v>42886</v>
      </c>
      <c r="W9" s="2">
        <f t="shared" si="0"/>
        <v>166</v>
      </c>
      <c r="X9" s="9">
        <v>1</v>
      </c>
      <c r="Y9" s="2">
        <v>0</v>
      </c>
      <c r="Z9" s="55">
        <v>42720</v>
      </c>
      <c r="AA9" s="6">
        <v>1</v>
      </c>
      <c r="AB9" s="55">
        <v>43191</v>
      </c>
      <c r="AD9" s="2">
        <f t="shared" si="1"/>
        <v>471</v>
      </c>
      <c r="AI9" s="6"/>
      <c r="AJ9" s="6"/>
      <c r="AK9" s="55"/>
    </row>
    <row r="10" s="2" customFormat="1" ht="63" customHeight="1" spans="1:37">
      <c r="A10" s="2" t="s">
        <v>65</v>
      </c>
      <c r="B10" s="2">
        <v>65</v>
      </c>
      <c r="C10" s="2">
        <v>2</v>
      </c>
      <c r="D10" s="2">
        <v>1</v>
      </c>
      <c r="E10" s="2">
        <v>1</v>
      </c>
      <c r="F10" s="2">
        <v>0</v>
      </c>
      <c r="G10" s="2">
        <v>0</v>
      </c>
      <c r="H10" s="13">
        <v>0</v>
      </c>
      <c r="I10" s="2">
        <v>1</v>
      </c>
      <c r="J10" s="2">
        <v>1</v>
      </c>
      <c r="K10" s="6">
        <v>2</v>
      </c>
      <c r="L10" s="7" t="s">
        <v>66</v>
      </c>
      <c r="M10" s="7">
        <v>1</v>
      </c>
      <c r="N10" s="7" t="s">
        <v>67</v>
      </c>
      <c r="O10" s="7">
        <v>1.1</v>
      </c>
      <c r="P10" s="7">
        <v>4.1</v>
      </c>
      <c r="Q10" s="7">
        <v>1</v>
      </c>
      <c r="R10" s="8" t="s">
        <v>68</v>
      </c>
      <c r="S10" s="8">
        <v>1</v>
      </c>
      <c r="T10" s="55">
        <v>42997</v>
      </c>
      <c r="U10" s="2" t="s">
        <v>52</v>
      </c>
      <c r="V10" s="55">
        <v>43167</v>
      </c>
      <c r="W10" s="2">
        <f t="shared" si="0"/>
        <v>170</v>
      </c>
      <c r="X10" s="9">
        <v>1</v>
      </c>
      <c r="Y10" s="2">
        <v>0</v>
      </c>
      <c r="Z10" s="55">
        <v>42916</v>
      </c>
      <c r="AA10" s="6">
        <v>2</v>
      </c>
      <c r="AB10" s="55">
        <v>43191</v>
      </c>
      <c r="AD10" s="2">
        <f t="shared" si="1"/>
        <v>194</v>
      </c>
      <c r="AI10" s="6"/>
      <c r="AJ10" s="6"/>
      <c r="AK10" s="55"/>
    </row>
    <row r="11" s="2" customFormat="1" customHeight="1" spans="1:253">
      <c r="A11" s="12" t="s">
        <v>69</v>
      </c>
      <c r="B11" s="2">
        <v>49</v>
      </c>
      <c r="C11" s="2">
        <v>1</v>
      </c>
      <c r="D11" s="2">
        <v>1</v>
      </c>
      <c r="E11" s="2">
        <v>1</v>
      </c>
      <c r="F11" s="2">
        <v>1</v>
      </c>
      <c r="G11" s="2" t="s">
        <v>57</v>
      </c>
      <c r="H11" s="2" t="s">
        <v>41</v>
      </c>
      <c r="I11" s="2">
        <v>1</v>
      </c>
      <c r="J11" s="2">
        <v>1</v>
      </c>
      <c r="K11" s="6">
        <v>2</v>
      </c>
      <c r="L11" s="31" t="s">
        <v>70</v>
      </c>
      <c r="M11" s="31">
        <v>2</v>
      </c>
      <c r="N11" s="7" t="s">
        <v>64</v>
      </c>
      <c r="O11" s="7"/>
      <c r="P11" s="7"/>
      <c r="Q11" s="7"/>
      <c r="R11" s="8" t="s">
        <v>71</v>
      </c>
      <c r="S11" s="8">
        <v>0</v>
      </c>
      <c r="T11" s="55">
        <v>42430</v>
      </c>
      <c r="U11" s="2" t="s">
        <v>46</v>
      </c>
      <c r="V11" s="55">
        <v>42614</v>
      </c>
      <c r="W11" s="2">
        <f t="shared" si="0"/>
        <v>184</v>
      </c>
      <c r="X11" s="9">
        <v>1</v>
      </c>
      <c r="Y11" s="4">
        <v>1</v>
      </c>
      <c r="Z11" s="71">
        <v>40570</v>
      </c>
      <c r="AA11" s="6">
        <v>2</v>
      </c>
      <c r="AB11" s="55">
        <v>42793</v>
      </c>
      <c r="AC11" s="72">
        <v>42880</v>
      </c>
      <c r="AD11" s="4">
        <f t="shared" si="1"/>
        <v>363</v>
      </c>
      <c r="AE11" s="4"/>
      <c r="AF11" s="4"/>
      <c r="AG11" s="4"/>
      <c r="AH11" s="4"/>
      <c r="AI11" s="76"/>
      <c r="AJ11" s="76"/>
      <c r="AK11" s="72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="2" customFormat="1" customHeight="1" spans="1:36">
      <c r="A12" s="14" t="s">
        <v>72</v>
      </c>
      <c r="B12" s="2">
        <v>58</v>
      </c>
      <c r="C12" s="2">
        <v>2</v>
      </c>
      <c r="D12" s="2">
        <v>1</v>
      </c>
      <c r="E12" s="2">
        <v>1</v>
      </c>
      <c r="F12" s="2">
        <v>1</v>
      </c>
      <c r="G12" s="2" t="s">
        <v>73</v>
      </c>
      <c r="H12" s="2">
        <v>1</v>
      </c>
      <c r="I12" s="2">
        <v>1</v>
      </c>
      <c r="J12" s="2">
        <v>1</v>
      </c>
      <c r="K12" s="6">
        <v>1</v>
      </c>
      <c r="L12" s="28" t="s">
        <v>54</v>
      </c>
      <c r="M12" s="28">
        <v>1</v>
      </c>
      <c r="N12" s="32">
        <v>0.12156862745098</v>
      </c>
      <c r="O12" s="33"/>
      <c r="P12" s="30">
        <v>12.2</v>
      </c>
      <c r="Q12" s="30">
        <v>2</v>
      </c>
      <c r="R12" s="8" t="s">
        <v>74</v>
      </c>
      <c r="S12" s="8">
        <v>1</v>
      </c>
      <c r="T12" s="55">
        <v>42551</v>
      </c>
      <c r="U12" s="2" t="s">
        <v>46</v>
      </c>
      <c r="V12" s="55">
        <v>42755</v>
      </c>
      <c r="W12" s="2">
        <f t="shared" si="0"/>
        <v>204</v>
      </c>
      <c r="X12" s="9">
        <v>1</v>
      </c>
      <c r="Y12" s="2">
        <v>0</v>
      </c>
      <c r="Z12" s="55">
        <v>42551</v>
      </c>
      <c r="AA12" s="6">
        <v>1</v>
      </c>
      <c r="AB12" s="55">
        <v>43191</v>
      </c>
      <c r="AD12" s="2">
        <f t="shared" si="1"/>
        <v>640</v>
      </c>
      <c r="AI12" s="6"/>
      <c r="AJ12" s="6"/>
    </row>
    <row r="13" s="2" customFormat="1" ht="50.1" customHeight="1" spans="1:37">
      <c r="A13" s="2" t="s">
        <v>75</v>
      </c>
      <c r="B13" s="2">
        <v>40</v>
      </c>
      <c r="C13" s="2">
        <v>1</v>
      </c>
      <c r="D13" s="2">
        <v>1</v>
      </c>
      <c r="E13" s="2">
        <v>1</v>
      </c>
      <c r="F13" s="2">
        <v>1</v>
      </c>
      <c r="G13" s="2">
        <v>240</v>
      </c>
      <c r="H13" s="2">
        <v>1</v>
      </c>
      <c r="I13" s="2">
        <v>1</v>
      </c>
      <c r="J13" s="2">
        <v>1</v>
      </c>
      <c r="K13" s="6">
        <v>1</v>
      </c>
      <c r="L13" s="7" t="s">
        <v>66</v>
      </c>
      <c r="M13" s="7">
        <v>1</v>
      </c>
      <c r="N13" s="7" t="s">
        <v>76</v>
      </c>
      <c r="O13" s="7">
        <v>0.03</v>
      </c>
      <c r="P13" s="7">
        <v>11.7</v>
      </c>
      <c r="Q13" s="7">
        <v>2</v>
      </c>
      <c r="R13" s="8" t="s">
        <v>77</v>
      </c>
      <c r="S13" s="8">
        <v>1</v>
      </c>
      <c r="T13" s="55">
        <v>42984</v>
      </c>
      <c r="U13" s="2" t="s">
        <v>46</v>
      </c>
      <c r="V13" s="60">
        <v>43370</v>
      </c>
      <c r="W13" s="18">
        <f t="shared" si="0"/>
        <v>386</v>
      </c>
      <c r="X13" s="9">
        <v>1</v>
      </c>
      <c r="Y13" s="2">
        <v>0</v>
      </c>
      <c r="Z13" s="55">
        <v>42984</v>
      </c>
      <c r="AA13" s="6">
        <v>1</v>
      </c>
      <c r="AB13" s="55">
        <v>43191</v>
      </c>
      <c r="AD13" s="2">
        <f>V13-T13</f>
        <v>386</v>
      </c>
      <c r="AI13" s="6"/>
      <c r="AJ13" s="6"/>
      <c r="AK13" s="55"/>
    </row>
    <row r="14" s="2" customFormat="1" ht="66" customHeight="1" spans="1:37">
      <c r="A14" s="2" t="s">
        <v>78</v>
      </c>
      <c r="B14" s="2">
        <v>36</v>
      </c>
      <c r="C14" s="2">
        <v>1</v>
      </c>
      <c r="D14" s="2">
        <v>2</v>
      </c>
      <c r="E14" s="2">
        <v>1</v>
      </c>
      <c r="F14" s="2">
        <v>0</v>
      </c>
      <c r="G14" s="2">
        <v>0</v>
      </c>
      <c r="H14" s="2">
        <v>1</v>
      </c>
      <c r="I14" s="2">
        <v>1</v>
      </c>
      <c r="J14" s="2">
        <v>1</v>
      </c>
      <c r="K14" s="6">
        <v>2</v>
      </c>
      <c r="L14" s="7" t="s">
        <v>79</v>
      </c>
      <c r="M14" s="7">
        <v>1</v>
      </c>
      <c r="N14" s="7" t="s">
        <v>80</v>
      </c>
      <c r="O14" s="7">
        <v>0</v>
      </c>
      <c r="P14" s="7">
        <v>7</v>
      </c>
      <c r="Q14" s="7">
        <v>1</v>
      </c>
      <c r="R14" s="8" t="s">
        <v>81</v>
      </c>
      <c r="S14" s="8">
        <v>1</v>
      </c>
      <c r="T14" s="55">
        <v>42033</v>
      </c>
      <c r="U14" s="2" t="s">
        <v>46</v>
      </c>
      <c r="V14" s="55">
        <v>42241</v>
      </c>
      <c r="W14" s="2">
        <f t="shared" si="0"/>
        <v>208</v>
      </c>
      <c r="X14" s="9">
        <v>1</v>
      </c>
      <c r="Y14" s="2">
        <v>0</v>
      </c>
      <c r="Z14" s="55">
        <v>41842</v>
      </c>
      <c r="AA14" s="6">
        <v>2</v>
      </c>
      <c r="AB14" s="55">
        <v>43191</v>
      </c>
      <c r="AD14" s="2">
        <f t="shared" ref="AD14:AD22" si="2">AB14-T14</f>
        <v>1158</v>
      </c>
      <c r="AI14" s="6"/>
      <c r="AJ14" s="6"/>
      <c r="AK14" s="55"/>
    </row>
    <row r="15" s="3" customFormat="1" customHeight="1" spans="1:253">
      <c r="A15" s="15" t="s">
        <v>82</v>
      </c>
      <c r="B15" s="3">
        <v>34</v>
      </c>
      <c r="C15" s="3">
        <v>1</v>
      </c>
      <c r="D15" s="3">
        <v>1</v>
      </c>
      <c r="E15" s="3">
        <v>1</v>
      </c>
      <c r="F15" s="3">
        <v>1</v>
      </c>
      <c r="G15" s="3" t="s">
        <v>83</v>
      </c>
      <c r="H15" s="3" t="s">
        <v>41</v>
      </c>
      <c r="I15" s="3">
        <v>1</v>
      </c>
      <c r="J15" s="3">
        <v>0</v>
      </c>
      <c r="K15" s="34">
        <v>2</v>
      </c>
      <c r="L15" s="26" t="s">
        <v>37</v>
      </c>
      <c r="M15" s="26">
        <v>3</v>
      </c>
      <c r="N15" s="26" t="s">
        <v>37</v>
      </c>
      <c r="O15" s="26"/>
      <c r="P15" s="26"/>
      <c r="Q15" s="26"/>
      <c r="R15" s="26" t="s">
        <v>37</v>
      </c>
      <c r="S15" s="59" t="s">
        <v>38</v>
      </c>
      <c r="T15" s="57">
        <v>42605</v>
      </c>
      <c r="U15" s="3" t="s">
        <v>52</v>
      </c>
      <c r="V15" s="57">
        <v>42826</v>
      </c>
      <c r="W15" s="3">
        <f t="shared" si="0"/>
        <v>221</v>
      </c>
      <c r="X15" s="58">
        <v>1</v>
      </c>
      <c r="Y15" s="4">
        <v>0</v>
      </c>
      <c r="Z15" s="73">
        <v>42247</v>
      </c>
      <c r="AA15" s="34">
        <v>2</v>
      </c>
      <c r="AB15" s="57">
        <v>43046</v>
      </c>
      <c r="AC15" s="4"/>
      <c r="AD15" s="4">
        <f t="shared" si="2"/>
        <v>441</v>
      </c>
      <c r="AI15" s="75"/>
      <c r="AJ15" s="75"/>
      <c r="AK15" s="5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="2" customFormat="1" customHeight="1" spans="1:36">
      <c r="A16" s="12" t="s">
        <v>84</v>
      </c>
      <c r="B16" s="2">
        <v>47</v>
      </c>
      <c r="C16" s="2">
        <v>1</v>
      </c>
      <c r="D16" s="2">
        <v>2</v>
      </c>
      <c r="E16" s="2">
        <v>1</v>
      </c>
      <c r="F16" s="2">
        <v>0</v>
      </c>
      <c r="G16" s="2">
        <v>0</v>
      </c>
      <c r="H16" s="2">
        <v>1</v>
      </c>
      <c r="I16" s="2">
        <v>1</v>
      </c>
      <c r="J16" s="2">
        <v>1</v>
      </c>
      <c r="K16" s="6">
        <v>1</v>
      </c>
      <c r="L16" s="7" t="s">
        <v>85</v>
      </c>
      <c r="M16" s="7">
        <v>1</v>
      </c>
      <c r="N16" s="7" t="s">
        <v>86</v>
      </c>
      <c r="O16" s="7">
        <v>1</v>
      </c>
      <c r="P16" s="7">
        <v>6</v>
      </c>
      <c r="Q16" s="7">
        <v>1</v>
      </c>
      <c r="R16" s="8" t="s">
        <v>64</v>
      </c>
      <c r="S16" s="8">
        <v>0</v>
      </c>
      <c r="T16" s="55">
        <v>42551</v>
      </c>
      <c r="U16" s="2" t="s">
        <v>52</v>
      </c>
      <c r="V16" s="55">
        <v>42786</v>
      </c>
      <c r="W16" s="2">
        <f t="shared" si="0"/>
        <v>235</v>
      </c>
      <c r="X16" s="9">
        <v>1</v>
      </c>
      <c r="Y16" s="4">
        <v>0</v>
      </c>
      <c r="Z16" s="55">
        <v>42551</v>
      </c>
      <c r="AA16" s="6">
        <v>1</v>
      </c>
      <c r="AB16" s="55">
        <v>43034</v>
      </c>
      <c r="AC16" s="4"/>
      <c r="AD16" s="4">
        <f t="shared" si="2"/>
        <v>483</v>
      </c>
      <c r="AI16" s="6"/>
      <c r="AJ16" s="6"/>
    </row>
    <row r="17" s="2" customFormat="1" customHeight="1" spans="1:37">
      <c r="A17" s="2" t="s">
        <v>87</v>
      </c>
      <c r="B17" s="2">
        <v>42</v>
      </c>
      <c r="C17" s="2">
        <v>1</v>
      </c>
      <c r="D17" s="2">
        <v>2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1</v>
      </c>
      <c r="K17" s="6">
        <v>2</v>
      </c>
      <c r="L17" s="7" t="s">
        <v>43</v>
      </c>
      <c r="M17" s="7">
        <v>1</v>
      </c>
      <c r="N17" s="7" t="s">
        <v>88</v>
      </c>
      <c r="O17" s="7">
        <v>0.1</v>
      </c>
      <c r="P17" s="7">
        <v>11.8</v>
      </c>
      <c r="Q17" s="7">
        <v>2</v>
      </c>
      <c r="R17" s="8" t="s">
        <v>89</v>
      </c>
      <c r="S17" s="8">
        <v>0</v>
      </c>
      <c r="T17" s="55">
        <v>42916</v>
      </c>
      <c r="U17" s="2" t="s">
        <v>46</v>
      </c>
      <c r="V17" s="55">
        <v>43179</v>
      </c>
      <c r="W17" s="2">
        <f t="shared" si="0"/>
        <v>263</v>
      </c>
      <c r="X17" s="9">
        <v>1</v>
      </c>
      <c r="Y17" s="2">
        <v>0</v>
      </c>
      <c r="Z17" s="55">
        <v>42701</v>
      </c>
      <c r="AA17" s="6">
        <v>2</v>
      </c>
      <c r="AB17" s="55">
        <v>43191</v>
      </c>
      <c r="AD17" s="2">
        <f t="shared" si="2"/>
        <v>275</v>
      </c>
      <c r="AI17" s="6"/>
      <c r="AJ17" s="6"/>
      <c r="AK17" s="55"/>
    </row>
    <row r="18" s="2" customFormat="1" customHeight="1" spans="1:37">
      <c r="A18" s="12" t="s">
        <v>90</v>
      </c>
      <c r="B18" s="2">
        <v>57</v>
      </c>
      <c r="C18" s="2">
        <v>2</v>
      </c>
      <c r="D18" s="2">
        <v>2</v>
      </c>
      <c r="E18" s="2">
        <v>1</v>
      </c>
      <c r="F18" s="2">
        <v>0</v>
      </c>
      <c r="G18" s="2">
        <v>0</v>
      </c>
      <c r="H18" s="2" t="s">
        <v>41</v>
      </c>
      <c r="I18" s="4">
        <v>1</v>
      </c>
      <c r="J18" s="2">
        <v>1</v>
      </c>
      <c r="K18" s="6">
        <v>2</v>
      </c>
      <c r="L18" s="7" t="s">
        <v>43</v>
      </c>
      <c r="M18" s="7">
        <v>1</v>
      </c>
      <c r="N18" s="8" t="s">
        <v>91</v>
      </c>
      <c r="O18" s="8">
        <v>3</v>
      </c>
      <c r="P18" s="8">
        <v>23</v>
      </c>
      <c r="Q18" s="8">
        <v>2</v>
      </c>
      <c r="R18" s="8" t="s">
        <v>92</v>
      </c>
      <c r="S18" s="8">
        <v>1</v>
      </c>
      <c r="T18" s="55">
        <v>42668</v>
      </c>
      <c r="U18" s="2" t="s">
        <v>93</v>
      </c>
      <c r="V18" s="55">
        <v>42937</v>
      </c>
      <c r="W18" s="2">
        <f t="shared" si="0"/>
        <v>269</v>
      </c>
      <c r="X18" s="9">
        <v>1</v>
      </c>
      <c r="Y18" s="2">
        <v>0</v>
      </c>
      <c r="Z18" s="55">
        <v>42475</v>
      </c>
      <c r="AA18" s="6">
        <v>2</v>
      </c>
      <c r="AB18" s="55">
        <v>42937</v>
      </c>
      <c r="AD18" s="2">
        <f t="shared" si="2"/>
        <v>269</v>
      </c>
      <c r="AI18" s="6"/>
      <c r="AJ18" s="6"/>
      <c r="AK18" s="55"/>
    </row>
    <row r="19" s="2" customFormat="1" customHeight="1" spans="1:37">
      <c r="A19" s="12" t="s">
        <v>94</v>
      </c>
      <c r="B19" s="2">
        <v>57</v>
      </c>
      <c r="C19" s="2">
        <v>2</v>
      </c>
      <c r="D19" s="2">
        <v>2</v>
      </c>
      <c r="E19" s="2">
        <v>1</v>
      </c>
      <c r="F19" s="2">
        <v>0</v>
      </c>
      <c r="G19" s="2">
        <v>0</v>
      </c>
      <c r="H19" s="2" t="s">
        <v>41</v>
      </c>
      <c r="I19" s="2">
        <v>1</v>
      </c>
      <c r="J19" s="2">
        <v>1</v>
      </c>
      <c r="K19" s="6">
        <v>2</v>
      </c>
      <c r="L19" s="7" t="s">
        <v>62</v>
      </c>
      <c r="M19" s="7">
        <v>1</v>
      </c>
      <c r="N19" s="7" t="s">
        <v>95</v>
      </c>
      <c r="O19" s="7">
        <v>1</v>
      </c>
      <c r="P19" s="7">
        <v>0</v>
      </c>
      <c r="Q19" s="7">
        <v>1</v>
      </c>
      <c r="R19" s="8" t="s">
        <v>64</v>
      </c>
      <c r="S19" s="8">
        <v>0</v>
      </c>
      <c r="T19" s="55">
        <v>42809</v>
      </c>
      <c r="U19" s="2" t="s">
        <v>46</v>
      </c>
      <c r="V19" s="60">
        <v>43296</v>
      </c>
      <c r="W19" s="18">
        <f t="shared" si="0"/>
        <v>487</v>
      </c>
      <c r="X19" s="61">
        <v>1</v>
      </c>
      <c r="Y19" s="2">
        <v>0</v>
      </c>
      <c r="Z19" s="55">
        <v>42628</v>
      </c>
      <c r="AA19" s="6">
        <v>2</v>
      </c>
      <c r="AB19" s="55">
        <v>43191</v>
      </c>
      <c r="AD19" s="2">
        <f t="shared" si="2"/>
        <v>382</v>
      </c>
      <c r="AI19" s="6"/>
      <c r="AJ19" s="6"/>
      <c r="AK19" s="55"/>
    </row>
    <row r="20" s="2" customFormat="1" customHeight="1" spans="1:37">
      <c r="A20" s="12" t="s">
        <v>96</v>
      </c>
      <c r="B20" s="2">
        <v>44</v>
      </c>
      <c r="C20" s="2">
        <v>1</v>
      </c>
      <c r="D20" s="2">
        <v>2</v>
      </c>
      <c r="E20" s="2">
        <v>1</v>
      </c>
      <c r="F20" s="2">
        <v>0</v>
      </c>
      <c r="G20" s="2">
        <v>0</v>
      </c>
      <c r="H20" s="2" t="s">
        <v>36</v>
      </c>
      <c r="I20" s="2">
        <v>1</v>
      </c>
      <c r="J20" s="2">
        <v>1</v>
      </c>
      <c r="K20" s="6">
        <v>2</v>
      </c>
      <c r="L20" s="7" t="s">
        <v>62</v>
      </c>
      <c r="M20" s="7">
        <v>1</v>
      </c>
      <c r="N20" s="7" t="s">
        <v>97</v>
      </c>
      <c r="O20" s="7">
        <v>0.3</v>
      </c>
      <c r="P20" s="7">
        <v>17</v>
      </c>
      <c r="Q20" s="7">
        <v>2</v>
      </c>
      <c r="R20" s="8" t="s">
        <v>64</v>
      </c>
      <c r="S20" s="8">
        <v>0</v>
      </c>
      <c r="T20" s="55">
        <v>42707</v>
      </c>
      <c r="U20" s="2" t="s">
        <v>46</v>
      </c>
      <c r="V20" s="55">
        <v>43003</v>
      </c>
      <c r="W20" s="2">
        <f t="shared" si="0"/>
        <v>296</v>
      </c>
      <c r="X20" s="9">
        <v>1</v>
      </c>
      <c r="Y20" s="2">
        <v>0</v>
      </c>
      <c r="Z20" s="55">
        <v>41841</v>
      </c>
      <c r="AA20" s="6">
        <v>2</v>
      </c>
      <c r="AB20" s="55">
        <v>43191</v>
      </c>
      <c r="AD20" s="2">
        <f t="shared" si="2"/>
        <v>484</v>
      </c>
      <c r="AI20" s="6"/>
      <c r="AJ20" s="6"/>
      <c r="AK20" s="55"/>
    </row>
    <row r="21" s="2" customFormat="1" customHeight="1" spans="1:37">
      <c r="A21" s="12" t="s">
        <v>98</v>
      </c>
      <c r="B21" s="2">
        <v>54</v>
      </c>
      <c r="C21" s="2">
        <v>2</v>
      </c>
      <c r="D21" s="2">
        <v>1</v>
      </c>
      <c r="E21" s="2">
        <v>4</v>
      </c>
      <c r="F21" s="2">
        <v>0</v>
      </c>
      <c r="G21" s="2">
        <v>0</v>
      </c>
      <c r="H21" s="2" t="s">
        <v>41</v>
      </c>
      <c r="I21" s="4">
        <v>1</v>
      </c>
      <c r="J21" s="2">
        <v>1</v>
      </c>
      <c r="K21" s="6">
        <v>2</v>
      </c>
      <c r="L21" s="31" t="s">
        <v>99</v>
      </c>
      <c r="M21" s="31">
        <v>2</v>
      </c>
      <c r="N21" s="8" t="s">
        <v>100</v>
      </c>
      <c r="O21" s="8"/>
      <c r="P21" s="8">
        <v>25</v>
      </c>
      <c r="Q21" s="8">
        <v>2</v>
      </c>
      <c r="R21" s="8" t="s">
        <v>101</v>
      </c>
      <c r="S21" s="8">
        <v>0</v>
      </c>
      <c r="T21" s="55">
        <v>42694</v>
      </c>
      <c r="U21" s="2" t="s">
        <v>102</v>
      </c>
      <c r="V21" s="55">
        <v>43017</v>
      </c>
      <c r="W21" s="2">
        <f t="shared" si="0"/>
        <v>323</v>
      </c>
      <c r="X21" s="9">
        <v>1</v>
      </c>
      <c r="Y21" s="4">
        <v>0</v>
      </c>
      <c r="Z21" s="55">
        <v>42652</v>
      </c>
      <c r="AA21" s="6">
        <v>2</v>
      </c>
      <c r="AB21" s="55">
        <v>43048</v>
      </c>
      <c r="AC21" s="4"/>
      <c r="AD21" s="4">
        <f t="shared" si="2"/>
        <v>354</v>
      </c>
      <c r="AI21" s="6"/>
      <c r="AJ21" s="6"/>
      <c r="AK21" s="55"/>
    </row>
    <row r="22" s="2" customFormat="1" ht="80.1" customHeight="1" spans="1:37">
      <c r="A22" s="2" t="s">
        <v>103</v>
      </c>
      <c r="B22" s="2">
        <v>59</v>
      </c>
      <c r="C22" s="2">
        <v>2</v>
      </c>
      <c r="D22" s="2">
        <v>1</v>
      </c>
      <c r="E22" s="2">
        <v>1</v>
      </c>
      <c r="F22" s="2">
        <v>1</v>
      </c>
      <c r="G22" s="16" t="s">
        <v>104</v>
      </c>
      <c r="H22" s="13">
        <v>0</v>
      </c>
      <c r="I22" s="13">
        <v>0</v>
      </c>
      <c r="J22" s="2">
        <v>1</v>
      </c>
      <c r="K22" s="6">
        <v>1</v>
      </c>
      <c r="L22" s="8" t="s">
        <v>105</v>
      </c>
      <c r="M22" s="8">
        <v>2</v>
      </c>
      <c r="N22" s="7" t="s">
        <v>106</v>
      </c>
      <c r="O22" s="7">
        <v>4.1</v>
      </c>
      <c r="P22" s="7">
        <v>7.3</v>
      </c>
      <c r="Q22" s="7">
        <v>1</v>
      </c>
      <c r="R22" s="8" t="s">
        <v>107</v>
      </c>
      <c r="S22" s="8">
        <v>0</v>
      </c>
      <c r="T22" s="55">
        <v>42857</v>
      </c>
      <c r="U22" s="2" t="s">
        <v>46</v>
      </c>
      <c r="V22" s="55">
        <v>43191</v>
      </c>
      <c r="W22" s="2">
        <f t="shared" si="0"/>
        <v>334</v>
      </c>
      <c r="X22" s="9">
        <v>1</v>
      </c>
      <c r="Y22" s="2">
        <v>0</v>
      </c>
      <c r="Z22" s="55">
        <v>42857</v>
      </c>
      <c r="AA22" s="6">
        <v>1</v>
      </c>
      <c r="AB22" s="55">
        <v>43191</v>
      </c>
      <c r="AD22" s="2">
        <f t="shared" si="2"/>
        <v>334</v>
      </c>
      <c r="AI22" s="6"/>
      <c r="AJ22" s="6"/>
      <c r="AK22" s="55"/>
    </row>
    <row r="23" s="2" customFormat="1" customHeight="1" spans="1:36">
      <c r="A23" s="12" t="s">
        <v>108</v>
      </c>
      <c r="B23" s="2">
        <v>59</v>
      </c>
      <c r="C23" s="2">
        <v>2</v>
      </c>
      <c r="D23" s="2">
        <v>2</v>
      </c>
      <c r="E23" s="2">
        <v>1</v>
      </c>
      <c r="F23" s="2">
        <v>0</v>
      </c>
      <c r="G23" s="2">
        <v>0</v>
      </c>
      <c r="H23" s="2" t="s">
        <v>36</v>
      </c>
      <c r="I23" s="4">
        <v>1</v>
      </c>
      <c r="J23" s="2">
        <v>1</v>
      </c>
      <c r="K23" s="6">
        <v>2</v>
      </c>
      <c r="L23" s="7" t="s">
        <v>62</v>
      </c>
      <c r="M23" s="7">
        <v>1</v>
      </c>
      <c r="N23" s="7" t="s">
        <v>109</v>
      </c>
      <c r="O23" s="7">
        <v>1</v>
      </c>
      <c r="P23" s="7">
        <v>13</v>
      </c>
      <c r="Q23" s="7">
        <v>2</v>
      </c>
      <c r="R23" s="8" t="s">
        <v>64</v>
      </c>
      <c r="S23" s="8">
        <v>0</v>
      </c>
      <c r="T23" s="55">
        <v>42277</v>
      </c>
      <c r="U23" s="2" t="s">
        <v>46</v>
      </c>
      <c r="V23" s="55">
        <v>42635</v>
      </c>
      <c r="W23" s="2">
        <f t="shared" si="0"/>
        <v>358</v>
      </c>
      <c r="X23" s="9">
        <v>1</v>
      </c>
      <c r="Y23" s="4">
        <v>1</v>
      </c>
      <c r="Z23" s="55">
        <v>42206</v>
      </c>
      <c r="AA23" s="6">
        <v>2</v>
      </c>
      <c r="AB23" s="55">
        <v>42697</v>
      </c>
      <c r="AC23" s="72">
        <v>42889</v>
      </c>
      <c r="AD23" s="4">
        <f>AC23-T23</f>
        <v>612</v>
      </c>
      <c r="AI23" s="6"/>
      <c r="AJ23" s="6"/>
    </row>
    <row r="24" s="2" customFormat="1" customHeight="1" spans="1:37">
      <c r="A24" s="14" t="s">
        <v>110</v>
      </c>
      <c r="B24" s="2">
        <v>59</v>
      </c>
      <c r="C24" s="2">
        <v>2</v>
      </c>
      <c r="D24" s="2">
        <v>1</v>
      </c>
      <c r="E24" s="2">
        <v>1</v>
      </c>
      <c r="F24" s="2">
        <v>1</v>
      </c>
      <c r="G24" s="2" t="s">
        <v>111</v>
      </c>
      <c r="H24" s="2">
        <v>1</v>
      </c>
      <c r="I24" s="2">
        <v>1</v>
      </c>
      <c r="J24" s="2">
        <v>1</v>
      </c>
      <c r="K24" s="6">
        <v>1</v>
      </c>
      <c r="L24" s="28" t="s">
        <v>112</v>
      </c>
      <c r="M24" s="28">
        <v>1</v>
      </c>
      <c r="N24" s="32">
        <v>0.206647398843931</v>
      </c>
      <c r="O24" s="33"/>
      <c r="P24" s="30">
        <v>20.7</v>
      </c>
      <c r="Q24" s="30">
        <v>2</v>
      </c>
      <c r="R24" s="8" t="s">
        <v>113</v>
      </c>
      <c r="S24" s="8">
        <v>0</v>
      </c>
      <c r="T24" s="55">
        <v>42523</v>
      </c>
      <c r="U24" s="2" t="s">
        <v>52</v>
      </c>
      <c r="V24" s="55">
        <v>42905</v>
      </c>
      <c r="W24" s="2">
        <f t="shared" si="0"/>
        <v>382</v>
      </c>
      <c r="X24" s="9">
        <v>1</v>
      </c>
      <c r="Y24" s="2">
        <v>0</v>
      </c>
      <c r="Z24" s="55">
        <v>42523</v>
      </c>
      <c r="AA24" s="6">
        <v>1</v>
      </c>
      <c r="AB24" s="55">
        <v>43191</v>
      </c>
      <c r="AD24" s="2">
        <f t="shared" ref="AD24:AD33" si="3">AB24-T24</f>
        <v>668</v>
      </c>
      <c r="AI24" s="6"/>
      <c r="AJ24" s="6"/>
      <c r="AK24" s="55"/>
    </row>
    <row r="25" s="2" customFormat="1" customHeight="1" spans="1:37">
      <c r="A25" s="17" t="s">
        <v>114</v>
      </c>
      <c r="B25" s="2">
        <v>46</v>
      </c>
      <c r="C25" s="2">
        <v>1</v>
      </c>
      <c r="D25" s="2">
        <v>1</v>
      </c>
      <c r="E25" s="2">
        <v>1</v>
      </c>
      <c r="F25" s="2">
        <v>0</v>
      </c>
      <c r="G25" s="2">
        <v>0</v>
      </c>
      <c r="H25" s="2">
        <v>1</v>
      </c>
      <c r="I25" s="2">
        <v>1</v>
      </c>
      <c r="J25" s="2">
        <v>1</v>
      </c>
      <c r="K25" s="6">
        <v>1</v>
      </c>
      <c r="L25" s="7" t="s">
        <v>54</v>
      </c>
      <c r="M25" s="7">
        <v>1</v>
      </c>
      <c r="N25" s="35">
        <v>0.375451263537906</v>
      </c>
      <c r="O25" s="35"/>
      <c r="P25" s="36">
        <v>37.5</v>
      </c>
      <c r="Q25" s="36">
        <v>2</v>
      </c>
      <c r="R25" s="62" t="s">
        <v>115</v>
      </c>
      <c r="S25" s="63">
        <v>1</v>
      </c>
      <c r="T25" s="55">
        <v>42419</v>
      </c>
      <c r="U25" s="2" t="s">
        <v>46</v>
      </c>
      <c r="V25" s="55">
        <v>42923</v>
      </c>
      <c r="W25" s="2">
        <f t="shared" si="0"/>
        <v>504</v>
      </c>
      <c r="X25" s="9">
        <v>1</v>
      </c>
      <c r="Y25" s="2">
        <v>0</v>
      </c>
      <c r="Z25" s="55">
        <v>42419</v>
      </c>
      <c r="AA25" s="6">
        <v>1</v>
      </c>
      <c r="AB25" s="55">
        <v>43191</v>
      </c>
      <c r="AD25" s="2">
        <f t="shared" si="3"/>
        <v>772</v>
      </c>
      <c r="AI25" s="6"/>
      <c r="AJ25" s="6"/>
      <c r="AK25" s="55"/>
    </row>
    <row r="26" s="3" customFormat="1" customHeight="1" spans="1:39">
      <c r="A26" s="3" t="s">
        <v>116</v>
      </c>
      <c r="B26" s="3">
        <v>56</v>
      </c>
      <c r="C26" s="3">
        <v>2</v>
      </c>
      <c r="D26" s="3">
        <v>2</v>
      </c>
      <c r="E26" s="3">
        <v>1</v>
      </c>
      <c r="F26" s="3">
        <v>0</v>
      </c>
      <c r="G26" s="3">
        <v>0</v>
      </c>
      <c r="H26" s="3" t="s">
        <v>36</v>
      </c>
      <c r="I26" s="3">
        <v>1</v>
      </c>
      <c r="J26" s="3">
        <v>0</v>
      </c>
      <c r="K26" s="34">
        <v>1</v>
      </c>
      <c r="L26" s="26" t="s">
        <v>37</v>
      </c>
      <c r="M26" s="26">
        <v>3</v>
      </c>
      <c r="N26" s="26"/>
      <c r="O26" s="26"/>
      <c r="P26" s="26"/>
      <c r="Q26" s="26"/>
      <c r="R26" s="27"/>
      <c r="S26" s="56" t="s">
        <v>38</v>
      </c>
      <c r="T26" s="57">
        <v>41888</v>
      </c>
      <c r="U26" s="3" t="s">
        <v>46</v>
      </c>
      <c r="V26" s="57">
        <v>42354</v>
      </c>
      <c r="W26" s="3">
        <f t="shared" si="0"/>
        <v>466</v>
      </c>
      <c r="X26" s="58">
        <v>1</v>
      </c>
      <c r="Y26" s="3">
        <v>0</v>
      </c>
      <c r="Z26" s="73">
        <v>41888</v>
      </c>
      <c r="AA26" s="34">
        <v>1</v>
      </c>
      <c r="AB26" s="57">
        <v>43191</v>
      </c>
      <c r="AD26" s="2">
        <f t="shared" si="3"/>
        <v>1303</v>
      </c>
      <c r="AI26" s="75"/>
      <c r="AJ26" s="75"/>
      <c r="AK26" s="57"/>
      <c r="AM26" s="57"/>
    </row>
    <row r="27" s="2" customFormat="1" customHeight="1" spans="1:37">
      <c r="A27" s="2" t="s">
        <v>117</v>
      </c>
      <c r="B27" s="2">
        <v>50</v>
      </c>
      <c r="C27" s="2">
        <v>1</v>
      </c>
      <c r="D27" s="2">
        <v>1</v>
      </c>
      <c r="E27" s="2">
        <v>1</v>
      </c>
      <c r="F27" s="2">
        <v>1</v>
      </c>
      <c r="G27" s="2" t="s">
        <v>35</v>
      </c>
      <c r="H27" s="2">
        <v>1</v>
      </c>
      <c r="I27" s="2">
        <v>1</v>
      </c>
      <c r="J27" s="2">
        <v>1</v>
      </c>
      <c r="K27" s="6">
        <v>2</v>
      </c>
      <c r="L27" s="37" t="s">
        <v>54</v>
      </c>
      <c r="M27" s="37">
        <v>1</v>
      </c>
      <c r="N27" s="38">
        <v>0.0869565217391304</v>
      </c>
      <c r="O27" s="39"/>
      <c r="P27" s="40">
        <v>8.7</v>
      </c>
      <c r="Q27" s="40">
        <v>1</v>
      </c>
      <c r="R27" s="8" t="s">
        <v>118</v>
      </c>
      <c r="S27" s="8">
        <v>0</v>
      </c>
      <c r="T27" s="55">
        <v>41994</v>
      </c>
      <c r="U27" s="2" t="s">
        <v>46</v>
      </c>
      <c r="V27" s="55">
        <v>42552</v>
      </c>
      <c r="W27" s="2">
        <f t="shared" si="0"/>
        <v>558</v>
      </c>
      <c r="X27" s="9">
        <v>1</v>
      </c>
      <c r="Y27" s="2">
        <v>1</v>
      </c>
      <c r="Z27" s="71">
        <v>41468</v>
      </c>
      <c r="AA27" s="6">
        <v>2</v>
      </c>
      <c r="AB27" s="55">
        <v>42571</v>
      </c>
      <c r="AD27" s="2">
        <f t="shared" si="3"/>
        <v>577</v>
      </c>
      <c r="AI27" s="6"/>
      <c r="AJ27" s="6"/>
      <c r="AK27" s="55"/>
    </row>
    <row r="28" s="2" customFormat="1" customHeight="1" spans="1:37">
      <c r="A28" s="2" t="s">
        <v>119</v>
      </c>
      <c r="B28" s="2">
        <v>53</v>
      </c>
      <c r="C28" s="2">
        <v>1</v>
      </c>
      <c r="D28" s="2">
        <v>1</v>
      </c>
      <c r="E28" s="2">
        <v>1</v>
      </c>
      <c r="F28" s="2">
        <v>1</v>
      </c>
      <c r="G28" s="2" t="s">
        <v>120</v>
      </c>
      <c r="H28" s="2" t="s">
        <v>36</v>
      </c>
      <c r="I28" s="2">
        <v>1</v>
      </c>
      <c r="J28" s="2">
        <v>1</v>
      </c>
      <c r="K28" s="6">
        <v>1</v>
      </c>
      <c r="L28" s="28" t="s">
        <v>121</v>
      </c>
      <c r="M28" s="28">
        <v>1</v>
      </c>
      <c r="N28" s="32">
        <v>0.152631578947368</v>
      </c>
      <c r="O28" s="32"/>
      <c r="P28" s="41">
        <v>15.3</v>
      </c>
      <c r="Q28" s="41">
        <v>2</v>
      </c>
      <c r="R28" s="62" t="s">
        <v>122</v>
      </c>
      <c r="S28" s="63">
        <v>0</v>
      </c>
      <c r="T28" s="55">
        <v>42286</v>
      </c>
      <c r="U28" s="2" t="s">
        <v>46</v>
      </c>
      <c r="V28" s="55">
        <v>42849</v>
      </c>
      <c r="W28" s="2">
        <f t="shared" si="0"/>
        <v>563</v>
      </c>
      <c r="X28" s="9">
        <v>1</v>
      </c>
      <c r="Y28" s="4">
        <v>0</v>
      </c>
      <c r="Z28" s="55">
        <v>42286</v>
      </c>
      <c r="AA28" s="6">
        <v>1</v>
      </c>
      <c r="AB28" s="55">
        <v>42976</v>
      </c>
      <c r="AC28" s="4"/>
      <c r="AD28" s="4">
        <f t="shared" si="3"/>
        <v>690</v>
      </c>
      <c r="AI28" s="6"/>
      <c r="AJ28" s="6"/>
      <c r="AK28" s="55"/>
    </row>
    <row r="29" s="2" customFormat="1" customHeight="1" spans="1:37">
      <c r="A29" s="2" t="s">
        <v>123</v>
      </c>
      <c r="B29" s="2">
        <v>42</v>
      </c>
      <c r="C29" s="2">
        <v>1</v>
      </c>
      <c r="D29" s="2">
        <v>2</v>
      </c>
      <c r="E29" s="2">
        <v>1</v>
      </c>
      <c r="F29" s="2">
        <v>0</v>
      </c>
      <c r="G29" s="2">
        <v>0</v>
      </c>
      <c r="H29" s="18" t="s">
        <v>41</v>
      </c>
      <c r="I29" s="2">
        <v>1</v>
      </c>
      <c r="J29" s="2">
        <v>1</v>
      </c>
      <c r="K29" s="6">
        <v>1</v>
      </c>
      <c r="L29" s="7" t="s">
        <v>124</v>
      </c>
      <c r="M29" s="7">
        <v>1</v>
      </c>
      <c r="N29" s="42">
        <v>0.208</v>
      </c>
      <c r="O29" s="43"/>
      <c r="P29" s="43">
        <v>20.8</v>
      </c>
      <c r="Q29" s="43">
        <v>2</v>
      </c>
      <c r="R29" s="8" t="s">
        <v>64</v>
      </c>
      <c r="S29" s="8">
        <v>0</v>
      </c>
      <c r="T29" s="55">
        <v>42012</v>
      </c>
      <c r="U29" s="2" t="s">
        <v>46</v>
      </c>
      <c r="V29" s="55">
        <v>42583</v>
      </c>
      <c r="W29" s="2">
        <f t="shared" si="0"/>
        <v>571</v>
      </c>
      <c r="X29" s="9">
        <v>1</v>
      </c>
      <c r="Y29" s="2">
        <v>0</v>
      </c>
      <c r="Z29" s="55">
        <v>42012</v>
      </c>
      <c r="AA29" s="6">
        <v>1</v>
      </c>
      <c r="AB29" s="55">
        <v>43191</v>
      </c>
      <c r="AD29" s="2">
        <f t="shared" si="3"/>
        <v>1179</v>
      </c>
      <c r="AI29" s="6"/>
      <c r="AJ29" s="6"/>
      <c r="AK29" s="55"/>
    </row>
    <row r="30" s="2" customFormat="1" customHeight="1" spans="1:37">
      <c r="A30" s="2" t="s">
        <v>125</v>
      </c>
      <c r="B30" s="2">
        <v>59</v>
      </c>
      <c r="C30" s="2">
        <v>2</v>
      </c>
      <c r="D30" s="2">
        <v>2</v>
      </c>
      <c r="E30" s="2">
        <v>1</v>
      </c>
      <c r="F30" s="2">
        <v>0</v>
      </c>
      <c r="G30" s="2">
        <v>0</v>
      </c>
      <c r="H30" s="2" t="s">
        <v>36</v>
      </c>
      <c r="I30" s="2">
        <v>1</v>
      </c>
      <c r="J30" s="2">
        <v>1</v>
      </c>
      <c r="K30" s="6">
        <v>1</v>
      </c>
      <c r="L30" s="37" t="s">
        <v>126</v>
      </c>
      <c r="M30" s="37">
        <v>1</v>
      </c>
      <c r="N30" s="44">
        <f>27/500</f>
        <v>0.054</v>
      </c>
      <c r="O30" s="45"/>
      <c r="P30" s="46">
        <v>5.4</v>
      </c>
      <c r="Q30" s="64">
        <v>1</v>
      </c>
      <c r="R30" s="8" t="s">
        <v>127</v>
      </c>
      <c r="S30" s="8">
        <v>0</v>
      </c>
      <c r="T30" s="55">
        <v>42153</v>
      </c>
      <c r="U30" s="2" t="s">
        <v>46</v>
      </c>
      <c r="V30" s="55">
        <v>42744</v>
      </c>
      <c r="W30" s="2">
        <f t="shared" si="0"/>
        <v>591</v>
      </c>
      <c r="X30" s="9">
        <v>1</v>
      </c>
      <c r="Y30" s="4">
        <v>0</v>
      </c>
      <c r="Z30" s="55">
        <v>42153</v>
      </c>
      <c r="AA30" s="6">
        <v>1</v>
      </c>
      <c r="AB30" s="55">
        <v>42893</v>
      </c>
      <c r="AC30" s="4"/>
      <c r="AD30" s="4">
        <f t="shared" si="3"/>
        <v>740</v>
      </c>
      <c r="AI30" s="6"/>
      <c r="AJ30" s="6"/>
      <c r="AK30" s="55"/>
    </row>
    <row r="31" s="2" customFormat="1" customHeight="1" spans="1:37">
      <c r="A31" s="12" t="s">
        <v>128</v>
      </c>
      <c r="B31" s="2">
        <v>31</v>
      </c>
      <c r="C31" s="2">
        <v>1</v>
      </c>
      <c r="D31" s="2">
        <v>2</v>
      </c>
      <c r="E31" s="2">
        <v>1</v>
      </c>
      <c r="F31" s="2">
        <v>0</v>
      </c>
      <c r="G31" s="2">
        <v>0</v>
      </c>
      <c r="H31" s="2" t="s">
        <v>41</v>
      </c>
      <c r="I31" s="4">
        <v>1</v>
      </c>
      <c r="J31" s="2">
        <v>1</v>
      </c>
      <c r="K31" s="6">
        <v>2</v>
      </c>
      <c r="L31" s="7" t="s">
        <v>43</v>
      </c>
      <c r="M31" s="7">
        <v>1</v>
      </c>
      <c r="N31" s="8" t="s">
        <v>129</v>
      </c>
      <c r="O31" s="8">
        <v>0.3</v>
      </c>
      <c r="P31" s="8">
        <v>4</v>
      </c>
      <c r="Q31" s="8">
        <v>1</v>
      </c>
      <c r="R31" s="8" t="s">
        <v>130</v>
      </c>
      <c r="S31" s="8">
        <v>0</v>
      </c>
      <c r="T31" s="55">
        <v>42004</v>
      </c>
      <c r="U31" s="2" t="s">
        <v>46</v>
      </c>
      <c r="V31" s="55">
        <v>42705</v>
      </c>
      <c r="W31" s="2">
        <f t="shared" si="0"/>
        <v>701</v>
      </c>
      <c r="X31" s="9">
        <v>1</v>
      </c>
      <c r="Y31" s="2">
        <v>0</v>
      </c>
      <c r="Z31" s="55">
        <v>41901</v>
      </c>
      <c r="AA31" s="6">
        <v>2</v>
      </c>
      <c r="AB31" s="55">
        <v>43191</v>
      </c>
      <c r="AD31" s="2">
        <f t="shared" si="3"/>
        <v>1187</v>
      </c>
      <c r="AI31" s="6"/>
      <c r="AJ31" s="6"/>
      <c r="AK31" s="55"/>
    </row>
    <row r="32" s="2" customFormat="1" customHeight="1" spans="1:37">
      <c r="A32" s="14" t="s">
        <v>131</v>
      </c>
      <c r="B32" s="2">
        <v>65</v>
      </c>
      <c r="C32" s="2">
        <v>2</v>
      </c>
      <c r="D32" s="2">
        <v>1</v>
      </c>
      <c r="E32" s="2">
        <v>1</v>
      </c>
      <c r="F32" s="2">
        <v>1</v>
      </c>
      <c r="G32" s="2" t="s">
        <v>132</v>
      </c>
      <c r="H32" s="2">
        <v>1</v>
      </c>
      <c r="I32" s="2">
        <v>1</v>
      </c>
      <c r="J32" s="2">
        <v>1</v>
      </c>
      <c r="K32" s="6">
        <v>1</v>
      </c>
      <c r="L32" s="7" t="s">
        <v>133</v>
      </c>
      <c r="M32" s="7">
        <v>2</v>
      </c>
      <c r="N32" s="7" t="s">
        <v>134</v>
      </c>
      <c r="O32" s="7"/>
      <c r="P32" s="7">
        <v>12.4</v>
      </c>
      <c r="Q32" s="7">
        <v>2</v>
      </c>
      <c r="R32" s="8" t="s">
        <v>135</v>
      </c>
      <c r="S32" s="8">
        <v>1</v>
      </c>
      <c r="T32" s="55">
        <v>42425</v>
      </c>
      <c r="U32" s="2" t="s">
        <v>46</v>
      </c>
      <c r="V32" s="60">
        <v>43360</v>
      </c>
      <c r="W32" s="18">
        <f t="shared" si="0"/>
        <v>935</v>
      </c>
      <c r="X32" s="9">
        <v>0</v>
      </c>
      <c r="Y32" s="2">
        <v>0</v>
      </c>
      <c r="Z32" s="55">
        <v>42425</v>
      </c>
      <c r="AA32" s="6">
        <v>1</v>
      </c>
      <c r="AB32" s="55">
        <v>43191</v>
      </c>
      <c r="AD32" s="2">
        <f t="shared" si="3"/>
        <v>766</v>
      </c>
      <c r="AI32" s="6"/>
      <c r="AJ32" s="6"/>
      <c r="AK32" s="55"/>
    </row>
    <row r="33" s="2" customFormat="1" ht="20" customHeight="1" spans="1:39">
      <c r="A33" s="19" t="s">
        <v>136</v>
      </c>
      <c r="B33" s="2">
        <v>62</v>
      </c>
      <c r="C33" s="2">
        <v>2</v>
      </c>
      <c r="D33" s="2">
        <v>2</v>
      </c>
      <c r="E33" s="2">
        <v>1</v>
      </c>
      <c r="F33" s="2">
        <v>0</v>
      </c>
      <c r="G33" s="2">
        <v>0</v>
      </c>
      <c r="H33" s="2">
        <v>1</v>
      </c>
      <c r="I33" s="2">
        <v>1</v>
      </c>
      <c r="J33" s="2">
        <v>1</v>
      </c>
      <c r="K33" s="6">
        <v>2</v>
      </c>
      <c r="L33" s="37" t="s">
        <v>121</v>
      </c>
      <c r="M33" s="37">
        <v>1</v>
      </c>
      <c r="N33" s="38">
        <v>0.122881355932203</v>
      </c>
      <c r="O33" s="38"/>
      <c r="P33" s="47">
        <v>12.3</v>
      </c>
      <c r="Q33" s="47">
        <v>2</v>
      </c>
      <c r="R33" s="62" t="s">
        <v>137</v>
      </c>
      <c r="S33" s="63">
        <v>0</v>
      </c>
      <c r="T33" s="55">
        <v>41531</v>
      </c>
      <c r="U33" s="2" t="s">
        <v>46</v>
      </c>
      <c r="V33" s="55">
        <v>41974</v>
      </c>
      <c r="W33" s="9">
        <f t="shared" si="0"/>
        <v>443</v>
      </c>
      <c r="X33" s="9">
        <v>1</v>
      </c>
      <c r="Y33" s="2">
        <v>0</v>
      </c>
      <c r="Z33" s="55">
        <v>41228</v>
      </c>
      <c r="AA33" s="6">
        <v>2</v>
      </c>
      <c r="AB33" s="55">
        <v>43191</v>
      </c>
      <c r="AD33" s="2">
        <f t="shared" si="3"/>
        <v>1660</v>
      </c>
      <c r="AI33" s="6"/>
      <c r="AJ33" s="6"/>
      <c r="AK33" s="55"/>
      <c r="AM33" s="55"/>
    </row>
    <row r="34" s="2" customFormat="1" customHeight="1" spans="1:37">
      <c r="A34" s="2" t="s">
        <v>138</v>
      </c>
      <c r="B34" s="2">
        <v>45</v>
      </c>
      <c r="C34" s="2">
        <v>1</v>
      </c>
      <c r="D34" s="2">
        <v>1</v>
      </c>
      <c r="E34" s="4">
        <v>4</v>
      </c>
      <c r="F34" s="2">
        <v>1</v>
      </c>
      <c r="G34" s="2" t="s">
        <v>35</v>
      </c>
      <c r="H34" s="2">
        <v>1</v>
      </c>
      <c r="I34" s="2">
        <v>1</v>
      </c>
      <c r="J34" s="2">
        <v>1</v>
      </c>
      <c r="K34" s="6">
        <v>2</v>
      </c>
      <c r="L34" s="37" t="s">
        <v>54</v>
      </c>
      <c r="M34" s="37">
        <v>1</v>
      </c>
      <c r="N34" s="38">
        <v>0.135606661379857</v>
      </c>
      <c r="O34" s="39"/>
      <c r="P34" s="40">
        <v>13.6</v>
      </c>
      <c r="Q34" s="40">
        <v>2</v>
      </c>
      <c r="R34" s="8" t="s">
        <v>139</v>
      </c>
      <c r="S34" s="8">
        <v>1</v>
      </c>
      <c r="T34" s="55">
        <v>41754</v>
      </c>
      <c r="U34" s="2" t="s">
        <v>46</v>
      </c>
      <c r="V34" s="55">
        <v>41949</v>
      </c>
      <c r="W34" s="2">
        <f t="shared" si="0"/>
        <v>195</v>
      </c>
      <c r="X34" s="65">
        <v>1</v>
      </c>
      <c r="Y34" s="4">
        <v>1</v>
      </c>
      <c r="Z34" s="71">
        <v>41371</v>
      </c>
      <c r="AA34" s="6">
        <v>2</v>
      </c>
      <c r="AB34" s="55">
        <v>41949</v>
      </c>
      <c r="AC34" s="72">
        <v>42526</v>
      </c>
      <c r="AD34" s="4">
        <f>AC34-T34</f>
        <v>772</v>
      </c>
      <c r="AI34" s="6"/>
      <c r="AJ34" s="6"/>
      <c r="AK34" s="55"/>
    </row>
    <row r="35" s="2" customFormat="1" customHeight="1" spans="1:39">
      <c r="A35" s="2" t="s">
        <v>140</v>
      </c>
      <c r="B35" s="2">
        <v>51</v>
      </c>
      <c r="C35" s="2">
        <v>1</v>
      </c>
      <c r="D35" s="2">
        <v>1</v>
      </c>
      <c r="E35" s="2">
        <v>1</v>
      </c>
      <c r="F35" s="2">
        <v>0</v>
      </c>
      <c r="G35" s="2">
        <v>0</v>
      </c>
      <c r="H35" s="2" t="s">
        <v>36</v>
      </c>
      <c r="I35" s="2">
        <v>1</v>
      </c>
      <c r="J35" s="2">
        <v>1</v>
      </c>
      <c r="K35" s="6">
        <v>1</v>
      </c>
      <c r="L35" s="37" t="s">
        <v>126</v>
      </c>
      <c r="M35" s="37">
        <v>1</v>
      </c>
      <c r="N35" s="35">
        <f>73/773</f>
        <v>0.0944372574385511</v>
      </c>
      <c r="O35" s="48"/>
      <c r="P35" s="49">
        <v>9.4</v>
      </c>
      <c r="Q35" s="66">
        <v>1</v>
      </c>
      <c r="R35" s="8" t="s">
        <v>45</v>
      </c>
      <c r="S35" s="8">
        <v>1</v>
      </c>
      <c r="T35" s="55">
        <v>42095</v>
      </c>
      <c r="U35" s="2" t="s">
        <v>46</v>
      </c>
      <c r="V35" s="55">
        <v>42456</v>
      </c>
      <c r="W35" s="2">
        <f t="shared" si="0"/>
        <v>361</v>
      </c>
      <c r="X35" s="9">
        <v>1</v>
      </c>
      <c r="Y35" s="2">
        <v>0</v>
      </c>
      <c r="Z35" s="55">
        <v>42095</v>
      </c>
      <c r="AA35" s="6">
        <v>1</v>
      </c>
      <c r="AB35" s="55">
        <v>43191</v>
      </c>
      <c r="AD35" s="2">
        <f t="shared" ref="AD35:AD40" si="4">AB35-T35</f>
        <v>1096</v>
      </c>
      <c r="AI35" s="6"/>
      <c r="AJ35" s="6"/>
      <c r="AK35" s="55"/>
      <c r="AM35" s="55"/>
    </row>
    <row r="36" s="2" customFormat="1" customHeight="1" spans="1:37">
      <c r="A36" s="2" t="s">
        <v>141</v>
      </c>
      <c r="B36" s="2">
        <v>34</v>
      </c>
      <c r="C36" s="2">
        <v>1</v>
      </c>
      <c r="D36" s="2">
        <v>2</v>
      </c>
      <c r="E36" s="2">
        <v>1</v>
      </c>
      <c r="F36" s="2">
        <v>0</v>
      </c>
      <c r="G36" s="16">
        <v>0</v>
      </c>
      <c r="H36" s="13">
        <v>0</v>
      </c>
      <c r="I36" s="2">
        <v>1</v>
      </c>
      <c r="J36" s="2">
        <v>1</v>
      </c>
      <c r="K36" s="6">
        <v>1</v>
      </c>
      <c r="L36" s="28" t="s">
        <v>142</v>
      </c>
      <c r="M36" s="28">
        <v>1</v>
      </c>
      <c r="N36" s="38">
        <v>0.0517621145374449</v>
      </c>
      <c r="O36" s="38"/>
      <c r="P36" s="47">
        <v>5.2</v>
      </c>
      <c r="Q36" s="47">
        <v>1</v>
      </c>
      <c r="R36" s="62" t="s">
        <v>64</v>
      </c>
      <c r="S36" s="63">
        <v>0</v>
      </c>
      <c r="T36" s="55">
        <v>42117</v>
      </c>
      <c r="U36" s="2" t="s">
        <v>46</v>
      </c>
      <c r="V36" s="55">
        <v>42705</v>
      </c>
      <c r="W36" s="2">
        <f t="shared" si="0"/>
        <v>588</v>
      </c>
      <c r="X36" s="9">
        <v>1</v>
      </c>
      <c r="Y36" s="2">
        <v>0</v>
      </c>
      <c r="Z36" s="55">
        <v>42117</v>
      </c>
      <c r="AA36" s="6">
        <v>1</v>
      </c>
      <c r="AB36" s="55">
        <v>43191</v>
      </c>
      <c r="AD36" s="2">
        <f t="shared" si="4"/>
        <v>1074</v>
      </c>
      <c r="AI36" s="6"/>
      <c r="AJ36" s="6"/>
      <c r="AK36" s="55"/>
    </row>
    <row r="37" s="2" customFormat="1" customHeight="1" spans="1:36">
      <c r="A37" s="2" t="s">
        <v>143</v>
      </c>
      <c r="B37" s="2">
        <v>27</v>
      </c>
      <c r="C37" s="2">
        <v>1</v>
      </c>
      <c r="D37" s="2">
        <v>2</v>
      </c>
      <c r="E37" s="2">
        <v>1</v>
      </c>
      <c r="F37" s="2">
        <v>0</v>
      </c>
      <c r="G37" s="16">
        <v>0</v>
      </c>
      <c r="H37" s="18" t="s">
        <v>41</v>
      </c>
      <c r="I37" s="2">
        <v>1</v>
      </c>
      <c r="J37" s="2">
        <v>1</v>
      </c>
      <c r="K37" s="6">
        <v>1</v>
      </c>
      <c r="L37" s="31" t="s">
        <v>144</v>
      </c>
      <c r="M37" s="31">
        <v>2</v>
      </c>
      <c r="N37" s="50" t="s">
        <v>145</v>
      </c>
      <c r="O37" s="50"/>
      <c r="P37" s="40">
        <v>1.9</v>
      </c>
      <c r="Q37" s="40">
        <v>1</v>
      </c>
      <c r="R37" s="8" t="s">
        <v>146</v>
      </c>
      <c r="S37" s="8">
        <v>0</v>
      </c>
      <c r="T37" s="55">
        <v>42110</v>
      </c>
      <c r="U37" s="2" t="s">
        <v>147</v>
      </c>
      <c r="V37" s="55">
        <f>T37+W37</f>
        <v>42893</v>
      </c>
      <c r="W37" s="2">
        <v>783</v>
      </c>
      <c r="X37" s="65">
        <v>1</v>
      </c>
      <c r="Y37" s="2">
        <v>0</v>
      </c>
      <c r="Z37" s="55">
        <v>42110</v>
      </c>
      <c r="AA37" s="6">
        <v>1</v>
      </c>
      <c r="AB37" s="55">
        <v>43191</v>
      </c>
      <c r="AD37" s="2">
        <f t="shared" si="4"/>
        <v>1081</v>
      </c>
      <c r="AI37" s="6"/>
      <c r="AJ37" s="6"/>
    </row>
    <row r="38" s="2" customFormat="1" customHeight="1" spans="1:37">
      <c r="A38" s="2" t="s">
        <v>148</v>
      </c>
      <c r="B38" s="2">
        <v>59</v>
      </c>
      <c r="C38" s="2">
        <v>2</v>
      </c>
      <c r="D38" s="2">
        <v>1</v>
      </c>
      <c r="E38" s="2">
        <v>1</v>
      </c>
      <c r="F38" s="2">
        <v>1</v>
      </c>
      <c r="G38" s="16" t="s">
        <v>149</v>
      </c>
      <c r="H38" s="13">
        <v>0</v>
      </c>
      <c r="I38" s="2">
        <v>1</v>
      </c>
      <c r="J38" s="2">
        <v>1</v>
      </c>
      <c r="K38" s="6">
        <v>1</v>
      </c>
      <c r="L38" s="31" t="s">
        <v>150</v>
      </c>
      <c r="M38" s="31">
        <v>2</v>
      </c>
      <c r="N38" s="7" t="s">
        <v>151</v>
      </c>
      <c r="O38" s="7"/>
      <c r="P38" s="7">
        <v>2.3</v>
      </c>
      <c r="Q38" s="7">
        <v>1</v>
      </c>
      <c r="R38" s="62" t="s">
        <v>152</v>
      </c>
      <c r="S38" s="63">
        <v>0</v>
      </c>
      <c r="T38" s="55">
        <v>42154</v>
      </c>
      <c r="U38" s="2" t="s">
        <v>46</v>
      </c>
      <c r="V38" s="55">
        <v>42705</v>
      </c>
      <c r="W38" s="2">
        <f t="shared" ref="W38:W41" si="5">V38-T38</f>
        <v>551</v>
      </c>
      <c r="X38" s="65">
        <v>1</v>
      </c>
      <c r="Y38" s="2">
        <v>0</v>
      </c>
      <c r="Z38" s="55">
        <v>42154</v>
      </c>
      <c r="AA38" s="6">
        <v>1</v>
      </c>
      <c r="AB38" s="55">
        <v>42893</v>
      </c>
      <c r="AD38" s="2">
        <f t="shared" si="4"/>
        <v>739</v>
      </c>
      <c r="AI38" s="6"/>
      <c r="AJ38" s="6"/>
      <c r="AK38" s="55"/>
    </row>
    <row r="39" s="2" customFormat="1" customHeight="1" spans="1:37">
      <c r="A39" s="2" t="s">
        <v>153</v>
      </c>
      <c r="B39" s="2">
        <v>59</v>
      </c>
      <c r="C39" s="2">
        <v>2</v>
      </c>
      <c r="D39" s="2">
        <v>2</v>
      </c>
      <c r="E39" s="2">
        <v>1</v>
      </c>
      <c r="F39" s="2">
        <v>0</v>
      </c>
      <c r="G39" s="2">
        <v>0</v>
      </c>
      <c r="H39" s="2" t="s">
        <v>36</v>
      </c>
      <c r="I39" s="2">
        <v>1</v>
      </c>
      <c r="J39" s="2">
        <v>1</v>
      </c>
      <c r="K39" s="6">
        <v>2</v>
      </c>
      <c r="L39" s="37" t="s">
        <v>121</v>
      </c>
      <c r="M39" s="37">
        <v>1</v>
      </c>
      <c r="N39" s="38">
        <v>0.104247104247104</v>
      </c>
      <c r="O39" s="39"/>
      <c r="P39" s="40">
        <v>10.4</v>
      </c>
      <c r="Q39" s="40">
        <v>1</v>
      </c>
      <c r="R39" s="8" t="s">
        <v>154</v>
      </c>
      <c r="S39" s="8">
        <v>1</v>
      </c>
      <c r="T39" s="55">
        <v>42308</v>
      </c>
      <c r="U39" s="2" t="s">
        <v>52</v>
      </c>
      <c r="V39" s="55">
        <v>42584</v>
      </c>
      <c r="W39" s="2">
        <f t="shared" si="5"/>
        <v>276</v>
      </c>
      <c r="X39" s="9">
        <v>1</v>
      </c>
      <c r="Y39" s="2">
        <v>0</v>
      </c>
      <c r="Z39" s="74">
        <v>42216</v>
      </c>
      <c r="AA39" s="6">
        <v>2</v>
      </c>
      <c r="AB39" s="55">
        <v>42893</v>
      </c>
      <c r="AD39" s="2">
        <f t="shared" si="4"/>
        <v>585</v>
      </c>
      <c r="AI39" s="6"/>
      <c r="AJ39" s="6"/>
      <c r="AK39" s="55"/>
    </row>
    <row r="40" s="2" customFormat="1" customHeight="1" spans="1:36">
      <c r="A40" s="2" t="s">
        <v>155</v>
      </c>
      <c r="B40" s="2">
        <v>50</v>
      </c>
      <c r="C40" s="2">
        <v>1</v>
      </c>
      <c r="D40" s="2">
        <v>2</v>
      </c>
      <c r="E40" s="2">
        <v>1</v>
      </c>
      <c r="F40" s="2">
        <v>0</v>
      </c>
      <c r="G40" s="2">
        <v>0</v>
      </c>
      <c r="H40" s="2">
        <v>1</v>
      </c>
      <c r="I40" s="2">
        <v>1</v>
      </c>
      <c r="J40" s="2">
        <v>1</v>
      </c>
      <c r="K40" s="6">
        <v>2</v>
      </c>
      <c r="L40" s="28" t="s">
        <v>54</v>
      </c>
      <c r="M40" s="28">
        <v>1</v>
      </c>
      <c r="N40" s="35">
        <f>10/117</f>
        <v>0.0854700854700855</v>
      </c>
      <c r="O40" s="35"/>
      <c r="P40" s="36">
        <v>8.5</v>
      </c>
      <c r="Q40" s="36">
        <v>1</v>
      </c>
      <c r="R40" s="62" t="s">
        <v>146</v>
      </c>
      <c r="S40" s="63">
        <v>0</v>
      </c>
      <c r="T40" s="55">
        <v>42563</v>
      </c>
      <c r="U40" s="2" t="s">
        <v>52</v>
      </c>
      <c r="V40" s="55">
        <v>42893</v>
      </c>
      <c r="W40" s="2">
        <f t="shared" si="5"/>
        <v>330</v>
      </c>
      <c r="X40" s="9">
        <v>1</v>
      </c>
      <c r="Y40" s="2">
        <v>0</v>
      </c>
      <c r="Z40" s="55">
        <v>42011</v>
      </c>
      <c r="AA40" s="6">
        <v>2</v>
      </c>
      <c r="AB40" s="55">
        <v>42893</v>
      </c>
      <c r="AD40" s="2">
        <f t="shared" si="4"/>
        <v>330</v>
      </c>
      <c r="AI40" s="6"/>
      <c r="AJ40" s="6"/>
    </row>
    <row r="41" s="2" customFormat="1" customHeight="1" spans="1:37">
      <c r="A41" s="2" t="s">
        <v>156</v>
      </c>
      <c r="B41" s="2">
        <v>44</v>
      </c>
      <c r="C41" s="2">
        <v>1</v>
      </c>
      <c r="D41" s="2">
        <v>2</v>
      </c>
      <c r="E41" s="2">
        <v>1</v>
      </c>
      <c r="F41" s="2">
        <v>0</v>
      </c>
      <c r="G41" s="2">
        <v>0</v>
      </c>
      <c r="H41" s="2">
        <v>1</v>
      </c>
      <c r="I41" s="13">
        <v>0</v>
      </c>
      <c r="J41" s="2">
        <v>1</v>
      </c>
      <c r="K41" s="6">
        <v>1</v>
      </c>
      <c r="L41" s="7" t="s">
        <v>85</v>
      </c>
      <c r="M41" s="7">
        <v>1</v>
      </c>
      <c r="N41" s="51">
        <v>0.403</v>
      </c>
      <c r="O41" s="51"/>
      <c r="P41" s="52">
        <v>40.3</v>
      </c>
      <c r="Q41" s="52">
        <v>2</v>
      </c>
      <c r="R41" s="67" t="s">
        <v>157</v>
      </c>
      <c r="S41" s="67">
        <v>1</v>
      </c>
      <c r="T41" s="55">
        <v>42911</v>
      </c>
      <c r="U41" s="2" t="s">
        <v>46</v>
      </c>
      <c r="V41" s="60">
        <v>43327</v>
      </c>
      <c r="W41" s="18">
        <f t="shared" si="5"/>
        <v>416</v>
      </c>
      <c r="X41" s="61">
        <v>1</v>
      </c>
      <c r="Y41" s="2">
        <v>0</v>
      </c>
      <c r="Z41" s="55">
        <v>42911</v>
      </c>
      <c r="AA41" s="6">
        <v>1</v>
      </c>
      <c r="AB41" s="55">
        <v>43191</v>
      </c>
      <c r="AI41" s="6"/>
      <c r="AJ41" s="6"/>
      <c r="AK41" s="55"/>
    </row>
    <row r="42" s="2" customFormat="1" customHeight="1" spans="11:37">
      <c r="K42" s="6"/>
      <c r="L42" s="7"/>
      <c r="M42" s="7"/>
      <c r="N42" s="7"/>
      <c r="O42" s="7"/>
      <c r="P42" s="7"/>
      <c r="Q42" s="7"/>
      <c r="R42" s="8"/>
      <c r="S42" s="8"/>
      <c r="X42" s="9"/>
      <c r="AA42" s="6"/>
      <c r="AE42" s="6"/>
      <c r="AF42" s="6"/>
      <c r="AG42" s="6"/>
      <c r="AH42" s="6"/>
      <c r="AI42" s="6"/>
      <c r="AJ42" s="6"/>
      <c r="AK42" s="55"/>
    </row>
    <row r="43" s="2" customFormat="1" customHeight="1" spans="1:37">
      <c r="A43" s="12"/>
      <c r="K43" s="6"/>
      <c r="L43" s="7"/>
      <c r="M43" s="7"/>
      <c r="N43" s="7"/>
      <c r="O43" s="7"/>
      <c r="P43" s="7"/>
      <c r="Q43" s="7"/>
      <c r="R43" s="8"/>
      <c r="S43" s="8"/>
      <c r="X43" s="9"/>
      <c r="AA43" s="6"/>
      <c r="AI43" s="6"/>
      <c r="AJ43" s="6"/>
      <c r="AK43" s="55"/>
    </row>
    <row r="44" s="2" customFormat="1" customHeight="1" spans="1:37">
      <c r="A44" s="12"/>
      <c r="K44" s="6"/>
      <c r="L44" s="7"/>
      <c r="M44" s="7"/>
      <c r="N44" s="7"/>
      <c r="O44" s="7"/>
      <c r="P44" s="7"/>
      <c r="Q44" s="7"/>
      <c r="R44" s="8"/>
      <c r="S44" s="8"/>
      <c r="X44" s="9"/>
      <c r="AA44" s="6"/>
      <c r="AI44" s="6"/>
      <c r="AJ44" s="6"/>
      <c r="AK44" s="55"/>
    </row>
    <row r="45" s="2" customFormat="1" customHeight="1" spans="1:253">
      <c r="A45" s="12"/>
      <c r="K45" s="6"/>
      <c r="L45" s="7"/>
      <c r="M45" s="7"/>
      <c r="N45" s="7"/>
      <c r="O45" s="7"/>
      <c r="P45" s="7"/>
      <c r="Q45" s="7"/>
      <c r="R45" s="68"/>
      <c r="S45" s="69"/>
      <c r="X45" s="9"/>
      <c r="AA45" s="6"/>
      <c r="AI45" s="6"/>
      <c r="AJ45" s="6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="2" customFormat="1" customHeight="1" spans="1:253">
      <c r="A46" s="12"/>
      <c r="K46" s="6"/>
      <c r="L46" s="7"/>
      <c r="M46" s="7"/>
      <c r="N46" s="7"/>
      <c r="O46" s="7"/>
      <c r="P46" s="7"/>
      <c r="Q46" s="7"/>
      <c r="R46" s="68"/>
      <c r="S46" s="69"/>
      <c r="X46" s="9"/>
      <c r="AA46" s="6"/>
      <c r="AI46" s="6"/>
      <c r="AJ46" s="6"/>
      <c r="IJ46" s="5"/>
      <c r="IK46" s="5"/>
      <c r="IL46" s="5"/>
      <c r="IM46" s="5"/>
      <c r="IN46" s="5"/>
      <c r="IO46" s="5"/>
      <c r="IP46" s="5"/>
      <c r="IQ46" s="5"/>
      <c r="IR46" s="5"/>
      <c r="IS46" s="5"/>
    </row>
    <row r="47" s="2" customFormat="1" customHeight="1" spans="1:36">
      <c r="A47" s="12"/>
      <c r="K47" s="6"/>
      <c r="L47" s="7"/>
      <c r="M47" s="7"/>
      <c r="N47" s="7"/>
      <c r="O47" s="7"/>
      <c r="P47" s="7"/>
      <c r="Q47" s="7"/>
      <c r="R47" s="8"/>
      <c r="S47" s="8"/>
      <c r="X47" s="9"/>
      <c r="AA47" s="6"/>
      <c r="AI47" s="6"/>
      <c r="AJ47" s="6"/>
    </row>
    <row r="48" s="2" customFormat="1" customHeight="1" spans="1:36">
      <c r="A48" s="12"/>
      <c r="K48" s="6"/>
      <c r="L48" s="7"/>
      <c r="M48" s="7"/>
      <c r="N48" s="7"/>
      <c r="O48" s="7"/>
      <c r="P48" s="7"/>
      <c r="Q48" s="7"/>
      <c r="R48" s="8"/>
      <c r="S48" s="8"/>
      <c r="X48" s="9"/>
      <c r="AA48" s="6"/>
      <c r="AI48" s="6"/>
      <c r="AJ48" s="6"/>
    </row>
    <row r="49" s="2" customFormat="1" customHeight="1" spans="1:36">
      <c r="A49" s="12"/>
      <c r="K49" s="6"/>
      <c r="L49" s="7"/>
      <c r="M49" s="7"/>
      <c r="N49" s="7"/>
      <c r="O49" s="7"/>
      <c r="P49" s="7"/>
      <c r="Q49" s="7"/>
      <c r="R49" s="8"/>
      <c r="S49" s="8"/>
      <c r="X49" s="9"/>
      <c r="AA49" s="6"/>
      <c r="AI49" s="6"/>
      <c r="AJ49" s="6"/>
    </row>
    <row r="50" s="2" customFormat="1" customHeight="1" spans="1:36">
      <c r="A50" s="12"/>
      <c r="K50" s="6"/>
      <c r="L50" s="7"/>
      <c r="M50" s="7"/>
      <c r="N50" s="7"/>
      <c r="O50" s="7"/>
      <c r="P50" s="7"/>
      <c r="Q50" s="7"/>
      <c r="R50" s="8"/>
      <c r="S50" s="8"/>
      <c r="X50" s="9"/>
      <c r="AA50" s="6"/>
      <c r="AI50" s="6"/>
      <c r="AJ50" s="6"/>
    </row>
    <row r="51" s="2" customFormat="1" customHeight="1" spans="1:36">
      <c r="A51" s="12"/>
      <c r="K51" s="6"/>
      <c r="L51" s="7"/>
      <c r="M51" s="7"/>
      <c r="N51" s="7"/>
      <c r="O51" s="7"/>
      <c r="P51" s="7"/>
      <c r="Q51" s="7"/>
      <c r="R51" s="8"/>
      <c r="S51" s="8"/>
      <c r="X51" s="9"/>
      <c r="AA51" s="6"/>
      <c r="AI51" s="6"/>
      <c r="AJ51" s="6"/>
    </row>
    <row r="52" s="2" customFormat="1" customHeight="1" spans="1:36">
      <c r="A52" s="20"/>
      <c r="K52" s="6"/>
      <c r="L52" s="7"/>
      <c r="M52" s="7"/>
      <c r="N52" s="51"/>
      <c r="O52" s="51"/>
      <c r="P52" s="51"/>
      <c r="Q52" s="51"/>
      <c r="R52" s="8"/>
      <c r="S52" s="8"/>
      <c r="X52" s="9"/>
      <c r="AA52" s="6"/>
      <c r="AI52" s="6"/>
      <c r="AJ52" s="6"/>
    </row>
    <row r="53" s="2" customFormat="1" customHeight="1" spans="1:36">
      <c r="A53" s="20"/>
      <c r="K53" s="6"/>
      <c r="L53" s="7"/>
      <c r="M53" s="7"/>
      <c r="N53" s="51"/>
      <c r="O53" s="51"/>
      <c r="P53" s="51"/>
      <c r="Q53" s="51"/>
      <c r="R53" s="8"/>
      <c r="S53" s="8"/>
      <c r="X53" s="9"/>
      <c r="AA53" s="6"/>
      <c r="AI53" s="6"/>
      <c r="AJ53" s="6"/>
    </row>
    <row r="54" s="2" customFormat="1" customHeight="1" spans="1:36">
      <c r="A54" s="20"/>
      <c r="K54" s="6"/>
      <c r="L54" s="7"/>
      <c r="M54" s="7"/>
      <c r="N54" s="7"/>
      <c r="O54" s="7"/>
      <c r="P54" s="7"/>
      <c r="Q54" s="7"/>
      <c r="R54" s="8"/>
      <c r="S54" s="8"/>
      <c r="X54" s="9"/>
      <c r="AA54" s="6"/>
      <c r="AI54" s="6"/>
      <c r="AJ54" s="6"/>
    </row>
    <row r="55" s="2" customFormat="1" customHeight="1" spans="1:36">
      <c r="A55" s="12"/>
      <c r="K55" s="6"/>
      <c r="L55" s="7"/>
      <c r="M55" s="7"/>
      <c r="N55" s="7"/>
      <c r="O55" s="7"/>
      <c r="P55" s="7"/>
      <c r="Q55" s="7"/>
      <c r="R55" s="8"/>
      <c r="S55" s="8"/>
      <c r="X55" s="9"/>
      <c r="AA55" s="6"/>
      <c r="AI55" s="6"/>
      <c r="AJ55" s="6"/>
    </row>
    <row r="56" s="2" customFormat="1" customHeight="1" spans="1:36">
      <c r="A56" s="12"/>
      <c r="K56" s="6"/>
      <c r="L56" s="7"/>
      <c r="M56" s="7"/>
      <c r="N56" s="7"/>
      <c r="O56" s="7"/>
      <c r="P56" s="7"/>
      <c r="Q56" s="7"/>
      <c r="R56" s="8"/>
      <c r="S56" s="8"/>
      <c r="X56" s="9"/>
      <c r="AA56" s="6"/>
      <c r="AI56" s="6"/>
      <c r="AJ56" s="6"/>
    </row>
    <row r="57" s="2" customFormat="1" customHeight="1" spans="11:36">
      <c r="K57" s="6"/>
      <c r="L57" s="7"/>
      <c r="M57" s="7"/>
      <c r="N57" s="7"/>
      <c r="O57" s="7"/>
      <c r="P57" s="7"/>
      <c r="Q57" s="7"/>
      <c r="R57" s="8"/>
      <c r="S57" s="8"/>
      <c r="T57" s="55"/>
      <c r="X57" s="9"/>
      <c r="AA57" s="6"/>
      <c r="AB57" s="55"/>
      <c r="AI57" s="6"/>
      <c r="AJ57" s="6"/>
    </row>
    <row r="58" s="2" customFormat="1" customHeight="1" spans="11:36">
      <c r="K58" s="6"/>
      <c r="L58" s="7"/>
      <c r="M58" s="7"/>
      <c r="N58" s="7"/>
      <c r="O58" s="7"/>
      <c r="P58" s="7"/>
      <c r="Q58" s="7"/>
      <c r="R58" s="8"/>
      <c r="S58" s="8"/>
      <c r="T58" s="55"/>
      <c r="X58" s="9"/>
      <c r="AA58" s="6"/>
      <c r="AB58" s="55"/>
      <c r="AI58" s="6"/>
      <c r="AJ58" s="6"/>
    </row>
    <row r="59" s="2" customFormat="1" customHeight="1" spans="11:36">
      <c r="K59" s="6"/>
      <c r="L59" s="7"/>
      <c r="M59" s="7"/>
      <c r="N59" s="7"/>
      <c r="O59" s="7"/>
      <c r="P59" s="7"/>
      <c r="Q59" s="7"/>
      <c r="R59" s="8"/>
      <c r="S59" s="8"/>
      <c r="X59" s="9"/>
      <c r="AA59" s="6"/>
      <c r="AB59" s="55"/>
      <c r="AI59" s="6"/>
      <c r="AJ59" s="6"/>
    </row>
    <row r="60" s="2" customFormat="1" customHeight="1" spans="11:36">
      <c r="K60" s="6"/>
      <c r="L60" s="7"/>
      <c r="M60" s="7"/>
      <c r="N60" s="7"/>
      <c r="O60" s="7"/>
      <c r="P60" s="7"/>
      <c r="Q60" s="7"/>
      <c r="R60" s="8"/>
      <c r="S60" s="8"/>
      <c r="X60" s="9"/>
      <c r="AA60" s="6"/>
      <c r="AB60" s="55"/>
      <c r="AI60" s="6"/>
      <c r="AJ60" s="6"/>
    </row>
    <row r="61" s="2" customFormat="1" customHeight="1" spans="11:37">
      <c r="K61" s="6"/>
      <c r="L61" s="7"/>
      <c r="M61" s="7"/>
      <c r="N61" s="7"/>
      <c r="O61" s="7"/>
      <c r="P61" s="7"/>
      <c r="Q61" s="7"/>
      <c r="R61" s="8"/>
      <c r="S61" s="8"/>
      <c r="X61" s="9"/>
      <c r="AA61" s="6"/>
      <c r="AI61" s="6"/>
      <c r="AJ61" s="6"/>
      <c r="AK61" s="55"/>
    </row>
    <row r="62" s="2" customFormat="1" customHeight="1" spans="1:37">
      <c r="A62" s="21"/>
      <c r="K62" s="6"/>
      <c r="L62" s="7"/>
      <c r="M62" s="7"/>
      <c r="N62" s="7"/>
      <c r="O62" s="7"/>
      <c r="P62" s="7"/>
      <c r="Q62" s="7"/>
      <c r="R62" s="8"/>
      <c r="S62" s="8"/>
      <c r="X62" s="9"/>
      <c r="AA62" s="6"/>
      <c r="AB62" s="55"/>
      <c r="AI62" s="6"/>
      <c r="AJ62" s="6"/>
      <c r="AK62" s="55"/>
    </row>
    <row r="63" s="2" customFormat="1" customHeight="1" spans="11:36">
      <c r="K63" s="6"/>
      <c r="L63" s="7"/>
      <c r="M63" s="7"/>
      <c r="N63" s="7"/>
      <c r="O63" s="7"/>
      <c r="P63" s="7"/>
      <c r="Q63" s="7"/>
      <c r="R63" s="8"/>
      <c r="S63" s="8"/>
      <c r="X63" s="9"/>
      <c r="AA63" s="6"/>
      <c r="AB63" s="55"/>
      <c r="AI63" s="6"/>
      <c r="AJ63" s="6"/>
    </row>
    <row r="64" s="2" customFormat="1" customHeight="1" spans="11:37">
      <c r="K64" s="6"/>
      <c r="L64" s="7"/>
      <c r="M64" s="7"/>
      <c r="N64" s="7"/>
      <c r="O64" s="7"/>
      <c r="P64" s="7"/>
      <c r="Q64" s="7"/>
      <c r="R64" s="8"/>
      <c r="S64" s="8"/>
      <c r="X64" s="9"/>
      <c r="AA64" s="6"/>
      <c r="AB64" s="55"/>
      <c r="AI64" s="6"/>
      <c r="AJ64" s="6"/>
      <c r="AK64" s="55"/>
    </row>
    <row r="65" s="2" customFormat="1" customHeight="1" spans="1:37">
      <c r="A65" s="78"/>
      <c r="K65" s="6"/>
      <c r="L65" s="7"/>
      <c r="M65" s="7"/>
      <c r="N65" s="7"/>
      <c r="O65" s="7"/>
      <c r="P65" s="7"/>
      <c r="Q65" s="7"/>
      <c r="R65" s="8"/>
      <c r="S65" s="8"/>
      <c r="X65" s="9"/>
      <c r="AA65" s="6"/>
      <c r="AI65" s="6"/>
      <c r="AJ65" s="6"/>
      <c r="AK65" s="55"/>
    </row>
    <row r="66" s="2" customFormat="1" customHeight="1" spans="11:37">
      <c r="K66" s="6"/>
      <c r="L66" s="7"/>
      <c r="M66" s="7"/>
      <c r="N66" s="7"/>
      <c r="O66" s="7"/>
      <c r="P66" s="7"/>
      <c r="Q66" s="7"/>
      <c r="R66" s="8"/>
      <c r="S66" s="8"/>
      <c r="X66" s="9"/>
      <c r="AA66" s="6"/>
      <c r="AI66" s="6"/>
      <c r="AJ66" s="6"/>
      <c r="AK66" s="55"/>
    </row>
    <row r="67" s="2" customFormat="1" customHeight="1" spans="11:36">
      <c r="K67" s="6"/>
      <c r="L67" s="7"/>
      <c r="M67" s="7"/>
      <c r="N67" s="7"/>
      <c r="O67" s="7"/>
      <c r="P67" s="7"/>
      <c r="Q67" s="7"/>
      <c r="R67" s="8"/>
      <c r="S67" s="8"/>
      <c r="X67" s="9"/>
      <c r="AA67" s="6"/>
      <c r="AI67" s="6"/>
      <c r="AJ67" s="6"/>
    </row>
    <row r="68" s="2" customFormat="1" customHeight="1" spans="11:36">
      <c r="K68" s="6"/>
      <c r="L68" s="7"/>
      <c r="M68" s="7"/>
      <c r="N68" s="7"/>
      <c r="O68" s="7"/>
      <c r="P68" s="7"/>
      <c r="Q68" s="7"/>
      <c r="R68" s="8"/>
      <c r="S68" s="8"/>
      <c r="X68" s="9"/>
      <c r="AA68" s="6"/>
      <c r="AI68" s="6"/>
      <c r="AJ68" s="6"/>
    </row>
    <row r="69" s="2" customFormat="1" customHeight="1" spans="11:36">
      <c r="K69" s="6"/>
      <c r="L69" s="7"/>
      <c r="M69" s="7"/>
      <c r="N69" s="7"/>
      <c r="O69" s="7"/>
      <c r="P69" s="7"/>
      <c r="Q69" s="7"/>
      <c r="R69" s="8"/>
      <c r="S69" s="8"/>
      <c r="X69" s="9"/>
      <c r="AA69" s="6"/>
      <c r="AI69" s="6"/>
      <c r="AJ69" s="6"/>
    </row>
    <row r="70" s="2" customFormat="1" customHeight="1" spans="11:36">
      <c r="K70" s="6"/>
      <c r="L70" s="7"/>
      <c r="M70" s="7"/>
      <c r="N70" s="7"/>
      <c r="O70" s="7"/>
      <c r="P70" s="7"/>
      <c r="Q70" s="7"/>
      <c r="R70" s="8"/>
      <c r="S70" s="8"/>
      <c r="X70" s="9"/>
      <c r="AA70" s="6"/>
      <c r="AI70" s="6"/>
      <c r="AJ70" s="6"/>
    </row>
    <row r="71" s="2" customFormat="1" customHeight="1" spans="11:36">
      <c r="K71" s="6"/>
      <c r="L71" s="7"/>
      <c r="M71" s="7"/>
      <c r="N71" s="7"/>
      <c r="O71" s="7"/>
      <c r="P71" s="7"/>
      <c r="Q71" s="7"/>
      <c r="R71" s="8"/>
      <c r="S71" s="8"/>
      <c r="X71" s="9"/>
      <c r="AA71" s="6"/>
      <c r="AI71" s="6"/>
      <c r="AJ71" s="6"/>
    </row>
    <row r="72" s="2" customFormat="1" customHeight="1" spans="1:36">
      <c r="A72" s="4"/>
      <c r="K72" s="6"/>
      <c r="L72" s="7"/>
      <c r="M72" s="7"/>
      <c r="N72" s="7"/>
      <c r="O72" s="7"/>
      <c r="P72" s="7"/>
      <c r="Q72" s="7"/>
      <c r="R72" s="8"/>
      <c r="S72" s="8"/>
      <c r="X72" s="9"/>
      <c r="AA72" s="6"/>
      <c r="AB72" s="55"/>
      <c r="AI72" s="6"/>
      <c r="AJ72" s="6"/>
    </row>
    <row r="73" s="2" customFormat="1" customHeight="1" spans="1:37">
      <c r="A73" s="4"/>
      <c r="D73" s="4"/>
      <c r="E73" s="4"/>
      <c r="F73" s="4"/>
      <c r="G73" s="4"/>
      <c r="H73" s="4"/>
      <c r="I73" s="4"/>
      <c r="J73" s="4"/>
      <c r="K73" s="6"/>
      <c r="L73" s="31"/>
      <c r="M73" s="31"/>
      <c r="N73" s="31"/>
      <c r="O73" s="31"/>
      <c r="P73" s="31"/>
      <c r="Q73" s="31"/>
      <c r="R73" s="67"/>
      <c r="S73" s="67"/>
      <c r="T73" s="79"/>
      <c r="X73" s="9"/>
      <c r="AA73" s="6"/>
      <c r="AB73" s="72"/>
      <c r="AI73" s="6"/>
      <c r="AJ73" s="6"/>
      <c r="AK73" s="55"/>
    </row>
    <row r="74" s="4" customFormat="1" customHeight="1" spans="1:253">
      <c r="A74" s="2"/>
      <c r="D74" s="2"/>
      <c r="E74" s="2"/>
      <c r="F74" s="2"/>
      <c r="G74" s="2"/>
      <c r="H74" s="2"/>
      <c r="I74" s="2"/>
      <c r="J74" s="2"/>
      <c r="K74" s="6"/>
      <c r="L74" s="7"/>
      <c r="M74" s="7"/>
      <c r="N74" s="7"/>
      <c r="O74" s="7"/>
      <c r="P74" s="7"/>
      <c r="Q74" s="7"/>
      <c r="R74" s="8"/>
      <c r="S74" s="8"/>
      <c r="T74" s="2"/>
      <c r="U74" s="2"/>
      <c r="V74" s="2"/>
      <c r="W74" s="2"/>
      <c r="X74" s="9"/>
      <c r="Y74" s="2"/>
      <c r="Z74" s="2"/>
      <c r="AA74" s="6"/>
      <c r="AB74" s="2"/>
      <c r="AC74" s="2"/>
      <c r="AD74" s="2"/>
      <c r="AE74" s="2"/>
      <c r="AF74" s="2"/>
      <c r="AG74" s="2"/>
      <c r="AH74" s="2"/>
      <c r="AI74" s="6"/>
      <c r="AJ74" s="6"/>
      <c r="AK74" s="5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</sheetData>
  <conditionalFormatting sqref="A34">
    <cfRule type="expression" dxfId="0" priority="3" stopIfTrue="1">
      <formula>AND(COUNTIF(#REF!,A34)&gt;1,NOT(ISBLANK(A34)))</formula>
    </cfRule>
  </conditionalFormatting>
  <conditionalFormatting sqref="A35">
    <cfRule type="expression" dxfId="0" priority="2" stopIfTrue="1">
      <formula>AND(COUNTIF(#REF!,A35)&gt;1,NOT(ISBLANK(A35)))</formula>
    </cfRule>
  </conditionalFormatting>
  <conditionalFormatting sqref="A36">
    <cfRule type="expression" dxfId="0" priority="1" stopIfTrue="1">
      <formula>AND(COUNTIF(#REF!,A36)&gt;1,NOT(ISBLANK(A36)))</formula>
    </cfRule>
  </conditionalFormatting>
  <conditionalFormatting sqref="A43">
    <cfRule type="expression" dxfId="0" priority="11" stopIfTrue="1">
      <formula>AND(COUNTIF(#REF!,A43)&gt;1,NOT(ISBLANK(A43)))</formula>
    </cfRule>
  </conditionalFormatting>
  <conditionalFormatting sqref="A48">
    <cfRule type="expression" dxfId="0" priority="8" stopIfTrue="1">
      <formula>AND(COUNTIF(#REF!,A48)&gt;1,NOT(ISBLANK(A48)))</formula>
    </cfRule>
  </conditionalFormatting>
  <conditionalFormatting sqref="A49">
    <cfRule type="expression" dxfId="0" priority="7" stopIfTrue="1">
      <formula>AND(COUNTIF(#REF!,A49)&gt;1,NOT(ISBLANK(A49)))</formula>
    </cfRule>
  </conditionalFormatting>
  <conditionalFormatting sqref="A50">
    <cfRule type="expression" dxfId="0" priority="6" stopIfTrue="1">
      <formula>AND(COUNTIF(#REF!,A50)&gt;1,NOT(ISBLANK(A50)))</formula>
    </cfRule>
  </conditionalFormatting>
  <conditionalFormatting sqref="A44:A45">
    <cfRule type="expression" dxfId="0" priority="10" stopIfTrue="1">
      <formula>AND(COUNTIF(#REF!,A44)&gt;1,NOT(ISBLANK(A44)))</formula>
    </cfRule>
  </conditionalFormatting>
  <conditionalFormatting sqref="A46:A47">
    <cfRule type="expression" dxfId="0" priority="9" stopIfTrue="1">
      <formula>AND(COUNTIF(#REF!,A46)&gt;1,NOT(ISBLANK(A46)))</formula>
    </cfRule>
  </conditionalFormatting>
  <conditionalFormatting sqref="A51:A53">
    <cfRule type="expression" dxfId="0" priority="4" stopIfTrue="1">
      <formula>AND(COUNTIF(#REF!,A51)&gt;1,NOT(ISBLANK(A51)))</formula>
    </cfRule>
  </conditionalFormatting>
  <conditionalFormatting sqref="A54:A55">
    <cfRule type="expression" dxfId="0" priority="5" stopIfTrue="1">
      <formula>AND(COUNTIF(#REF!,A54)&gt;1,NOT(ISBLANK(A54)))</formula>
    </cfRule>
  </conditionalFormatting>
  <conditionalFormatting sqref="A30 A9 A5">
    <cfRule type="expression" dxfId="0" priority="12" stopIfTrue="1">
      <formula>AND(COUNTIF($A:$A,A5)&gt;1,NOT(ISBLANK(A5)))</formula>
    </cfRule>
  </conditionalFormatting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2018-06-06T12:58:00Z</dcterms:created>
  <dcterms:modified xsi:type="dcterms:W3CDTF">2018-10-27T02:32:21Z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