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Yong Zheng He\Desktop\DiB Publication CVI\Dataset\"/>
    </mc:Choice>
  </mc:AlternateContent>
  <xr:revisionPtr revIDLastSave="0" documentId="13_ncr:1_{9FEE5035-670D-41A0-B7D0-D1CAAF897238}" xr6:coauthVersionLast="45" xr6:coauthVersionMax="45" xr10:uidLastSave="{00000000-0000-0000-0000-000000000000}"/>
  <bookViews>
    <workbookView xWindow="-120" yWindow="-120" windowWidth="20730" windowHeight="11160" tabRatio="890" firstSheet="1" activeTab="1" xr2:uid="{00000000-000D-0000-FFFF-FFFF00000000}"/>
  </bookViews>
  <sheets>
    <sheet name="Sheet2" sheetId="5" state="hidden" r:id="rId1"/>
    <sheet name="Questions" sheetId="9" r:id="rId2"/>
    <sheet name="Q1-Q35" sheetId="10" r:id="rId3"/>
    <sheet name="Relevance" sheetId="3" r:id="rId4"/>
    <sheet name="Clarity" sheetId="4" r:id="rId5"/>
    <sheet name="Ambiguity" sheetId="6" r:id="rId6"/>
    <sheet name="Simplicity" sheetId="7" r:id="rId7"/>
    <sheet name="Summary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F6" i="10"/>
  <c r="N6" i="10"/>
  <c r="V6" i="10"/>
  <c r="AD6" i="10"/>
  <c r="AL6" i="10"/>
  <c r="AT6" i="10"/>
  <c r="BB6" i="10"/>
  <c r="BJ6" i="10"/>
  <c r="BR6" i="10"/>
  <c r="BZ6" i="10"/>
  <c r="F8" i="10"/>
  <c r="N8" i="10"/>
  <c r="V8" i="10"/>
  <c r="AD8" i="10"/>
  <c r="AL8" i="10"/>
  <c r="AT8" i="10"/>
  <c r="BB8" i="10"/>
  <c r="BJ8" i="10"/>
  <c r="BR8" i="10"/>
  <c r="BZ8" i="10"/>
  <c r="F10" i="10"/>
  <c r="N10" i="10"/>
  <c r="V10" i="10"/>
  <c r="AD10" i="10"/>
  <c r="AL10" i="10"/>
  <c r="AT10" i="10"/>
  <c r="BB10" i="10"/>
  <c r="BJ10" i="10"/>
  <c r="BR10" i="10"/>
  <c r="BZ10" i="10"/>
  <c r="F12" i="10"/>
  <c r="N12" i="10"/>
  <c r="V12" i="10"/>
  <c r="AD12" i="10"/>
  <c r="AL12" i="10"/>
  <c r="AT12" i="10"/>
  <c r="BB12" i="10"/>
  <c r="BJ12" i="10"/>
  <c r="BR12" i="10"/>
  <c r="BZ12" i="10"/>
  <c r="F29" i="10"/>
  <c r="N29" i="10"/>
  <c r="V29" i="10"/>
  <c r="AD29" i="10"/>
  <c r="AL29" i="10"/>
  <c r="AT29" i="10"/>
  <c r="BB29" i="10"/>
  <c r="BJ29" i="10"/>
  <c r="BR29" i="10"/>
  <c r="BZ29" i="10"/>
  <c r="F31" i="10"/>
  <c r="N31" i="10"/>
  <c r="V31" i="10"/>
  <c r="AD31" i="10"/>
  <c r="AL31" i="10"/>
  <c r="AT31" i="10"/>
  <c r="BB31" i="10"/>
  <c r="BJ31" i="10"/>
  <c r="BR31" i="10"/>
  <c r="BZ31" i="10"/>
  <c r="F33" i="10"/>
  <c r="N33" i="10"/>
  <c r="V33" i="10"/>
  <c r="AD33" i="10"/>
  <c r="AL33" i="10"/>
  <c r="AT33" i="10"/>
  <c r="BB33" i="10"/>
  <c r="BJ33" i="10"/>
  <c r="BR33" i="10"/>
  <c r="BZ33" i="10"/>
  <c r="F35" i="10"/>
  <c r="N35" i="10"/>
  <c r="V35" i="10"/>
  <c r="AD35" i="10"/>
  <c r="AL35" i="10"/>
  <c r="AT35" i="10"/>
  <c r="BB35" i="10"/>
  <c r="BJ35" i="10"/>
  <c r="BR35" i="10"/>
  <c r="BZ35" i="10"/>
  <c r="F52" i="10"/>
  <c r="N52" i="10"/>
  <c r="V52" i="10"/>
  <c r="AD52" i="10"/>
  <c r="AL52" i="10"/>
  <c r="AT52" i="10"/>
  <c r="BB52" i="10"/>
  <c r="BJ52" i="10"/>
  <c r="BR52" i="10"/>
  <c r="BZ52" i="10"/>
  <c r="F54" i="10"/>
  <c r="N54" i="10"/>
  <c r="V54" i="10"/>
  <c r="AD54" i="10"/>
  <c r="AL54" i="10"/>
  <c r="AT54" i="10"/>
  <c r="BB54" i="10"/>
  <c r="BJ54" i="10"/>
  <c r="BR54" i="10"/>
  <c r="BZ54" i="10"/>
  <c r="F56" i="10"/>
  <c r="N56" i="10"/>
  <c r="V56" i="10"/>
  <c r="AD56" i="10"/>
  <c r="AL56" i="10"/>
  <c r="AT56" i="10"/>
  <c r="BB56" i="10"/>
  <c r="BJ56" i="10"/>
  <c r="BR56" i="10"/>
  <c r="BZ56" i="10"/>
  <c r="F58" i="10"/>
  <c r="N58" i="10"/>
  <c r="V58" i="10"/>
  <c r="AD58" i="10"/>
  <c r="AL58" i="10"/>
  <c r="AT58" i="10"/>
  <c r="BB58" i="10"/>
  <c r="BJ58" i="10"/>
  <c r="BR58" i="10"/>
  <c r="BZ58" i="10"/>
  <c r="F75" i="10"/>
  <c r="N75" i="10"/>
  <c r="V75" i="10"/>
  <c r="AD75" i="10"/>
  <c r="AL75" i="10"/>
  <c r="F77" i="10"/>
  <c r="N77" i="10"/>
  <c r="V77" i="10"/>
  <c r="AD77" i="10"/>
  <c r="AL77" i="10"/>
  <c r="F79" i="10"/>
  <c r="N79" i="10"/>
  <c r="V79" i="10"/>
  <c r="AD79" i="10"/>
  <c r="AL79" i="10"/>
  <c r="F81" i="10"/>
  <c r="N81" i="10"/>
  <c r="V81" i="10"/>
  <c r="AD81" i="10"/>
  <c r="AL81" i="10"/>
  <c r="Q3" i="3"/>
  <c r="O14" i="8" l="1"/>
  <c r="O13" i="8"/>
  <c r="O16" i="8" s="1"/>
  <c r="R8" i="8"/>
  <c r="O8" i="8" l="1"/>
  <c r="O7" i="8"/>
  <c r="C40" i="8" l="1"/>
  <c r="D40" i="8"/>
  <c r="E40" i="8"/>
  <c r="F40" i="8"/>
  <c r="G40" i="8"/>
  <c r="H40" i="8"/>
  <c r="I40" i="8"/>
  <c r="B40" i="8"/>
  <c r="O9" i="8" l="1"/>
  <c r="O10" i="8" s="1"/>
  <c r="R7" i="8" s="1"/>
  <c r="Q12" i="3"/>
  <c r="Q11" i="4" l="1"/>
  <c r="Q12" i="4"/>
  <c r="Q13" i="4"/>
  <c r="Q14" i="4"/>
  <c r="L12" i="3"/>
  <c r="M12" i="3"/>
  <c r="N12" i="3"/>
  <c r="O12" i="3" l="1"/>
  <c r="P12" i="3" s="1"/>
  <c r="R12" i="3" s="1"/>
  <c r="Q37" i="7"/>
  <c r="N37" i="7"/>
  <c r="M37" i="7"/>
  <c r="L37" i="7"/>
  <c r="Q36" i="7"/>
  <c r="N36" i="7"/>
  <c r="M36" i="7"/>
  <c r="L36" i="7"/>
  <c r="Q35" i="7"/>
  <c r="N35" i="7"/>
  <c r="M35" i="7"/>
  <c r="L35" i="7"/>
  <c r="Q34" i="7"/>
  <c r="N34" i="7"/>
  <c r="M34" i="7"/>
  <c r="L34" i="7"/>
  <c r="Q33" i="7"/>
  <c r="N33" i="7"/>
  <c r="M33" i="7"/>
  <c r="L33" i="7"/>
  <c r="Q32" i="7"/>
  <c r="N32" i="7"/>
  <c r="M32" i="7"/>
  <c r="L32" i="7"/>
  <c r="Q31" i="7"/>
  <c r="N31" i="7"/>
  <c r="M31" i="7"/>
  <c r="L31" i="7"/>
  <c r="Q30" i="7"/>
  <c r="N30" i="7"/>
  <c r="M30" i="7"/>
  <c r="L30" i="7"/>
  <c r="Q29" i="7"/>
  <c r="N29" i="7"/>
  <c r="M29" i="7"/>
  <c r="L29" i="7"/>
  <c r="Q28" i="7"/>
  <c r="N28" i="7"/>
  <c r="M28" i="7"/>
  <c r="L28" i="7"/>
  <c r="Q27" i="7"/>
  <c r="N27" i="7"/>
  <c r="M27" i="7"/>
  <c r="L27" i="7"/>
  <c r="Q26" i="7"/>
  <c r="N26" i="7"/>
  <c r="M26" i="7"/>
  <c r="L26" i="7"/>
  <c r="Q25" i="7"/>
  <c r="N25" i="7"/>
  <c r="M25" i="7"/>
  <c r="L25" i="7"/>
  <c r="Q24" i="7"/>
  <c r="N24" i="7"/>
  <c r="M24" i="7"/>
  <c r="L24" i="7"/>
  <c r="Q23" i="7"/>
  <c r="N23" i="7"/>
  <c r="M23" i="7"/>
  <c r="L23" i="7"/>
  <c r="Q22" i="7"/>
  <c r="N22" i="7"/>
  <c r="M22" i="7"/>
  <c r="L22" i="7"/>
  <c r="Q21" i="7"/>
  <c r="N21" i="7"/>
  <c r="M21" i="7"/>
  <c r="L21" i="7"/>
  <c r="Q20" i="7"/>
  <c r="N20" i="7"/>
  <c r="M20" i="7"/>
  <c r="L20" i="7"/>
  <c r="Q19" i="7"/>
  <c r="N19" i="7"/>
  <c r="M19" i="7"/>
  <c r="L19" i="7"/>
  <c r="Q18" i="7"/>
  <c r="N18" i="7"/>
  <c r="M18" i="7"/>
  <c r="L18" i="7"/>
  <c r="Q17" i="7"/>
  <c r="N17" i="7"/>
  <c r="M17" i="7"/>
  <c r="L17" i="7"/>
  <c r="Q16" i="7"/>
  <c r="N16" i="7"/>
  <c r="M16" i="7"/>
  <c r="L16" i="7"/>
  <c r="Q15" i="7"/>
  <c r="N15" i="7"/>
  <c r="M15" i="7"/>
  <c r="L15" i="7"/>
  <c r="Q14" i="7"/>
  <c r="N14" i="7"/>
  <c r="M14" i="7"/>
  <c r="L14" i="7"/>
  <c r="Q13" i="7"/>
  <c r="N13" i="7"/>
  <c r="M13" i="7"/>
  <c r="L13" i="7"/>
  <c r="Q12" i="7"/>
  <c r="N12" i="7"/>
  <c r="M12" i="7"/>
  <c r="L12" i="7"/>
  <c r="Q11" i="7"/>
  <c r="N11" i="7"/>
  <c r="M11" i="7"/>
  <c r="L11" i="7"/>
  <c r="Q10" i="7"/>
  <c r="N10" i="7"/>
  <c r="M10" i="7"/>
  <c r="L10" i="7"/>
  <c r="Q9" i="7"/>
  <c r="N9" i="7"/>
  <c r="M9" i="7"/>
  <c r="L9" i="7"/>
  <c r="Q8" i="7"/>
  <c r="N8" i="7"/>
  <c r="M8" i="7"/>
  <c r="L8" i="7"/>
  <c r="Q7" i="7"/>
  <c r="N7" i="7"/>
  <c r="M7" i="7"/>
  <c r="L7" i="7"/>
  <c r="Q6" i="7"/>
  <c r="N6" i="7"/>
  <c r="M6" i="7"/>
  <c r="L6" i="7"/>
  <c r="Q5" i="7"/>
  <c r="N5" i="7"/>
  <c r="M5" i="7"/>
  <c r="L5" i="7"/>
  <c r="Q4" i="7"/>
  <c r="N4" i="7"/>
  <c r="M4" i="7"/>
  <c r="L4" i="7"/>
  <c r="Q3" i="7"/>
  <c r="N3" i="7"/>
  <c r="M3" i="7"/>
  <c r="L3" i="7"/>
  <c r="Q37" i="6"/>
  <c r="N37" i="6"/>
  <c r="M37" i="6"/>
  <c r="L37" i="6"/>
  <c r="Q36" i="6"/>
  <c r="N36" i="6"/>
  <c r="M36" i="6"/>
  <c r="L36" i="6"/>
  <c r="Q35" i="6"/>
  <c r="N35" i="6"/>
  <c r="M35" i="6"/>
  <c r="L35" i="6"/>
  <c r="Q34" i="6"/>
  <c r="N34" i="6"/>
  <c r="M34" i="6"/>
  <c r="L34" i="6"/>
  <c r="Q33" i="6"/>
  <c r="N33" i="6"/>
  <c r="M33" i="6"/>
  <c r="L33" i="6"/>
  <c r="Q32" i="6"/>
  <c r="N32" i="6"/>
  <c r="M32" i="6"/>
  <c r="L32" i="6"/>
  <c r="Q31" i="6"/>
  <c r="N31" i="6"/>
  <c r="M31" i="6"/>
  <c r="L31" i="6"/>
  <c r="Q30" i="6"/>
  <c r="N30" i="6"/>
  <c r="M30" i="6"/>
  <c r="L30" i="6"/>
  <c r="Q29" i="6"/>
  <c r="N29" i="6"/>
  <c r="M29" i="6"/>
  <c r="L29" i="6"/>
  <c r="Q28" i="6"/>
  <c r="N28" i="6"/>
  <c r="M28" i="6"/>
  <c r="L28" i="6"/>
  <c r="Q27" i="6"/>
  <c r="N27" i="6"/>
  <c r="M27" i="6"/>
  <c r="L27" i="6"/>
  <c r="Q26" i="6"/>
  <c r="N26" i="6"/>
  <c r="M26" i="6"/>
  <c r="L26" i="6"/>
  <c r="Q25" i="6"/>
  <c r="N25" i="6"/>
  <c r="M25" i="6"/>
  <c r="L25" i="6"/>
  <c r="Q24" i="6"/>
  <c r="N24" i="6"/>
  <c r="M24" i="6"/>
  <c r="L24" i="6"/>
  <c r="Q23" i="6"/>
  <c r="N23" i="6"/>
  <c r="M23" i="6"/>
  <c r="L23" i="6"/>
  <c r="Q22" i="6"/>
  <c r="N22" i="6"/>
  <c r="M22" i="6"/>
  <c r="L22" i="6"/>
  <c r="Q21" i="6"/>
  <c r="N21" i="6"/>
  <c r="M21" i="6"/>
  <c r="L21" i="6"/>
  <c r="Q20" i="6"/>
  <c r="N20" i="6"/>
  <c r="M20" i="6"/>
  <c r="L20" i="6"/>
  <c r="Q19" i="6"/>
  <c r="N19" i="6"/>
  <c r="M19" i="6"/>
  <c r="L19" i="6"/>
  <c r="Q18" i="6"/>
  <c r="N18" i="6"/>
  <c r="M18" i="6"/>
  <c r="L18" i="6"/>
  <c r="Q17" i="6"/>
  <c r="N17" i="6"/>
  <c r="M17" i="6"/>
  <c r="L17" i="6"/>
  <c r="Q16" i="6"/>
  <c r="N16" i="6"/>
  <c r="M16" i="6"/>
  <c r="L16" i="6"/>
  <c r="Q15" i="6"/>
  <c r="N15" i="6"/>
  <c r="M15" i="6"/>
  <c r="L15" i="6"/>
  <c r="Q14" i="6"/>
  <c r="N14" i="6"/>
  <c r="M14" i="6"/>
  <c r="L14" i="6"/>
  <c r="Q13" i="6"/>
  <c r="N13" i="6"/>
  <c r="M13" i="6"/>
  <c r="L13" i="6"/>
  <c r="Q12" i="6"/>
  <c r="N12" i="6"/>
  <c r="M12" i="6"/>
  <c r="L12" i="6"/>
  <c r="Q11" i="6"/>
  <c r="N11" i="6"/>
  <c r="M11" i="6"/>
  <c r="L11" i="6"/>
  <c r="Q10" i="6"/>
  <c r="N10" i="6"/>
  <c r="M10" i="6"/>
  <c r="L10" i="6"/>
  <c r="Q9" i="6"/>
  <c r="N9" i="6"/>
  <c r="M9" i="6"/>
  <c r="L9" i="6"/>
  <c r="Q8" i="6"/>
  <c r="N8" i="6"/>
  <c r="M8" i="6"/>
  <c r="L8" i="6"/>
  <c r="Q7" i="6"/>
  <c r="N7" i="6"/>
  <c r="M7" i="6"/>
  <c r="L7" i="6"/>
  <c r="Q6" i="6"/>
  <c r="N6" i="6"/>
  <c r="M6" i="6"/>
  <c r="L6" i="6"/>
  <c r="Q5" i="6"/>
  <c r="N5" i="6"/>
  <c r="M5" i="6"/>
  <c r="L5" i="6"/>
  <c r="Q4" i="6"/>
  <c r="N4" i="6"/>
  <c r="M4" i="6"/>
  <c r="L4" i="6"/>
  <c r="Q3" i="6"/>
  <c r="N3" i="6"/>
  <c r="M3" i="6"/>
  <c r="L3" i="6"/>
  <c r="Q37" i="4"/>
  <c r="N37" i="4"/>
  <c r="M37" i="4"/>
  <c r="L37" i="4"/>
  <c r="Q36" i="4"/>
  <c r="N36" i="4"/>
  <c r="M36" i="4"/>
  <c r="L36" i="4"/>
  <c r="Q35" i="4"/>
  <c r="N35" i="4"/>
  <c r="M35" i="4"/>
  <c r="L35" i="4"/>
  <c r="Q34" i="4"/>
  <c r="N34" i="4"/>
  <c r="M34" i="4"/>
  <c r="L34" i="4"/>
  <c r="Q33" i="4"/>
  <c r="N33" i="4"/>
  <c r="M33" i="4"/>
  <c r="L33" i="4"/>
  <c r="Q32" i="4"/>
  <c r="N32" i="4"/>
  <c r="M32" i="4"/>
  <c r="L32" i="4"/>
  <c r="Q31" i="4"/>
  <c r="N31" i="4"/>
  <c r="M31" i="4"/>
  <c r="L31" i="4"/>
  <c r="Q30" i="4"/>
  <c r="N30" i="4"/>
  <c r="M30" i="4"/>
  <c r="L30" i="4"/>
  <c r="Q29" i="4"/>
  <c r="N29" i="4"/>
  <c r="M29" i="4"/>
  <c r="L29" i="4"/>
  <c r="Q28" i="4"/>
  <c r="N28" i="4"/>
  <c r="M28" i="4"/>
  <c r="L28" i="4"/>
  <c r="Q27" i="4"/>
  <c r="N27" i="4"/>
  <c r="M27" i="4"/>
  <c r="L27" i="4"/>
  <c r="Q26" i="4"/>
  <c r="N26" i="4"/>
  <c r="M26" i="4"/>
  <c r="L26" i="4"/>
  <c r="Q25" i="4"/>
  <c r="N25" i="4"/>
  <c r="M25" i="4"/>
  <c r="L25" i="4"/>
  <c r="Q24" i="4"/>
  <c r="N24" i="4"/>
  <c r="M24" i="4"/>
  <c r="L24" i="4"/>
  <c r="Q23" i="4"/>
  <c r="N23" i="4"/>
  <c r="M23" i="4"/>
  <c r="L23" i="4"/>
  <c r="Q22" i="4"/>
  <c r="N22" i="4"/>
  <c r="M22" i="4"/>
  <c r="L22" i="4"/>
  <c r="Q21" i="4"/>
  <c r="N21" i="4"/>
  <c r="M21" i="4"/>
  <c r="L21" i="4"/>
  <c r="Q20" i="4"/>
  <c r="N20" i="4"/>
  <c r="M20" i="4"/>
  <c r="L20" i="4"/>
  <c r="Q19" i="4"/>
  <c r="N19" i="4"/>
  <c r="M19" i="4"/>
  <c r="L19" i="4"/>
  <c r="Q18" i="4"/>
  <c r="N18" i="4"/>
  <c r="M18" i="4"/>
  <c r="L18" i="4"/>
  <c r="Q17" i="4"/>
  <c r="N17" i="4"/>
  <c r="M17" i="4"/>
  <c r="L17" i="4"/>
  <c r="Q16" i="4"/>
  <c r="N16" i="4"/>
  <c r="M16" i="4"/>
  <c r="L16" i="4"/>
  <c r="Q15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Q10" i="4"/>
  <c r="N10" i="4"/>
  <c r="M10" i="4"/>
  <c r="L10" i="4"/>
  <c r="Q9" i="4"/>
  <c r="N9" i="4"/>
  <c r="M9" i="4"/>
  <c r="L9" i="4"/>
  <c r="Q8" i="4"/>
  <c r="N8" i="4"/>
  <c r="M8" i="4"/>
  <c r="L8" i="4"/>
  <c r="Q7" i="4"/>
  <c r="N7" i="4"/>
  <c r="M7" i="4"/>
  <c r="L7" i="4"/>
  <c r="Q6" i="4"/>
  <c r="N6" i="4"/>
  <c r="M6" i="4"/>
  <c r="L6" i="4"/>
  <c r="Q5" i="4"/>
  <c r="N5" i="4"/>
  <c r="M5" i="4"/>
  <c r="L5" i="4"/>
  <c r="Q4" i="4"/>
  <c r="N4" i="4"/>
  <c r="M4" i="4"/>
  <c r="L4" i="4"/>
  <c r="Q3" i="4"/>
  <c r="N3" i="4"/>
  <c r="M3" i="4"/>
  <c r="L3" i="4"/>
  <c r="L13" i="3"/>
  <c r="M13" i="3"/>
  <c r="N13" i="3"/>
  <c r="Q13" i="3"/>
  <c r="L14" i="3"/>
  <c r="M14" i="3"/>
  <c r="N14" i="3"/>
  <c r="Q14" i="3"/>
  <c r="L15" i="3"/>
  <c r="M15" i="3"/>
  <c r="N15" i="3"/>
  <c r="Q15" i="3"/>
  <c r="L16" i="3"/>
  <c r="M16" i="3"/>
  <c r="N16" i="3"/>
  <c r="Q16" i="3"/>
  <c r="L17" i="3"/>
  <c r="M17" i="3"/>
  <c r="N17" i="3"/>
  <c r="Q17" i="3"/>
  <c r="L18" i="3"/>
  <c r="M18" i="3"/>
  <c r="N18" i="3"/>
  <c r="Q18" i="3"/>
  <c r="L19" i="3"/>
  <c r="M19" i="3"/>
  <c r="N19" i="3"/>
  <c r="Q19" i="3"/>
  <c r="L20" i="3"/>
  <c r="M20" i="3"/>
  <c r="N20" i="3"/>
  <c r="Q20" i="3"/>
  <c r="L21" i="3"/>
  <c r="M21" i="3"/>
  <c r="N21" i="3"/>
  <c r="Q21" i="3"/>
  <c r="L22" i="3"/>
  <c r="M22" i="3"/>
  <c r="N22" i="3"/>
  <c r="Q22" i="3"/>
  <c r="L23" i="3"/>
  <c r="M23" i="3"/>
  <c r="N23" i="3"/>
  <c r="Q23" i="3"/>
  <c r="L24" i="3"/>
  <c r="M24" i="3"/>
  <c r="N24" i="3"/>
  <c r="Q24" i="3"/>
  <c r="L25" i="3"/>
  <c r="M25" i="3"/>
  <c r="N25" i="3"/>
  <c r="Q25" i="3"/>
  <c r="L26" i="3"/>
  <c r="M26" i="3"/>
  <c r="N26" i="3"/>
  <c r="Q26" i="3"/>
  <c r="L27" i="3"/>
  <c r="M27" i="3"/>
  <c r="N27" i="3"/>
  <c r="Q27" i="3"/>
  <c r="L28" i="3"/>
  <c r="M28" i="3"/>
  <c r="N28" i="3"/>
  <c r="Q28" i="3"/>
  <c r="L29" i="3"/>
  <c r="M29" i="3"/>
  <c r="N29" i="3"/>
  <c r="Q29" i="3"/>
  <c r="L30" i="3"/>
  <c r="M30" i="3"/>
  <c r="N30" i="3"/>
  <c r="Q30" i="3"/>
  <c r="L31" i="3"/>
  <c r="M31" i="3"/>
  <c r="N31" i="3"/>
  <c r="Q31" i="3"/>
  <c r="L32" i="3"/>
  <c r="M32" i="3"/>
  <c r="N32" i="3"/>
  <c r="Q32" i="3"/>
  <c r="L33" i="3"/>
  <c r="M33" i="3"/>
  <c r="N33" i="3"/>
  <c r="Q33" i="3"/>
  <c r="L34" i="3"/>
  <c r="M34" i="3"/>
  <c r="N34" i="3"/>
  <c r="Q34" i="3"/>
  <c r="L35" i="3"/>
  <c r="M35" i="3"/>
  <c r="N35" i="3"/>
  <c r="Q35" i="3"/>
  <c r="L36" i="3"/>
  <c r="M36" i="3"/>
  <c r="N36" i="3"/>
  <c r="Q36" i="3"/>
  <c r="L37" i="3"/>
  <c r="M37" i="3"/>
  <c r="N37" i="3"/>
  <c r="Q37" i="3"/>
  <c r="Q4" i="3"/>
  <c r="Q5" i="3"/>
  <c r="Q6" i="3"/>
  <c r="Q7" i="3"/>
  <c r="Q8" i="3"/>
  <c r="Q9" i="3"/>
  <c r="Q10" i="3"/>
  <c r="Q11" i="3"/>
  <c r="N4" i="3"/>
  <c r="N5" i="3"/>
  <c r="N6" i="3"/>
  <c r="N7" i="3"/>
  <c r="N8" i="3"/>
  <c r="N9" i="3"/>
  <c r="N10" i="3"/>
  <c r="N11" i="3"/>
  <c r="N3" i="3"/>
  <c r="M3" i="3"/>
  <c r="L4" i="3"/>
  <c r="L5" i="3"/>
  <c r="L6" i="3"/>
  <c r="L7" i="3"/>
  <c r="L8" i="3"/>
  <c r="L9" i="3"/>
  <c r="L10" i="3"/>
  <c r="L11" i="3"/>
  <c r="L3" i="3"/>
  <c r="O37" i="7" l="1"/>
  <c r="P37" i="7" s="1"/>
  <c r="O17" i="6"/>
  <c r="P17" i="6" s="1"/>
  <c r="O29" i="7"/>
  <c r="P29" i="7" s="1"/>
  <c r="O20" i="6"/>
  <c r="P20" i="6" s="1"/>
  <c r="O9" i="6"/>
  <c r="P9" i="6" s="1"/>
  <c r="R9" i="6" s="1"/>
  <c r="O13" i="6"/>
  <c r="P13" i="6" s="1"/>
  <c r="R13" i="6" s="1"/>
  <c r="O13" i="4"/>
  <c r="P13" i="4" s="1"/>
  <c r="R13" i="4" s="1"/>
  <c r="O17" i="4"/>
  <c r="P17" i="4" s="1"/>
  <c r="R17" i="4" s="1"/>
  <c r="O21" i="4"/>
  <c r="P21" i="4" s="1"/>
  <c r="O29" i="4"/>
  <c r="P29" i="4" s="1"/>
  <c r="R29" i="4" s="1"/>
  <c r="O33" i="4"/>
  <c r="P33" i="4" s="1"/>
  <c r="R33" i="4" s="1"/>
  <c r="O37" i="4"/>
  <c r="P37" i="4" s="1"/>
  <c r="R37" i="4" s="1"/>
  <c r="O5" i="4"/>
  <c r="P5" i="4" s="1"/>
  <c r="O33" i="6"/>
  <c r="P33" i="6" s="1"/>
  <c r="O17" i="7"/>
  <c r="P17" i="7" s="1"/>
  <c r="R17" i="7" s="1"/>
  <c r="O36" i="3"/>
  <c r="P36" i="3" s="1"/>
  <c r="R36" i="3" s="1"/>
  <c r="O34" i="3"/>
  <c r="P34" i="3" s="1"/>
  <c r="O32" i="3"/>
  <c r="P32" i="3" s="1"/>
  <c r="R32" i="3" s="1"/>
  <c r="O30" i="3"/>
  <c r="P30" i="3" s="1"/>
  <c r="R30" i="3" s="1"/>
  <c r="O24" i="3"/>
  <c r="P24" i="3" s="1"/>
  <c r="R24" i="3" s="1"/>
  <c r="O20" i="3"/>
  <c r="P20" i="3" s="1"/>
  <c r="R20" i="3" s="1"/>
  <c r="O18" i="3"/>
  <c r="P18" i="3" s="1"/>
  <c r="R18" i="3" s="1"/>
  <c r="O16" i="3"/>
  <c r="P16" i="3" s="1"/>
  <c r="R16" i="3" s="1"/>
  <c r="O14" i="3"/>
  <c r="P14" i="3" s="1"/>
  <c r="R14" i="3" s="1"/>
  <c r="O5" i="7"/>
  <c r="P5" i="7" s="1"/>
  <c r="R5" i="7" s="1"/>
  <c r="O9" i="7"/>
  <c r="P9" i="7" s="1"/>
  <c r="R9" i="7" s="1"/>
  <c r="O13" i="7"/>
  <c r="P13" i="7" s="1"/>
  <c r="O21" i="7"/>
  <c r="P21" i="7" s="1"/>
  <c r="R21" i="7" s="1"/>
  <c r="O25" i="7"/>
  <c r="P25" i="7" s="1"/>
  <c r="R25" i="7" s="1"/>
  <c r="O33" i="7"/>
  <c r="P33" i="7" s="1"/>
  <c r="R33" i="7" s="1"/>
  <c r="O21" i="6"/>
  <c r="P21" i="6" s="1"/>
  <c r="R21" i="6" s="1"/>
  <c r="W6" i="7"/>
  <c r="W3" i="7"/>
  <c r="W5" i="7" s="1"/>
  <c r="W3" i="3"/>
  <c r="W5" i="3" s="1"/>
  <c r="W6" i="3"/>
  <c r="O23" i="3"/>
  <c r="P23" i="3" s="1"/>
  <c r="R23" i="3" s="1"/>
  <c r="O21" i="3"/>
  <c r="P21" i="3" s="1"/>
  <c r="R21" i="3" s="1"/>
  <c r="O19" i="3"/>
  <c r="P19" i="3" s="1"/>
  <c r="R19" i="3" s="1"/>
  <c r="O17" i="3"/>
  <c r="P17" i="3" s="1"/>
  <c r="R17" i="3" s="1"/>
  <c r="O9" i="4"/>
  <c r="P9" i="4" s="1"/>
  <c r="R9" i="4" s="1"/>
  <c r="O25" i="4"/>
  <c r="P25" i="4" s="1"/>
  <c r="R25" i="4" s="1"/>
  <c r="O25" i="6"/>
  <c r="P25" i="6" s="1"/>
  <c r="R25" i="6" s="1"/>
  <c r="O29" i="6"/>
  <c r="P29" i="6" s="1"/>
  <c r="R29" i="6" s="1"/>
  <c r="O37" i="6"/>
  <c r="P37" i="6" s="1"/>
  <c r="R37" i="6" s="1"/>
  <c r="O10" i="7"/>
  <c r="P10" i="7" s="1"/>
  <c r="O11" i="7"/>
  <c r="P11" i="7" s="1"/>
  <c r="O12" i="7"/>
  <c r="P12" i="7" s="1"/>
  <c r="R12" i="7" s="1"/>
  <c r="O5" i="6"/>
  <c r="P5" i="6" s="1"/>
  <c r="R5" i="6" s="1"/>
  <c r="O36" i="6"/>
  <c r="P36" i="6" s="1"/>
  <c r="O26" i="7"/>
  <c r="P26" i="7" s="1"/>
  <c r="R26" i="7" s="1"/>
  <c r="O27" i="7"/>
  <c r="P27" i="7" s="1"/>
  <c r="R27" i="7" s="1"/>
  <c r="O28" i="7"/>
  <c r="P28" i="7" s="1"/>
  <c r="R28" i="7" s="1"/>
  <c r="O4" i="6"/>
  <c r="P4" i="6" s="1"/>
  <c r="W6" i="6"/>
  <c r="W3" i="6"/>
  <c r="W5" i="6" s="1"/>
  <c r="O8" i="6"/>
  <c r="P8" i="6" s="1"/>
  <c r="R8" i="6" s="1"/>
  <c r="O16" i="6"/>
  <c r="P16" i="6" s="1"/>
  <c r="O30" i="6"/>
  <c r="P30" i="6" s="1"/>
  <c r="R30" i="6" s="1"/>
  <c r="O31" i="6"/>
  <c r="P31" i="6" s="1"/>
  <c r="R31" i="6" s="1"/>
  <c r="O14" i="6"/>
  <c r="P14" i="6" s="1"/>
  <c r="R14" i="6" s="1"/>
  <c r="O15" i="6"/>
  <c r="P15" i="6" s="1"/>
  <c r="R15" i="6" s="1"/>
  <c r="O24" i="6"/>
  <c r="P24" i="6" s="1"/>
  <c r="R24" i="6" s="1"/>
  <c r="O32" i="6"/>
  <c r="P32" i="6" s="1"/>
  <c r="R32" i="6" s="1"/>
  <c r="O14" i="7"/>
  <c r="P14" i="7" s="1"/>
  <c r="R14" i="7" s="1"/>
  <c r="O15" i="7"/>
  <c r="P15" i="7" s="1"/>
  <c r="R15" i="7" s="1"/>
  <c r="O16" i="7"/>
  <c r="P16" i="7" s="1"/>
  <c r="R16" i="7" s="1"/>
  <c r="O30" i="7"/>
  <c r="P30" i="7" s="1"/>
  <c r="R30" i="7" s="1"/>
  <c r="O31" i="7"/>
  <c r="P31" i="7" s="1"/>
  <c r="R31" i="7" s="1"/>
  <c r="O32" i="7"/>
  <c r="P32" i="7" s="1"/>
  <c r="R32" i="7" s="1"/>
  <c r="O3" i="7"/>
  <c r="P3" i="7" s="1"/>
  <c r="R3" i="7" s="1"/>
  <c r="O4" i="7"/>
  <c r="P4" i="7" s="1"/>
  <c r="R4" i="7" s="1"/>
  <c r="O18" i="7"/>
  <c r="P18" i="7" s="1"/>
  <c r="R18" i="7" s="1"/>
  <c r="O19" i="7"/>
  <c r="P19" i="7" s="1"/>
  <c r="R19" i="7" s="1"/>
  <c r="O20" i="7"/>
  <c r="P20" i="7" s="1"/>
  <c r="R20" i="7" s="1"/>
  <c r="O34" i="7"/>
  <c r="P34" i="7" s="1"/>
  <c r="R34" i="7" s="1"/>
  <c r="O35" i="7"/>
  <c r="P35" i="7" s="1"/>
  <c r="R35" i="7" s="1"/>
  <c r="O36" i="7"/>
  <c r="P36" i="7" s="1"/>
  <c r="R36" i="7" s="1"/>
  <c r="O6" i="7"/>
  <c r="P6" i="7" s="1"/>
  <c r="R6" i="7" s="1"/>
  <c r="O7" i="7"/>
  <c r="P7" i="7" s="1"/>
  <c r="R7" i="7" s="1"/>
  <c r="O8" i="7"/>
  <c r="P8" i="7" s="1"/>
  <c r="R8" i="7" s="1"/>
  <c r="R10" i="7"/>
  <c r="R11" i="7"/>
  <c r="R13" i="7"/>
  <c r="O22" i="7"/>
  <c r="P22" i="7" s="1"/>
  <c r="R22" i="7" s="1"/>
  <c r="O23" i="7"/>
  <c r="P23" i="7" s="1"/>
  <c r="R23" i="7" s="1"/>
  <c r="O24" i="7"/>
  <c r="P24" i="7" s="1"/>
  <c r="R24" i="7" s="1"/>
  <c r="R29" i="7"/>
  <c r="O3" i="6"/>
  <c r="P3" i="6" s="1"/>
  <c r="R3" i="6" s="1"/>
  <c r="O12" i="6"/>
  <c r="P12" i="6" s="1"/>
  <c r="R12" i="6" s="1"/>
  <c r="O18" i="6"/>
  <c r="P18" i="6" s="1"/>
  <c r="R18" i="6" s="1"/>
  <c r="O19" i="6"/>
  <c r="P19" i="6" s="1"/>
  <c r="R19" i="6" s="1"/>
  <c r="O28" i="6"/>
  <c r="P28" i="6" s="1"/>
  <c r="R28" i="6" s="1"/>
  <c r="O34" i="6"/>
  <c r="P34" i="6" s="1"/>
  <c r="R34" i="6" s="1"/>
  <c r="O35" i="6"/>
  <c r="P35" i="6" s="1"/>
  <c r="R35" i="6" s="1"/>
  <c r="O6" i="6"/>
  <c r="P6" i="6" s="1"/>
  <c r="R6" i="6" s="1"/>
  <c r="O7" i="6"/>
  <c r="P7" i="6" s="1"/>
  <c r="R7" i="6" s="1"/>
  <c r="R16" i="6"/>
  <c r="O22" i="6"/>
  <c r="P22" i="6" s="1"/>
  <c r="R22" i="6" s="1"/>
  <c r="O23" i="6"/>
  <c r="P23" i="6" s="1"/>
  <c r="R23" i="6" s="1"/>
  <c r="R4" i="6"/>
  <c r="O10" i="6"/>
  <c r="P10" i="6" s="1"/>
  <c r="R10" i="6" s="1"/>
  <c r="O11" i="6"/>
  <c r="P11" i="6" s="1"/>
  <c r="R11" i="6" s="1"/>
  <c r="R17" i="6"/>
  <c r="R20" i="6"/>
  <c r="O26" i="6"/>
  <c r="P26" i="6" s="1"/>
  <c r="R26" i="6" s="1"/>
  <c r="O27" i="6"/>
  <c r="P27" i="6" s="1"/>
  <c r="R27" i="6" s="1"/>
  <c r="R36" i="6"/>
  <c r="O3" i="4"/>
  <c r="P3" i="4" s="1"/>
  <c r="R3" i="4" s="1"/>
  <c r="O4" i="4"/>
  <c r="P4" i="4" s="1"/>
  <c r="R4" i="4" s="1"/>
  <c r="O34" i="4"/>
  <c r="P34" i="4" s="1"/>
  <c r="R34" i="4" s="1"/>
  <c r="O35" i="4"/>
  <c r="P35" i="4" s="1"/>
  <c r="R35" i="4" s="1"/>
  <c r="O36" i="4"/>
  <c r="P36" i="4" s="1"/>
  <c r="R36" i="4" s="1"/>
  <c r="O18" i="4"/>
  <c r="P18" i="4" s="1"/>
  <c r="R18" i="4" s="1"/>
  <c r="O19" i="4"/>
  <c r="P19" i="4" s="1"/>
  <c r="R19" i="4" s="1"/>
  <c r="O20" i="4"/>
  <c r="P20" i="4" s="1"/>
  <c r="R20" i="4" s="1"/>
  <c r="O28" i="3"/>
  <c r="P28" i="3" s="1"/>
  <c r="R28" i="3" s="1"/>
  <c r="O37" i="3"/>
  <c r="P37" i="3" s="1"/>
  <c r="R37" i="3" s="1"/>
  <c r="O35" i="3"/>
  <c r="P35" i="3" s="1"/>
  <c r="R35" i="3" s="1"/>
  <c r="O33" i="3"/>
  <c r="P33" i="3" s="1"/>
  <c r="R33" i="3" s="1"/>
  <c r="O6" i="4"/>
  <c r="P6" i="4" s="1"/>
  <c r="R6" i="4" s="1"/>
  <c r="O7" i="4"/>
  <c r="P7" i="4" s="1"/>
  <c r="R7" i="4" s="1"/>
  <c r="O8" i="4"/>
  <c r="P8" i="4" s="1"/>
  <c r="R8" i="4" s="1"/>
  <c r="O22" i="4"/>
  <c r="P22" i="4" s="1"/>
  <c r="R22" i="4" s="1"/>
  <c r="O23" i="4"/>
  <c r="P23" i="4" s="1"/>
  <c r="O24" i="4"/>
  <c r="P24" i="4" s="1"/>
  <c r="R24" i="4" s="1"/>
  <c r="O10" i="4"/>
  <c r="P10" i="4" s="1"/>
  <c r="R10" i="4" s="1"/>
  <c r="O11" i="4"/>
  <c r="P11" i="4" s="1"/>
  <c r="R11" i="4" s="1"/>
  <c r="O12" i="4"/>
  <c r="P12" i="4" s="1"/>
  <c r="R12" i="4" s="1"/>
  <c r="O26" i="4"/>
  <c r="P26" i="4" s="1"/>
  <c r="R26" i="4" s="1"/>
  <c r="O27" i="4"/>
  <c r="P27" i="4" s="1"/>
  <c r="R27" i="4" s="1"/>
  <c r="O28" i="4"/>
  <c r="P28" i="4" s="1"/>
  <c r="R28" i="4" s="1"/>
  <c r="R5" i="4"/>
  <c r="O14" i="4"/>
  <c r="P14" i="4" s="1"/>
  <c r="R14" i="4" s="1"/>
  <c r="O15" i="4"/>
  <c r="P15" i="4" s="1"/>
  <c r="R15" i="4" s="1"/>
  <c r="O16" i="4"/>
  <c r="P16" i="4" s="1"/>
  <c r="R16" i="4" s="1"/>
  <c r="R21" i="4"/>
  <c r="O30" i="4"/>
  <c r="P30" i="4" s="1"/>
  <c r="R30" i="4" s="1"/>
  <c r="O31" i="4"/>
  <c r="P31" i="4" s="1"/>
  <c r="R31" i="4" s="1"/>
  <c r="O32" i="4"/>
  <c r="P32" i="4" s="1"/>
  <c r="R32" i="4" s="1"/>
  <c r="O27" i="3"/>
  <c r="P27" i="3" s="1"/>
  <c r="R27" i="3" s="1"/>
  <c r="O25" i="3"/>
  <c r="P25" i="3" s="1"/>
  <c r="R25" i="3" s="1"/>
  <c r="O22" i="3"/>
  <c r="P22" i="3" s="1"/>
  <c r="R22" i="3" s="1"/>
  <c r="O31" i="3"/>
  <c r="P31" i="3" s="1"/>
  <c r="R31" i="3" s="1"/>
  <c r="O29" i="3"/>
  <c r="P29" i="3" s="1"/>
  <c r="R29" i="3" s="1"/>
  <c r="O26" i="3"/>
  <c r="P26" i="3" s="1"/>
  <c r="R26" i="3" s="1"/>
  <c r="O15" i="3"/>
  <c r="P15" i="3" s="1"/>
  <c r="R15" i="3" s="1"/>
  <c r="O13" i="3"/>
  <c r="P13" i="3" s="1"/>
  <c r="R13" i="3" s="1"/>
  <c r="R37" i="7"/>
  <c r="R33" i="6"/>
  <c r="R23" i="4"/>
  <c r="R34" i="3"/>
  <c r="M4" i="3"/>
  <c r="O4" i="3" s="1"/>
  <c r="P4" i="3" s="1"/>
  <c r="M5" i="3"/>
  <c r="M6" i="3"/>
  <c r="M7" i="3"/>
  <c r="M8" i="3"/>
  <c r="M9" i="3"/>
  <c r="M10" i="3"/>
  <c r="M11" i="3"/>
  <c r="W6" i="4" l="1"/>
  <c r="W3" i="4"/>
  <c r="W5" i="4" s="1"/>
  <c r="O8" i="3"/>
  <c r="P8" i="3" s="1"/>
  <c r="R8" i="3" s="1"/>
  <c r="O11" i="3"/>
  <c r="O10" i="3"/>
  <c r="O9" i="3"/>
  <c r="O7" i="3"/>
  <c r="O5" i="3"/>
  <c r="O6" i="3"/>
  <c r="R4" i="3"/>
  <c r="P6" i="3" l="1"/>
  <c r="R6" i="3" s="1"/>
  <c r="P9" i="3"/>
  <c r="R9" i="3" s="1"/>
  <c r="P5" i="3"/>
  <c r="R5" i="3" s="1"/>
  <c r="P10" i="3"/>
  <c r="R10" i="3" s="1"/>
  <c r="P7" i="3"/>
  <c r="R7" i="3" s="1"/>
  <c r="P11" i="3"/>
  <c r="R11" i="3" s="1"/>
  <c r="O3" i="3"/>
  <c r="P3" i="3" s="1"/>
  <c r="R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tc={DD3AC2FE-3DC9-4B9C-B127-B954CD10C66D}</author>
    <author>tc={D3DA48EB-DC89-4B53-B1C0-9A045C2FCA94}</author>
    <author>tc={929BA789-2B04-4891-91CE-A9B769664208}</author>
  </authors>
  <commentList>
    <comment ref="R9" authorId="0" shapeId="0" xr:uid="{DD3AC2FE-3DC9-4B9C-B127-B954CD10C66D}">
      <text>
        <t>[Threaded comment]
Your version of Excel allows you to read this threaded comment; however, any edits to it will get removed if the file is opened in a newer version of Excel. Learn more: https://go.microsoft.com/fwlink/?linkid=870924
Comment:
    D.F. Polit, C.T. Beck, S. V Owen, Is the CVI an acceptable indicator of content validity? Appraisal and recommendations, Res. Nurs. Health. 30 (2007) 459–467.</t>
      </text>
    </comment>
    <comment ref="A44" authorId="1" shapeId="0" xr:uid="{D3DA48EB-DC89-4B53-B1C0-9A045C2FCA94}">
      <text>
        <t>[Threaded comment]
Your version of Excel allows you to read this threaded comment; however, any edits to it will get removed if the file is opened in a newer version of Excel. Learn more: https://go.microsoft.com/fwlink/?linkid=870924
Comment:
    D.F. Polit, C.T. Beck, S. V Owen, Is the CVI an acceptable indicator of content validity? Appraisal and recommendations, Res. Nurs. Health. 30 (2007) 459–467.</t>
      </text>
    </comment>
    <comment ref="E45" authorId="2" shapeId="0" xr:uid="{929BA789-2B04-4891-91CE-A9B769664208}">
      <text>
        <t>[Threaded comment]
Your version of Excel allows you to read this threaded comment; however, any edits to it will get removed if the file is opened in a newer version of Excel. Learn more: https://go.microsoft.com/fwlink/?linkid=870924
Comment:
    D. V Cicchetti, S.A. Sparrow, Developing criteria for establishing interrater reliability of specific items: applications to assessment of adaptive behavior, Am. J. Ment. Defic. (1981).
Reply:
    J.L. Fleiss, B. Levin, M.C. Paik, Statistical methods for rates and proportions, John Wiley &amp; Sons, 2013.</t>
      </text>
    </comment>
  </commentList>
</comments>
</file>

<file path=xl/sharedStrings.xml><?xml version="1.0" encoding="utf-8"?>
<sst xmlns="http://schemas.openxmlformats.org/spreadsheetml/2006/main" count="2819" uniqueCount="260">
  <si>
    <t>PC = [N!/A!(N − A)!] * 0.5N</t>
  </si>
  <si>
    <t>CVI</t>
  </si>
  <si>
    <t>N!</t>
  </si>
  <si>
    <t>A!</t>
  </si>
  <si>
    <t>(N-A)!</t>
  </si>
  <si>
    <t>PC</t>
  </si>
  <si>
    <t>N!/A!(N − A)!</t>
  </si>
  <si>
    <t xml:space="preserve">kappa 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</si>
  <si>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</si>
  <si>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</si>
  <si>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</si>
  <si>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</si>
  <si>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</si>
  <si>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</si>
  <si>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</si>
  <si>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</si>
  <si>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</si>
  <si>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CVI= A/N</t>
  </si>
  <si>
    <t>item10</t>
  </si>
  <si>
    <t>item11</t>
  </si>
  <si>
    <t>item12</t>
  </si>
  <si>
    <t>item13</t>
  </si>
  <si>
    <t>item14</t>
  </si>
  <si>
    <t>item15</t>
  </si>
  <si>
    <t>item16</t>
  </si>
  <si>
    <t>item17</t>
  </si>
  <si>
    <t>item18</t>
  </si>
  <si>
    <t>item19</t>
  </si>
  <si>
    <t>item20</t>
  </si>
  <si>
    <t>item21</t>
  </si>
  <si>
    <t>item22</t>
  </si>
  <si>
    <t>item23</t>
  </si>
  <si>
    <t>item24</t>
  </si>
  <si>
    <t>item25</t>
  </si>
  <si>
    <t>item26</t>
  </si>
  <si>
    <t>item27</t>
  </si>
  <si>
    <t>item28</t>
  </si>
  <si>
    <t>item29</t>
  </si>
  <si>
    <t>item30</t>
  </si>
  <si>
    <t>item31</t>
  </si>
  <si>
    <t>item32</t>
  </si>
  <si>
    <t>item33</t>
  </si>
  <si>
    <t>item34</t>
  </si>
  <si>
    <t>item35</t>
  </si>
  <si>
    <t>process of selecting raters</t>
  </si>
  <si>
    <t>include criteria</t>
  </si>
  <si>
    <t>define the way specifically</t>
  </si>
  <si>
    <t>raters' profile</t>
  </si>
  <si>
    <t>annonymously</t>
  </si>
  <si>
    <t>phase 1:</t>
  </si>
  <si>
    <t>phase 2:</t>
  </si>
  <si>
    <t>Ways to select the panel of experts</t>
  </si>
  <si>
    <t>Highlight certain experts raters</t>
  </si>
  <si>
    <t>i-CVI</t>
  </si>
  <si>
    <t>S-CVI-UA</t>
  </si>
  <si>
    <t>No. all agree</t>
  </si>
  <si>
    <t>S-CVI-AVE</t>
  </si>
  <si>
    <t>averaging all i-CVI</t>
  </si>
  <si>
    <t>i CVI value</t>
  </si>
  <si>
    <t>Kappa</t>
  </si>
  <si>
    <t>Kappa value</t>
  </si>
  <si>
    <t>Greater</t>
  </si>
  <si>
    <t>Relevance</t>
  </si>
  <si>
    <t>Clarity</t>
  </si>
  <si>
    <t>Ambiguity</t>
  </si>
  <si>
    <t>Simplicity</t>
  </si>
  <si>
    <t>Threshhold value:</t>
  </si>
  <si>
    <t>Citation</t>
  </si>
  <si>
    <t>Item No</t>
  </si>
  <si>
    <t>i-Cvi Value</t>
  </si>
  <si>
    <t>I-CVI = 1</t>
  </si>
  <si>
    <t>I-CVI = 0.86</t>
  </si>
  <si>
    <t>I-CVI = 0.71</t>
  </si>
  <si>
    <t>S-CVI (UA)</t>
  </si>
  <si>
    <t>S-CVI (AVE)</t>
  </si>
  <si>
    <t>I-CVI Value</t>
  </si>
  <si>
    <t>Kappa Value</t>
  </si>
  <si>
    <t>Value = 1</t>
  </si>
  <si>
    <t>Value = 0.85</t>
  </si>
  <si>
    <t>Value = 0.66</t>
  </si>
  <si>
    <t>Agree</t>
  </si>
  <si>
    <t>Total, N</t>
  </si>
  <si>
    <t>I would like to determine how to supplement, enhance, or replace the cloud-based VLE innovation.</t>
  </si>
  <si>
    <t>"innovation" = "VLE Frog".</t>
  </si>
  <si>
    <t>Categories</t>
  </si>
  <si>
    <t>Comments (if any):</t>
  </si>
  <si>
    <t>Response Date</t>
  </si>
  <si>
    <t>Number</t>
  </si>
  <si>
    <t>skipped question</t>
  </si>
  <si>
    <t>answered question</t>
  </si>
  <si>
    <t>Response Count</t>
  </si>
  <si>
    <t>4 Item is very relevant / clear / simple / meaning is clear.</t>
  </si>
  <si>
    <t>3 - Item is relevant, clear, simple, or has no doubt; but it needs minor revision.</t>
  </si>
  <si>
    <t>2 - Item need some revision</t>
  </si>
  <si>
    <t>1 - Item is not relevant, clear or simple. Item is doubtful.</t>
  </si>
  <si>
    <t>Answer Options</t>
  </si>
  <si>
    <t>36. Item 35: I would like to determine how to supplement, enhance, or replace the innovation.Item 35: Saya ingin menentukan cara untuk menambah baik, meningkatkan atau menggantikan inovasi tersebut.</t>
  </si>
  <si>
    <t>I would like to modify the use of the cloud-based VLE innovation based on the experiences of the students.</t>
  </si>
  <si>
    <t>35. Item 34: I would like to modify our use of the innovation based on the experiences of our students.Item 34: Saya ingin mengubah suai kegunaan inovasi tersebut berpandukan pengalaman-pengalaman pelajar.</t>
  </si>
  <si>
    <t xml:space="preserve">I would like to revise the cloud-based VLE innovation’s approach. </t>
  </si>
  <si>
    <t xml:space="preserve">"innovation's approach" = "..revise the way VLE Frog is being used". </t>
  </si>
  <si>
    <t>34. Item 33: I would like to revise the innovation’s approach. Item 33: Saya ingin menyemak semula pendekatan inovasi tersebut.</t>
  </si>
  <si>
    <t xml:space="preserve">rewrite this sentence </t>
  </si>
  <si>
    <t>I am concerned about revising my use of the cloud-based VLE innovation.</t>
  </si>
  <si>
    <t>33. Item 32: I am concerned about revising my use of the innovation.Item 32: Saya bimbang tentang penyemakan semula kegunaan inovasi tersebut oleh diri saya.</t>
  </si>
  <si>
    <t>teaching approach or other approaches?</t>
  </si>
  <si>
    <t>What does "approaches" refer to?  Pedagogical, instructional, evaluation, educational technology and etc?</t>
  </si>
  <si>
    <t>"Approaches" do you mean "other systems / other technologies"? Be specific.</t>
  </si>
  <si>
    <t>32. Item 31: I now know of some other approaches that might work better.Item 31: Saya tahu pendekatan lain yang mungkin berfungsi lebih baik.</t>
  </si>
  <si>
    <t>what area? please specify.</t>
  </si>
  <si>
    <t>http://link.springer.com/chapter/10.1007%2F978-981-10-0373-8_10</t>
  </si>
  <si>
    <t>"faculty" may be replaced with "teacher".</t>
  </si>
  <si>
    <t>Change "Faculty" with "teachers".</t>
  </si>
  <si>
    <t>change word AREA to FIELD</t>
  </si>
  <si>
    <t>31. Item 30: I would like to know what other faculty are doing in this area. Item 30: Saya ingin tahu peranan fakulti lain dalam bidang ini.</t>
  </si>
  <si>
    <t>I would like to coordinate my efforts with others to maximize the cloud-based VLE innovation’s effects.</t>
  </si>
  <si>
    <t>"innovation" change to "VLE Frog".</t>
  </si>
  <si>
    <t>30. Item 29: I would like to coordinate my efforts with others to maximize the innovation’s effects.Item 29: Saya hendak menyelaraskan usaha saya dengan orang lain untuk memaksimumkan kesan inovasi tersebut.</t>
  </si>
  <si>
    <t>re write this sentence. 'familiarize is not good word here.</t>
  </si>
  <si>
    <t>What does "approach" refers to?</t>
  </si>
  <si>
    <t>"new approach" change to "VLE Frog".</t>
  </si>
  <si>
    <t>29. Item 28: I would like to familiarize other departments or persons with the progress of this new approach.Item 28: Saya hendak membiasakan jabatan lain atau orang lain dengan kemajuan pendekatan baru ini.</t>
  </si>
  <si>
    <t>It may be good in your language, but translation should be elaborated.</t>
  </si>
  <si>
    <t>same as above</t>
  </si>
  <si>
    <t>Change "Faculty" with "teachers"; "innovation" with "VLE Frog". "Hubungan yang berfungsi" = "hubungan kerja"?</t>
  </si>
  <si>
    <t>28. Item 27: I would like to develop working relationships with both our faculty and outside faculty using this innovation.Item 27: Saya ingin membangunkan hubungan yang berfungsi untuk kedua fakulti kami dan fakulti luar menggunakan inovasi ini.</t>
  </si>
  <si>
    <t>in their use of the innovation. =&gt; just say ' use the innovation'</t>
  </si>
  <si>
    <t>I think the term "faculty" is not so relevant in school context, perhaps "teachers" would be a better term.</t>
  </si>
  <si>
    <t>Change "Faculty" with "teachers"; "innovation" with "VLE Frog".</t>
  </si>
  <si>
    <t>27. Item 26: I would like to help other faculty in their use of the innovation.Item 26: Saya ingin membantu fakulti lain dalam kegunaan inovasi berkenaan.</t>
  </si>
  <si>
    <t>what program? computer program or the curriculum design?</t>
  </si>
  <si>
    <t>What does "program" refer to?</t>
  </si>
  <si>
    <t>"the program" means "VLE Frog"?</t>
  </si>
  <si>
    <t>26. Item 25: I would like to use feedback from students to change the program. Item 25: Saya ingin menggunakan maklum balas pelajar untuk mengubah program tersebut.</t>
  </si>
  <si>
    <t>What is 'in this approach' ? what does it means?</t>
  </si>
  <si>
    <t>The statement is not clear.  What do you mean by "part" and "approach" ?</t>
  </si>
  <si>
    <t>"in this approach" should be replaced with "if I were to use VLE Frog in my teaching".</t>
  </si>
  <si>
    <t>25. Item 24: I would like to excite my students about their part in this approach.Item 24: Saya ingin mengujakan murid saya dengan peranan mereka dalam pendekatan ini.</t>
  </si>
  <si>
    <t>my imapct or the impact cuase by my using innovation in teaching?</t>
  </si>
  <si>
    <t>Please reword 'my impact on students' or whole sentence.</t>
  </si>
  <si>
    <t>This question is not clear. What do you mean by "my impact"? unless you add "..on students if I were to use VLE Frog".</t>
  </si>
  <si>
    <t>24. Item 23: I am concerned about evaluating my impact on students. Item 23: Saya bimbang tentang menilai impak saya terhadap pelajar saya.</t>
  </si>
  <si>
    <t>I am concerned about how the cloud-based VLE innovation affects students.</t>
  </si>
  <si>
    <t>Be specifc. Innovation - VLE Frog.</t>
  </si>
  <si>
    <t>23. Item 22: I am concerned about how the innovation affects students.Item 22: Saya bimbang tentang bagaimana inovasi ini memberi kesan kepada pelajar.</t>
  </si>
  <si>
    <t>I am concerned about students’ attitudes toward the cloud-based VLE innovation.</t>
  </si>
  <si>
    <t>22. Item 21: I am concerned about students’ attitudes toward the innovation.Item 21: Saya bimbang tentang sikap pelajar terhadap inovasi tersebut.</t>
  </si>
  <si>
    <t>Need to be more specific, e.g. "..of my time if I were to use the VLE Frog".</t>
  </si>
  <si>
    <t>21. Item 20: Coordination of tasks and people is taking too much of my time.Item 20: Penyelarasan tugas dan sumber manusia  mengambil terlalu banyak masa saya.</t>
  </si>
  <si>
    <t>what do you mean by "nonacademic problems"?</t>
  </si>
  <si>
    <t>I am concerned about time spent working with nonacademic problems related to the cloud-based VLE innovation.</t>
  </si>
  <si>
    <t>"nonacademics" should be "non[-]academics".</t>
  </si>
  <si>
    <t>20. Item 19: I am concerned about time spent working with nonacademic problems related to the innovation.Item 19: Saya bimbang tentang masa yang digunakan untuk selesaikan masalah bukan akademik berkaitan dengan inovasi tersebut.</t>
  </si>
  <si>
    <t>I am concerned about my inability to manage all that the cloud-based VLE innovation requires</t>
  </si>
  <si>
    <t>Malay version "yang diperlukan [oleh] inovasi".</t>
  </si>
  <si>
    <t>19. Item 18: I am concerned about my inability to manage all that the innovation requires.Item 18: Saya bimbang tentang ketidakupayaan saya untuk mengurus semua perkara yang diperlukan inovasi tersebut.</t>
  </si>
  <si>
    <t>Need to be more specific, e.g. "each day if I were to use the VLE Frog".</t>
  </si>
  <si>
    <t>18. Item 17: I am concerned about conflict between my interests and my responsibilities.Item 17: Saya bimbang tentang konflik antara kepentingan dan tanggungjawab saya.</t>
  </si>
  <si>
    <t>organize myself' does not make sense, please reoword it.</t>
  </si>
  <si>
    <t>17. Item 16: I am concerned about not having enough time to organize myself each day.Item 16: Saya lebih bimbang tentang tidak cukup masa untuk mengatur diri sendiri setiap hari.</t>
  </si>
  <si>
    <t>"...when I will using the innovation"</t>
  </si>
  <si>
    <t>Suggestion: "...using the cloud-based VLE innovation"</t>
  </si>
  <si>
    <t>Be specific e.g. "innovation" here means "VLE Frog".</t>
  </si>
  <si>
    <t>16. Item 15: I would like to know how my role will change when I am using the innovation.Item 15: Saya ingin tahu bagaimana peranan saya akan berubah apabila saya menggunakan inovasi tersebut.</t>
  </si>
  <si>
    <t>Time is ambiguous word in this sentence.</t>
  </si>
  <si>
    <t>Suggestion: "....by the cloud-based VLE innovation"</t>
  </si>
  <si>
    <t>15. Item 14: I would like to have more information on time and energy commitments required by the innovation.Item 14: Saya ingin lebih informasi tentang komitmen masa dan tenaga yang diperlukan oleh inovasi tersebut.</t>
  </si>
  <si>
    <t>Sounds hanging. Need to add "..supposed to change if I were to use the VLE Frog".</t>
  </si>
  <si>
    <t>14. Item 13: I would like to know how my teaching or administration is supposed to change.Item 13: Saya ingin tahu bagaimana pengajaran saya atau pentadbiran akan diubah.</t>
  </si>
  <si>
    <t>What system? Comput5er operating system or your school administration system?</t>
  </si>
  <si>
    <t>The new system is same as innovation? It seems to me it is the same word, then please use one word for consistency.</t>
  </si>
  <si>
    <t>Suggestion: "I would like to know who will make the decisions in using the new cloud-based VLE system"</t>
  </si>
  <si>
    <t>"new system" in unclear. Do you mean "VLE Frog"?</t>
  </si>
  <si>
    <t>13. Item 12: I would like to know who will make the decisions in the new system.Item 12: Saya hendak tahu siapa yang akan membuat keputusan dalam sistem baru ini.</t>
  </si>
  <si>
    <t>Suggestion: "I would like to know the effect of the cloud-based VLE innovation on my professional status"</t>
  </si>
  <si>
    <t>"kesan" can be replaced with "impak".</t>
  </si>
  <si>
    <t>12. Item 11: I would like to know the effect of the innovation on my professional status.Item 11: Saya hendak tahu kesan inovasi  itu terhadap status profesional saya.</t>
  </si>
  <si>
    <t>Please reword this sentence</t>
  </si>
  <si>
    <t>Suggestion: "I would like to know how the cloud-based VLE innovation is better than the other existing educational technologies"</t>
  </si>
  <si>
    <t>The Malay version should be "...apa yang kita punyai.." not "...mempunyai.."</t>
  </si>
  <si>
    <t>11. Item 10: I would like to know how the innovation is better than what we have now.Item 10: Saya ingin tahu bagaimanakah inovasi itu lebih baik dari apa yang kita mempunyai sekarang.</t>
  </si>
  <si>
    <t>Awkward sentence!</t>
  </si>
  <si>
    <t>Suggestion: "I would like to know what resources are required in the immediate future in order to use the cloud-based VLE innovation"</t>
  </si>
  <si>
    <t>10. Item 9: I would like to know what the use of the innovation will require in the immediate future.Item 9: Saya ingin tahu apakah yang diperlukan untuk kegunaan inovasi ini di masa yang terdekat.</t>
  </si>
  <si>
    <t>who are "we" that you refer to in your question?</t>
  </si>
  <si>
    <t>The word "we" should be replaced with "I"</t>
  </si>
  <si>
    <t>9. Item 8: I would like to know what resources are available if we decide to adopt the innovation.   Item 8: Saya hendak tahu sumber-sumber apa yang tersedia jika keputusan  dibuat untuk mengguna pakai inovasi tersebut.</t>
  </si>
  <si>
    <t>Possibility for what?</t>
  </si>
  <si>
    <t>Same comment</t>
  </si>
  <si>
    <t>should mention DISCUSS with whom?</t>
  </si>
  <si>
    <t>8. Item 7: I would like to discuss the possibility of using the innovation.Item 7: Saya hendak berbincang tentang kemungkinan menggunakan inovasi ini.</t>
  </si>
  <si>
    <t>Because of the innovation, so you need to explain at the beginning about what is innovation.</t>
  </si>
  <si>
    <t>7. Item 6: I have a very limited knowledge of the innovation.Item 6: Saya mempunyai pengetahuan yang amat terhad tentang inovasi tersebut.</t>
  </si>
  <si>
    <t>ok</t>
  </si>
  <si>
    <t>The statement need to be adapted to the current context of study i.e. cloud-based VLE innovation</t>
  </si>
  <si>
    <t>6. Item 5: Currently, other priorities prevent me from focusing my attention on the innovation.Item 5: Kini, keutamaan lain menghalang saya dari memberi perhatian kepada inovasi itu.</t>
  </si>
  <si>
    <t xml:space="preserve">Overall, explanation needs explanation at the beginning of the survey. </t>
  </si>
  <si>
    <t>Again, the context of the innovation need to be clearly stated.</t>
  </si>
  <si>
    <t>5. Item 4: I spend little time thinking about the innovation. Item 4: Saya menghabiskan sedikit masa berfikir tentang inovasi itu.</t>
  </si>
  <si>
    <t>The term "innovation" is ambiguous and need to be more specifically stated e.g. cloud-based VLE innovation</t>
  </si>
  <si>
    <t>4. Item 3: I am preoccupied with things other than the innovation.Item 3: Saya sibuk dengan perkara-perkara lain selain inovasi tersebut.</t>
  </si>
  <si>
    <t>Innovation need some more detailed explanation or rewording needed. Does that mean technology or method? this comment is the same to the #1.</t>
  </si>
  <si>
    <t>What innovation is referred here? Is it refer to the cloud-based VLE innovation or other types of innovation?  The term innovation needs to be more specifically defined.</t>
  </si>
  <si>
    <t>3. Item 2: I am not concerned about the innovation at this time. Item 2: Saya tidak bimbang tentang inovasi ini buat masa ini.</t>
  </si>
  <si>
    <t>Please define the term "innovation"; in other words, are you talking about the innovation in general or innovation in technology?</t>
  </si>
  <si>
    <t>The word 'another' might need some explanation at the end of the sentence, such as why or compared to what?</t>
  </si>
  <si>
    <t>Since the study is related to the Frog VLE which is an educational technology, it would be better if the innovation is more specifically stated as "...another educational innovation".</t>
  </si>
  <si>
    <t>I am not sure what 'innovation' means. Perhaps you can give specific names or examples.</t>
  </si>
  <si>
    <t>2. Item 1: I am more concerned about another innovation.Item 1: Saya lebih bimbang tentang inovasi lain.</t>
  </si>
  <si>
    <t>Virtual learning environment</t>
  </si>
  <si>
    <t>Virtual learning</t>
  </si>
  <si>
    <t>Other(s) (please specify, use semicolon to indicate different keywords):</t>
  </si>
  <si>
    <t>Computer Use</t>
  </si>
  <si>
    <t>Implementation of Technology</t>
  </si>
  <si>
    <t>ICT use</t>
  </si>
  <si>
    <t>Technology Integration</t>
  </si>
  <si>
    <t>Response Percent</t>
  </si>
  <si>
    <t>1. Which of the following keyword(s) is suitable for the study?</t>
  </si>
  <si>
    <t>Concerns On The Use of Frog V.L.E. Among School Teachers</t>
  </si>
  <si>
    <t>Item 35: I would like to determine how to supplement, enhance, or replace the innovation.
Item 35: Saya ingin menentukan cara untuk menambah baik, meningkatkan atau menggantikan inovasi tersebut.</t>
  </si>
  <si>
    <t>Item 34: I would like to modify our use of the innovation based on the experiences of our students.
Item 34: Saya ingin mengubah suai kegunaan inovasi tersebut berpandukan pengalaman-pengalaman pelajar.</t>
  </si>
  <si>
    <t>Item 33: I would like to revise the innovation’s approach. 
Item 33: Saya ingin menyemak semula pendekatan inovasi tersebut.</t>
  </si>
  <si>
    <t>Item 32: I am concerned about revising my use of the innovation.
Item 32: Saya bimbang tentang penyemakan semula kegunaan inovasi tersebut oleh diri saya.</t>
  </si>
  <si>
    <t>Item 31: I now know of some other approaches that might work better.
Item 31: Saya tahu pendekatan lain yang mungkin berfungsi lebih baik.</t>
  </si>
  <si>
    <t>Item 30: I would like to know what other faculty are doing in this area. 
Item 30: Saya ingin tahu peranan fakulti lain dalam bidang ini.</t>
  </si>
  <si>
    <t>Item 29: I would like to coordinate my efforts with others to maximize the innovation’s effects.
Item 29: Saya hendak menyelaraskan usaha saya dengan orang lain untuk memaksimumkan kesan inovasi tersebut.</t>
  </si>
  <si>
    <t>Item 28: I would like to familiarize other departments or persons with the progress of this new approach.
Item 28: Saya hendak membiasakan jabatan lain atau orang lain dengan kemajuan pendekatan baru ini.</t>
  </si>
  <si>
    <t>Item 27: I would like to develop working relationships with both our faculty and outside faculty using this innovation.
Item 27: Saya ingin membangunkan hubungan yang berfungsi untuk kedua fakulti kami dan fakulti luar menggunakan inovasi ini.</t>
  </si>
  <si>
    <t>Item 26: I would like to help other faculty in their use of the innovation.
Item 26: Saya ingin membantu fakulti lain dalam kegunaan inovasi berkenaan.</t>
  </si>
  <si>
    <t>Item 25: I would like to use feedback from students to change the program. 
Item 25: Saya ingin menggunakan maklum balas pelajar untuk mengubah program tersebut.</t>
  </si>
  <si>
    <t>Item 24: I would like to excite my students about their part in this approach.
Item 24: Saya ingin mengujakan murid saya dengan peranan mereka dalam pendekatan ini.</t>
  </si>
  <si>
    <t>Item 23: I am concerned about evaluating my impact on students. Item 23: Saya bimbang tentang menilai impak saya terhadap pelajar saya.</t>
  </si>
  <si>
    <t>Item 22: I am concerned about how the innovation affects students.
Item 22: Saya bimbang tentang bagaimana inovasi ini memberi kesan kepada pelajar.</t>
  </si>
  <si>
    <t>Item 21: I am concerned about students’ attitudes toward the innovation.
Item 21: Saya bimbang tentang sikap pelajar terhadap inovasi tersebut.</t>
  </si>
  <si>
    <t>Item 20: Coordination of tasks and people is taking too much of my time.
Item 20: Penyelarasan tugas dan sumber manusia  mengambil terlalu banyak masa saya.</t>
  </si>
  <si>
    <t>Item 19: I am concerned about time spent working with nonacademic problems related to the innovation.
Item 19: Saya bimbang tentang masa yang digunakan untuk selesaikan masalah bukan akademik berkaitan dengan inovasi tersebut.</t>
  </si>
  <si>
    <t>Item 18: I am concerned about my inability to manage all that the innovation requires.
Item 18: Saya bimbang tentang ketidakupayaan saya untuk mengurus semua perkara yang diperlukan inovasi tersebut.</t>
  </si>
  <si>
    <t>Item 17: I am concerned about conflict between my interests and my responsibilities.
Item 17: Saya bimbang tentang konflik antara kepentingan dan tanggungjawab saya.</t>
  </si>
  <si>
    <t>Item 16: I am concerned about not having enough time to organize myself each day.
Item 16: Saya lebih bimbang tentang tidak cukup masa untuk mengatur diri sendiri setiap hari.</t>
  </si>
  <si>
    <t>Item 15: I would like to know how my role will change when I am using the innovation.
Item 15: Saya ingin tahu bagaimana peranan saya akan berubah apabila saya menggunakan inovasi tersebut.</t>
  </si>
  <si>
    <t>Item 14: I would like to have more information on time and energy commitments required by the innovation.
Item 14: Saya ingin lebih informasi tentang komitmen masa dan tenaga yang diperlukan oleh inovasi tersebut.</t>
  </si>
  <si>
    <t>Item 13: I would like to know how my teaching or administration is supposed to change.
Item 13: Saya ingin tahu bagaimana pengajaran saya atau pentadbiran akan diubah.</t>
  </si>
  <si>
    <t>Item 12: I would like to know who will make the decisions in the new system.
Item 12: Saya hendak tahu siapa yang akan membuat keputusan dalam sistem baru ini.</t>
  </si>
  <si>
    <t>Item 11: I would like to know the effect of the innovation on my professional status.
Item 11: Saya hendak tahu kesan inovasi  itu terhadap status profesional saya.</t>
  </si>
  <si>
    <t>Item 10: I would like to know how the innovation is better than what we have now.
Item 10: Saya ingin tahu bagaimanakah inovasi itu lebih baik dari apa yang kita mempunyai sekarang.</t>
  </si>
  <si>
    <t>Item 9: I would like to know what the use of the innovation will require in the immediate future.
Item 9: Saya ingin tahu apakah yang diperlukan untuk kegunaan inovasi ini di masa yang terdekat.</t>
  </si>
  <si>
    <t>Item 8: I would like to know what resources are available if we decide to adopt the innovation.
Item 8: Saya hendak tahu sumber-sumber apa yang tersedia jika keputusan  dibuat untuk mengguna pakai inovasi tersebut.</t>
  </si>
  <si>
    <t>Item 7: I would like to discuss the possibility of using the innovation.
Item 7: Saya hendak berbincang tentang kemungkinan menggunakan inovasi ini.</t>
  </si>
  <si>
    <t>Item 6: I have a very limited knowledge of the innovation.
Item 6: Saya mempunyai pengetahuan yang amat terhad tentang inovasi tersebut.</t>
  </si>
  <si>
    <t>Item 5: Currently, other priorities prevent me from focusing my attention on the innovation.
Item 5: Kini, keutamaan lain menghalang saya dari memberi perhatian kepada inovasi itu.</t>
  </si>
  <si>
    <t>Item 4: I spend little time thinking about the innovation. 
Item 4: Saya menghabiskan sedikit masa berfikir tentang inovasi itu.</t>
  </si>
  <si>
    <t>Item 3: I am preoccupied with things other than the innovation.
Item 3: Saya sibuk dengan perkara-perkara lain selain inovasi tersebut.</t>
  </si>
  <si>
    <t>Item 2: I am not concerned about the innovation at this time. 
Item 2: Saya tidak bimbang tentang inovasi ini buat masa ini.</t>
  </si>
  <si>
    <t>Item 1: I am more concerned about another innovation.
Item 1: Saya lebih bimbang tentang inovasi lain.</t>
  </si>
  <si>
    <t>Score Value</t>
  </si>
  <si>
    <t>Score</t>
  </si>
  <si>
    <t>Question No</t>
  </si>
  <si>
    <t>Black Coloured Cells - Cell that count how many experts rated 3 and 4 for the item</t>
  </si>
  <si>
    <t>Threshold</t>
  </si>
  <si>
    <t>Kappa Interpretation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</si>
</sst>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\,\ yyyy\ h:mm\ AM/PM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  <font>
      <b/>
      <sz val="10"/>
      <name val="Microsoft Sans Serif"/>
    </font>
    <font>
      <b/>
      <sz val="12"/>
      <name val="Microsoft Sans Serif"/>
    </font>
    <font>
      <sz val="10"/>
      <color theme="0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1"/>
      <color theme="1"/>
      <name val="Calibri"/>
      <family val="2"/>
      <scheme val="minor"/>
    </font>
    <font>
      <sz val="10"/>
      <color rgb="FFFF0000"/>
      <name val="Microsoft Sans Serif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4" borderId="0" xfId="0" applyNumberFormat="1" applyFill="1" applyAlignment="1">
      <alignment horizontal="center"/>
    </xf>
    <xf numFmtId="0" fontId="4" fillId="0" borderId="0" xfId="1"/>
    <xf numFmtId="1" fontId="4" fillId="6" borderId="0" xfId="1" applyNumberFormat="1" applyFill="1" applyAlignment="1">
      <alignment horizontal="center" vertical="center"/>
    </xf>
    <xf numFmtId="0" fontId="4" fillId="5" borderId="0" xfId="1" applyFill="1" applyAlignment="1">
      <alignment horizontal="center" vertical="center"/>
    </xf>
    <xf numFmtId="1" fontId="4" fillId="0" borderId="0" xfId="1" applyNumberForma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wrapText="1"/>
    </xf>
    <xf numFmtId="0" fontId="9" fillId="7" borderId="0" xfId="1" applyFont="1" applyFill="1" applyAlignment="1">
      <alignment horizontal="center" vertical="center" wrapText="1"/>
    </xf>
    <xf numFmtId="0" fontId="4" fillId="5" borderId="0" xfId="1" applyFill="1" applyAlignment="1">
      <alignment horizontal="center" vertical="center" wrapText="1"/>
    </xf>
    <xf numFmtId="0" fontId="4" fillId="5" borderId="0" xfId="1" applyFill="1" applyAlignment="1">
      <alignment wrapText="1"/>
    </xf>
    <xf numFmtId="1" fontId="4" fillId="6" borderId="0" xfId="1" applyNumberFormat="1" applyFill="1" applyAlignment="1">
      <alignment horizontal="center" vertical="center" wrapText="1"/>
    </xf>
    <xf numFmtId="0" fontId="9" fillId="0" borderId="0" xfId="1" applyFont="1"/>
    <xf numFmtId="0" fontId="4" fillId="0" borderId="0" xfId="1" applyAlignment="1">
      <alignment horizontal="center"/>
    </xf>
    <xf numFmtId="0" fontId="4" fillId="8" borderId="0" xfId="1" applyFill="1" applyAlignment="1">
      <alignment horizontal="center"/>
    </xf>
    <xf numFmtId="0" fontId="4" fillId="0" borderId="0" xfId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4" fillId="5" borderId="0" xfId="1" applyFill="1" applyAlignment="1">
      <alignment wrapText="1"/>
    </xf>
    <xf numFmtId="0" fontId="10" fillId="5" borderId="0" xfId="1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Fill="1" applyAlignment="1">
      <alignment vertical="center" wrapText="1"/>
    </xf>
    <xf numFmtId="0" fontId="4" fillId="0" borderId="0" xfId="1" applyFill="1"/>
    <xf numFmtId="0" fontId="7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ill="1" applyAlignment="1">
      <alignment wrapText="1"/>
    </xf>
    <xf numFmtId="165" fontId="4" fillId="0" borderId="0" xfId="1" applyNumberFormat="1" applyFill="1" applyAlignment="1">
      <alignment horizontal="center" vertical="center"/>
    </xf>
    <xf numFmtId="1" fontId="4" fillId="0" borderId="0" xfId="1" applyNumberFormat="1" applyFill="1" applyAlignment="1">
      <alignment horizontal="center" vertical="center"/>
    </xf>
    <xf numFmtId="0" fontId="6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left" vertical="center" wrapText="1"/>
    </xf>
    <xf numFmtId="1" fontId="5" fillId="0" borderId="0" xfId="1" applyNumberFormat="1" applyFont="1" applyFill="1"/>
    <xf numFmtId="164" fontId="5" fillId="0" borderId="0" xfId="1" applyNumberFormat="1" applyFont="1" applyFill="1"/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 quotePrefix="1" applyFill="1"/>
    <xf numFmtId="0" fontId="11" fillId="0" borderId="0" xfId="1" applyFont="1" applyFill="1" applyAlignment="1">
      <alignment vertical="center" wrapText="1"/>
    </xf>
    <xf numFmtId="0" fontId="13" fillId="0" borderId="0" xfId="1" applyFont="1"/>
    <xf numFmtId="0" fontId="12" fillId="0" borderId="0" xfId="0" applyFont="1"/>
    <xf numFmtId="0" fontId="14" fillId="0" borderId="0" xfId="0" applyFont="1"/>
    <xf numFmtId="0" fontId="0" fillId="9" borderId="0" xfId="0" applyFill="1" applyAlignment="1">
      <alignment horizontal="center"/>
    </xf>
  </cellXfs>
  <cellStyles count="2">
    <cellStyle name="Normal" xfId="0" builtinId="0"/>
    <cellStyle name="Normal 2" xfId="1" xr:uid="{D6BE0305-31D1-45E1-9A3B-9D1A140733D7}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</xdr:colOff>
      <xdr:row>43</xdr:row>
      <xdr:rowOff>28575</xdr:rowOff>
    </xdr:from>
    <xdr:ext cx="4362450" cy="1152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B40190-40AF-4482-84D9-4BB52674AFBA}"/>
            </a:ext>
          </a:extLst>
        </xdr:cNvPr>
        <xdr:cNvSpPr txBox="1"/>
      </xdr:nvSpPr>
      <xdr:spPr>
        <a:xfrm>
          <a:off x="3038475" y="8229600"/>
          <a:ext cx="436245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Kappa values and its interpretation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Modified Kappa Values	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Interpretation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Lesser than 0.40	Poor agreement among the experts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0.40 to 0.59		Fair agreement among the experts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0.60 to 0.74		Good agreement among the experts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Greater than 0.74	Excellent agreement among the experts</a:t>
          </a:r>
        </a:p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ong Zheng He" id="{A8217C60-37D2-4A65-9F75-F4B613A26B5B}" userId="Yong Zheng H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9" dT="2019-12-17T05:30:46.70" personId="{A8217C60-37D2-4A65-9F75-F4B613A26B5B}" id="{DD3AC2FE-3DC9-4B9C-B127-B954CD10C66D}">
    <text>D.F. Polit, C.T. Beck, S. V Owen, Is the CVI an acceptable indicator of content validity? Appraisal and recommendations, Res. Nurs. Health. 30 (2007) 459–467.</text>
  </threadedComment>
  <threadedComment ref="A44" dT="2019-12-17T05:30:39.30" personId="{A8217C60-37D2-4A65-9F75-F4B613A26B5B}" id="{D3DA48EB-DC89-4B53-B1C0-9A045C2FCA94}">
    <text>D.F. Polit, C.T. Beck, S. V Owen, Is the CVI an acceptable indicator of content validity? Appraisal and recommendations, Res. Nurs. Health. 30 (2007) 459–467.</text>
  </threadedComment>
  <threadedComment ref="E45" dT="2019-12-17T05:34:11.01" personId="{A8217C60-37D2-4A65-9F75-F4B613A26B5B}" id="{929BA789-2B04-4891-91CE-A9B769664208}">
    <text>D. V Cicchetti, S.A. Sparrow, Developing criteria for establishing interrater reliability of specific items: applications to assessment of adaptive behavior, Am. J. Ment. Defic. (1981).</text>
  </threadedComment>
  <threadedComment ref="E45" dT="2019-12-17T05:34:26.37" personId="{A8217C60-37D2-4A65-9F75-F4B613A26B5B}" id="{2A1FD732-484F-4D95-96E9-E4E71C3D05F7}" parentId="{929BA789-2B04-4891-91CE-A9B769664208}">
    <text>J.L. Fleiss, B. Levin, M.C. Paik, Statistical methods for rates and proportions, John Wiley &amp; Sons, 2013.</text>
  </threadedComment>
</ThreadedComment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C5" sqref="C5"/>
    </sheetView>
  </sheetViews>
  <sheetFormatPr defaultRowHeight="15" x14ac:dyDescent="0.25"/>
  <sheetData>
    <row r="1" spans="1:7" x14ac:dyDescent="0.25">
      <c r="A1">
        <v>1</v>
      </c>
      <c r="B1" t="s">
        <v>44</v>
      </c>
      <c r="E1" t="s">
        <v>45</v>
      </c>
      <c r="G1" t="s">
        <v>46</v>
      </c>
    </row>
    <row r="2" spans="1:7" x14ac:dyDescent="0.25">
      <c r="A2">
        <v>2</v>
      </c>
      <c r="B2" t="s">
        <v>47</v>
      </c>
      <c r="D2" t="s">
        <v>48</v>
      </c>
    </row>
    <row r="4" spans="1:7" x14ac:dyDescent="0.25">
      <c r="A4">
        <v>3</v>
      </c>
      <c r="B4" t="s">
        <v>51</v>
      </c>
    </row>
    <row r="5" spans="1:7" x14ac:dyDescent="0.25">
      <c r="B5" t="s">
        <v>49</v>
      </c>
    </row>
    <row r="6" spans="1:7" x14ac:dyDescent="0.25">
      <c r="B6" t="s">
        <v>50</v>
      </c>
    </row>
    <row r="8" spans="1:7" x14ac:dyDescent="0.25">
      <c r="B8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B487-2C02-48FD-8787-D74499DED085}">
  <dimension ref="A1:J569"/>
  <sheetViews>
    <sheetView tabSelected="1" workbookViewId="0">
      <selection activeCell="E36" sqref="E36"/>
    </sheetView>
  </sheetViews>
  <sheetFormatPr defaultRowHeight="12.75" x14ac:dyDescent="0.2"/>
  <cols>
    <col min="1" max="1" width="10.7109375" style="45" customWidth="1"/>
    <col min="2" max="2" width="35.7109375" style="45" customWidth="1"/>
    <col min="3" max="7" width="13.7109375" style="45" customWidth="1"/>
    <col min="8" max="16384" width="9.140625" style="45"/>
  </cols>
  <sheetData>
    <row r="1" spans="1:4" ht="35.1" customHeight="1" x14ac:dyDescent="0.2">
      <c r="A1" s="44" t="s">
        <v>218</v>
      </c>
      <c r="B1" s="44" t="s">
        <v>218</v>
      </c>
      <c r="C1" s="44" t="s">
        <v>218</v>
      </c>
      <c r="D1" s="44" t="s">
        <v>218</v>
      </c>
    </row>
    <row r="2" spans="1:4" ht="24.95" customHeight="1" x14ac:dyDescent="0.2">
      <c r="A2" s="46" t="s">
        <v>217</v>
      </c>
      <c r="B2" s="46" t="s">
        <v>217</v>
      </c>
      <c r="C2" s="46" t="s">
        <v>217</v>
      </c>
      <c r="D2" s="46" t="s">
        <v>217</v>
      </c>
    </row>
    <row r="3" spans="1:4" ht="30" customHeight="1" x14ac:dyDescent="0.2">
      <c r="A3" s="47" t="s">
        <v>95</v>
      </c>
      <c r="B3" s="47" t="s">
        <v>95</v>
      </c>
      <c r="C3" s="48" t="s">
        <v>216</v>
      </c>
      <c r="D3" s="48" t="s">
        <v>90</v>
      </c>
    </row>
    <row r="4" spans="1:4" x14ac:dyDescent="0.2">
      <c r="A4" s="49" t="s">
        <v>215</v>
      </c>
      <c r="B4" s="49" t="s">
        <v>215</v>
      </c>
      <c r="C4" s="50">
        <v>0.71400000000000008</v>
      </c>
      <c r="D4" s="51">
        <v>5</v>
      </c>
    </row>
    <row r="5" spans="1:4" x14ac:dyDescent="0.2">
      <c r="A5" s="49" t="s">
        <v>214</v>
      </c>
      <c r="B5" s="49" t="s">
        <v>214</v>
      </c>
      <c r="C5" s="50">
        <v>0.57100000000000006</v>
      </c>
      <c r="D5" s="51">
        <v>4</v>
      </c>
    </row>
    <row r="6" spans="1:4" x14ac:dyDescent="0.2">
      <c r="A6" s="49" t="s">
        <v>213</v>
      </c>
      <c r="B6" s="49" t="s">
        <v>213</v>
      </c>
      <c r="C6" s="50">
        <v>0</v>
      </c>
      <c r="D6" s="51">
        <v>0</v>
      </c>
    </row>
    <row r="7" spans="1:4" x14ac:dyDescent="0.2">
      <c r="A7" s="49" t="s">
        <v>212</v>
      </c>
      <c r="B7" s="49" t="s">
        <v>212</v>
      </c>
      <c r="C7" s="50">
        <v>0</v>
      </c>
      <c r="D7" s="51">
        <v>0</v>
      </c>
    </row>
    <row r="8" spans="1:4" x14ac:dyDescent="0.2">
      <c r="A8" s="49" t="s">
        <v>211</v>
      </c>
      <c r="B8" s="49" t="s">
        <v>211</v>
      </c>
      <c r="C8" s="50">
        <v>0.28600000000000003</v>
      </c>
      <c r="D8" s="51">
        <v>2</v>
      </c>
    </row>
    <row r="9" spans="1:4" x14ac:dyDescent="0.2">
      <c r="A9" s="52" t="s">
        <v>89</v>
      </c>
      <c r="B9" s="52" t="s">
        <v>89</v>
      </c>
      <c r="C9" s="52">
        <v>7</v>
      </c>
      <c r="D9" s="53">
        <v>7</v>
      </c>
    </row>
    <row r="10" spans="1:4" x14ac:dyDescent="0.2">
      <c r="A10" s="52" t="s">
        <v>88</v>
      </c>
      <c r="B10" s="52" t="s">
        <v>88</v>
      </c>
      <c r="C10" s="52">
        <v>0</v>
      </c>
      <c r="D10" s="53">
        <v>0</v>
      </c>
    </row>
    <row r="12" spans="1:4" ht="89.25" x14ac:dyDescent="0.2">
      <c r="A12" s="54" t="s">
        <v>87</v>
      </c>
      <c r="B12" s="54" t="s">
        <v>86</v>
      </c>
      <c r="C12" s="54" t="s">
        <v>211</v>
      </c>
      <c r="D12" s="54" t="s">
        <v>84</v>
      </c>
    </row>
    <row r="13" spans="1:4" x14ac:dyDescent="0.2">
      <c r="A13" s="55">
        <v>1</v>
      </c>
      <c r="B13" s="56">
        <v>42790.163194444445</v>
      </c>
      <c r="C13" s="45" t="s">
        <v>210</v>
      </c>
    </row>
    <row r="14" spans="1:4" x14ac:dyDescent="0.2">
      <c r="A14" s="55">
        <v>2</v>
      </c>
      <c r="B14" s="56">
        <v>42774.695833333331</v>
      </c>
      <c r="C14" s="45" t="s">
        <v>209</v>
      </c>
    </row>
    <row r="17" spans="1:10" ht="24.95" customHeight="1" x14ac:dyDescent="0.2">
      <c r="A17" s="46" t="s">
        <v>208</v>
      </c>
      <c r="B17" s="46" t="s">
        <v>208</v>
      </c>
      <c r="C17" s="46" t="s">
        <v>208</v>
      </c>
      <c r="D17" s="46" t="s">
        <v>208</v>
      </c>
      <c r="E17" s="46" t="s">
        <v>208</v>
      </c>
      <c r="F17" s="46" t="s">
        <v>208</v>
      </c>
      <c r="G17" s="46" t="s">
        <v>208</v>
      </c>
    </row>
    <row r="18" spans="1:10" ht="30" customHeight="1" x14ac:dyDescent="0.2">
      <c r="A18" s="47" t="s">
        <v>95</v>
      </c>
      <c r="B18" s="47" t="s">
        <v>95</v>
      </c>
      <c r="C18" s="48" t="s">
        <v>94</v>
      </c>
      <c r="D18" s="48" t="s">
        <v>93</v>
      </c>
      <c r="E18" s="48" t="s">
        <v>92</v>
      </c>
      <c r="F18" s="48" t="s">
        <v>91</v>
      </c>
      <c r="G18" s="48" t="s">
        <v>90</v>
      </c>
    </row>
    <row r="19" spans="1:10" x14ac:dyDescent="0.2">
      <c r="A19" s="49" t="s">
        <v>62</v>
      </c>
      <c r="B19" s="49" t="s">
        <v>62</v>
      </c>
      <c r="C19" s="57">
        <v>0</v>
      </c>
      <c r="D19" s="57">
        <v>0</v>
      </c>
      <c r="E19" s="57">
        <v>3</v>
      </c>
      <c r="F19" s="57">
        <v>4</v>
      </c>
      <c r="G19" s="51">
        <v>7</v>
      </c>
    </row>
    <row r="20" spans="1:10" x14ac:dyDescent="0.2">
      <c r="A20" s="49" t="s">
        <v>63</v>
      </c>
      <c r="B20" s="49" t="s">
        <v>63</v>
      </c>
      <c r="C20" s="57">
        <v>0</v>
      </c>
      <c r="D20" s="57">
        <v>3</v>
      </c>
      <c r="E20" s="57">
        <v>1</v>
      </c>
      <c r="F20" s="57">
        <v>3</v>
      </c>
      <c r="G20" s="51">
        <v>7</v>
      </c>
    </row>
    <row r="21" spans="1:10" x14ac:dyDescent="0.2">
      <c r="A21" s="49" t="s">
        <v>65</v>
      </c>
      <c r="B21" s="49" t="s">
        <v>65</v>
      </c>
      <c r="C21" s="57">
        <v>0</v>
      </c>
      <c r="D21" s="57">
        <v>0</v>
      </c>
      <c r="E21" s="57">
        <v>3</v>
      </c>
      <c r="F21" s="57">
        <v>4</v>
      </c>
      <c r="G21" s="51">
        <v>7</v>
      </c>
    </row>
    <row r="22" spans="1:10" x14ac:dyDescent="0.2">
      <c r="A22" s="49" t="s">
        <v>64</v>
      </c>
      <c r="B22" s="49" t="s">
        <v>64</v>
      </c>
      <c r="C22" s="57">
        <v>0</v>
      </c>
      <c r="D22" s="57">
        <v>3</v>
      </c>
      <c r="E22" s="57">
        <v>2</v>
      </c>
      <c r="F22" s="57">
        <v>2</v>
      </c>
      <c r="G22" s="51">
        <v>7</v>
      </c>
    </row>
    <row r="23" spans="1:10" x14ac:dyDescent="0.2">
      <c r="A23" s="49" t="s">
        <v>85</v>
      </c>
      <c r="B23" s="49" t="s">
        <v>85</v>
      </c>
      <c r="C23" s="49" t="s">
        <v>85</v>
      </c>
      <c r="D23" s="49" t="s">
        <v>85</v>
      </c>
      <c r="E23" s="49" t="s">
        <v>85</v>
      </c>
      <c r="F23" s="58">
        <v>5</v>
      </c>
      <c r="G23" s="57">
        <v>5</v>
      </c>
    </row>
    <row r="24" spans="1:10" x14ac:dyDescent="0.2">
      <c r="A24" s="52" t="s">
        <v>89</v>
      </c>
      <c r="B24" s="52" t="s">
        <v>89</v>
      </c>
      <c r="C24" s="52" t="s">
        <v>89</v>
      </c>
      <c r="D24" s="52" t="s">
        <v>89</v>
      </c>
      <c r="E24" s="52" t="s">
        <v>89</v>
      </c>
      <c r="F24" s="52">
        <v>7</v>
      </c>
      <c r="G24" s="53">
        <v>7</v>
      </c>
    </row>
    <row r="25" spans="1:10" x14ac:dyDescent="0.2">
      <c r="A25" s="52" t="s">
        <v>88</v>
      </c>
      <c r="B25" s="52" t="s">
        <v>88</v>
      </c>
      <c r="C25" s="52" t="s">
        <v>88</v>
      </c>
      <c r="D25" s="52" t="s">
        <v>88</v>
      </c>
      <c r="E25" s="52" t="s">
        <v>88</v>
      </c>
      <c r="F25" s="52">
        <v>0</v>
      </c>
      <c r="G25" s="53">
        <v>0</v>
      </c>
    </row>
    <row r="27" spans="1:10" ht="38.25" x14ac:dyDescent="0.2">
      <c r="A27" s="54" t="s">
        <v>87</v>
      </c>
      <c r="B27" s="54" t="s">
        <v>86</v>
      </c>
      <c r="C27" s="54" t="s">
        <v>85</v>
      </c>
      <c r="D27" s="54" t="s">
        <v>84</v>
      </c>
      <c r="E27" s="54" t="s">
        <v>85</v>
      </c>
      <c r="F27" s="54" t="s">
        <v>84</v>
      </c>
      <c r="G27" s="54" t="s">
        <v>85</v>
      </c>
      <c r="H27" s="54" t="s">
        <v>84</v>
      </c>
      <c r="I27" s="54" t="s">
        <v>85</v>
      </c>
      <c r="J27" s="54" t="s">
        <v>84</v>
      </c>
    </row>
    <row r="28" spans="1:10" x14ac:dyDescent="0.2">
      <c r="A28" s="55">
        <v>1</v>
      </c>
      <c r="B28" s="56">
        <v>42790.206944444442</v>
      </c>
      <c r="C28" s="45" t="s">
        <v>207</v>
      </c>
    </row>
    <row r="29" spans="1:10" x14ac:dyDescent="0.2">
      <c r="A29" s="55">
        <v>2</v>
      </c>
      <c r="B29" s="56">
        <v>42775.657638888886</v>
      </c>
      <c r="C29" s="45" t="s">
        <v>206</v>
      </c>
    </row>
    <row r="30" spans="1:10" x14ac:dyDescent="0.2">
      <c r="A30" s="55">
        <v>3</v>
      </c>
      <c r="B30" s="56">
        <v>42774.7</v>
      </c>
      <c r="C30" s="45" t="s">
        <v>205</v>
      </c>
    </row>
    <row r="31" spans="1:10" x14ac:dyDescent="0.2">
      <c r="A31" s="55">
        <v>4</v>
      </c>
      <c r="B31" s="56">
        <v>42774.302083333336</v>
      </c>
      <c r="C31" s="45" t="s">
        <v>193</v>
      </c>
    </row>
    <row r="32" spans="1:10" x14ac:dyDescent="0.2">
      <c r="A32" s="55">
        <v>5</v>
      </c>
      <c r="B32" s="56">
        <v>42774.052083333336</v>
      </c>
      <c r="C32" s="45" t="s">
        <v>204</v>
      </c>
    </row>
    <row r="35" spans="1:10" ht="24.95" customHeight="1" x14ac:dyDescent="0.2">
      <c r="A35" s="46" t="s">
        <v>203</v>
      </c>
      <c r="B35" s="46" t="s">
        <v>203</v>
      </c>
      <c r="C35" s="46" t="s">
        <v>203</v>
      </c>
      <c r="D35" s="46" t="s">
        <v>203</v>
      </c>
      <c r="E35" s="46" t="s">
        <v>203</v>
      </c>
      <c r="F35" s="46" t="s">
        <v>203</v>
      </c>
      <c r="G35" s="46" t="s">
        <v>203</v>
      </c>
    </row>
    <row r="36" spans="1:10" ht="30" customHeight="1" x14ac:dyDescent="0.2">
      <c r="A36" s="47" t="s">
        <v>95</v>
      </c>
      <c r="B36" s="47" t="s">
        <v>95</v>
      </c>
      <c r="C36" s="48" t="s">
        <v>94</v>
      </c>
      <c r="D36" s="48" t="s">
        <v>93</v>
      </c>
      <c r="E36" s="48" t="s">
        <v>92</v>
      </c>
      <c r="F36" s="48" t="s">
        <v>91</v>
      </c>
      <c r="G36" s="48" t="s">
        <v>90</v>
      </c>
    </row>
    <row r="37" spans="1:10" x14ac:dyDescent="0.2">
      <c r="A37" s="49" t="s">
        <v>62</v>
      </c>
      <c r="B37" s="49" t="s">
        <v>62</v>
      </c>
      <c r="C37" s="57">
        <v>0</v>
      </c>
      <c r="D37" s="57">
        <v>0</v>
      </c>
      <c r="E37" s="57">
        <v>2</v>
      </c>
      <c r="F37" s="57">
        <v>5</v>
      </c>
      <c r="G37" s="51">
        <v>7</v>
      </c>
    </row>
    <row r="38" spans="1:10" x14ac:dyDescent="0.2">
      <c r="A38" s="49" t="s">
        <v>63</v>
      </c>
      <c r="B38" s="49" t="s">
        <v>63</v>
      </c>
      <c r="C38" s="57">
        <v>0</v>
      </c>
      <c r="D38" s="57">
        <v>2</v>
      </c>
      <c r="E38" s="57">
        <v>2</v>
      </c>
      <c r="F38" s="57">
        <v>3</v>
      </c>
      <c r="G38" s="51">
        <v>7</v>
      </c>
    </row>
    <row r="39" spans="1:10" x14ac:dyDescent="0.2">
      <c r="A39" s="49" t="s">
        <v>65</v>
      </c>
      <c r="B39" s="49" t="s">
        <v>65</v>
      </c>
      <c r="C39" s="57">
        <v>0</v>
      </c>
      <c r="D39" s="57">
        <v>0</v>
      </c>
      <c r="E39" s="57">
        <v>3</v>
      </c>
      <c r="F39" s="57">
        <v>4</v>
      </c>
      <c r="G39" s="51">
        <v>7</v>
      </c>
    </row>
    <row r="40" spans="1:10" x14ac:dyDescent="0.2">
      <c r="A40" s="49" t="s">
        <v>64</v>
      </c>
      <c r="B40" s="49" t="s">
        <v>64</v>
      </c>
      <c r="C40" s="57">
        <v>0</v>
      </c>
      <c r="D40" s="57">
        <v>2</v>
      </c>
      <c r="E40" s="57">
        <v>1</v>
      </c>
      <c r="F40" s="57">
        <v>4</v>
      </c>
      <c r="G40" s="51">
        <v>7</v>
      </c>
    </row>
    <row r="41" spans="1:10" x14ac:dyDescent="0.2">
      <c r="A41" s="49" t="s">
        <v>85</v>
      </c>
      <c r="B41" s="49" t="s">
        <v>85</v>
      </c>
      <c r="C41" s="49" t="s">
        <v>85</v>
      </c>
      <c r="D41" s="49" t="s">
        <v>85</v>
      </c>
      <c r="E41" s="49" t="s">
        <v>85</v>
      </c>
      <c r="F41" s="58">
        <v>3</v>
      </c>
      <c r="G41" s="57">
        <v>3</v>
      </c>
    </row>
    <row r="42" spans="1:10" x14ac:dyDescent="0.2">
      <c r="A42" s="52" t="s">
        <v>89</v>
      </c>
      <c r="B42" s="52" t="s">
        <v>89</v>
      </c>
      <c r="C42" s="52" t="s">
        <v>89</v>
      </c>
      <c r="D42" s="52" t="s">
        <v>89</v>
      </c>
      <c r="E42" s="52" t="s">
        <v>89</v>
      </c>
      <c r="F42" s="52">
        <v>7</v>
      </c>
      <c r="G42" s="53">
        <v>7</v>
      </c>
    </row>
    <row r="43" spans="1:10" x14ac:dyDescent="0.2">
      <c r="A43" s="52" t="s">
        <v>88</v>
      </c>
      <c r="B43" s="52" t="s">
        <v>88</v>
      </c>
      <c r="C43" s="52" t="s">
        <v>88</v>
      </c>
      <c r="D43" s="52" t="s">
        <v>88</v>
      </c>
      <c r="E43" s="52" t="s">
        <v>88</v>
      </c>
      <c r="F43" s="52">
        <v>0</v>
      </c>
      <c r="G43" s="53">
        <v>0</v>
      </c>
    </row>
    <row r="45" spans="1:10" ht="38.25" x14ac:dyDescent="0.2">
      <c r="A45" s="54" t="s">
        <v>87</v>
      </c>
      <c r="B45" s="54" t="s">
        <v>86</v>
      </c>
      <c r="C45" s="54" t="s">
        <v>85</v>
      </c>
      <c r="D45" s="54" t="s">
        <v>84</v>
      </c>
      <c r="E45" s="54" t="s">
        <v>85</v>
      </c>
      <c r="F45" s="54" t="s">
        <v>84</v>
      </c>
      <c r="G45" s="54" t="s">
        <v>85</v>
      </c>
      <c r="H45" s="54" t="s">
        <v>84</v>
      </c>
      <c r="I45" s="54" t="s">
        <v>85</v>
      </c>
      <c r="J45" s="54" t="s">
        <v>84</v>
      </c>
    </row>
    <row r="46" spans="1:10" x14ac:dyDescent="0.2">
      <c r="A46" s="55">
        <v>1</v>
      </c>
      <c r="B46" s="56">
        <v>42775.657638888886</v>
      </c>
      <c r="C46" s="45" t="s">
        <v>202</v>
      </c>
    </row>
    <row r="47" spans="1:10" x14ac:dyDescent="0.2">
      <c r="A47" s="55">
        <v>2</v>
      </c>
      <c r="B47" s="56">
        <v>42774.7</v>
      </c>
      <c r="C47" s="45" t="s">
        <v>201</v>
      </c>
    </row>
    <row r="48" spans="1:10" x14ac:dyDescent="0.2">
      <c r="A48" s="55">
        <v>3</v>
      </c>
      <c r="B48" s="56">
        <v>42774.302083333336</v>
      </c>
      <c r="C48" s="45" t="s">
        <v>193</v>
      </c>
    </row>
    <row r="51" spans="1:10" ht="24.95" customHeight="1" x14ac:dyDescent="0.2">
      <c r="A51" s="46" t="s">
        <v>200</v>
      </c>
      <c r="B51" s="46" t="s">
        <v>200</v>
      </c>
      <c r="C51" s="46" t="s">
        <v>200</v>
      </c>
      <c r="D51" s="46" t="s">
        <v>200</v>
      </c>
      <c r="E51" s="46" t="s">
        <v>200</v>
      </c>
      <c r="F51" s="46" t="s">
        <v>200</v>
      </c>
      <c r="G51" s="46" t="s">
        <v>200</v>
      </c>
    </row>
    <row r="52" spans="1:10" ht="30" customHeight="1" x14ac:dyDescent="0.2">
      <c r="A52" s="47" t="s">
        <v>95</v>
      </c>
      <c r="B52" s="47" t="s">
        <v>95</v>
      </c>
      <c r="C52" s="48" t="s">
        <v>94</v>
      </c>
      <c r="D52" s="48" t="s">
        <v>93</v>
      </c>
      <c r="E52" s="48" t="s">
        <v>92</v>
      </c>
      <c r="F52" s="48" t="s">
        <v>91</v>
      </c>
      <c r="G52" s="48" t="s">
        <v>90</v>
      </c>
    </row>
    <row r="53" spans="1:10" x14ac:dyDescent="0.2">
      <c r="A53" s="49" t="s">
        <v>62</v>
      </c>
      <c r="B53" s="49" t="s">
        <v>62</v>
      </c>
      <c r="C53" s="57">
        <v>0</v>
      </c>
      <c r="D53" s="57">
        <v>0</v>
      </c>
      <c r="E53" s="57">
        <v>4</v>
      </c>
      <c r="F53" s="57">
        <v>3</v>
      </c>
      <c r="G53" s="51">
        <v>7</v>
      </c>
    </row>
    <row r="54" spans="1:10" x14ac:dyDescent="0.2">
      <c r="A54" s="49" t="s">
        <v>63</v>
      </c>
      <c r="B54" s="49" t="s">
        <v>63</v>
      </c>
      <c r="C54" s="57">
        <v>0</v>
      </c>
      <c r="D54" s="57">
        <v>3</v>
      </c>
      <c r="E54" s="57">
        <v>3</v>
      </c>
      <c r="F54" s="57">
        <v>1</v>
      </c>
      <c r="G54" s="51">
        <v>7</v>
      </c>
    </row>
    <row r="55" spans="1:10" x14ac:dyDescent="0.2">
      <c r="A55" s="49" t="s">
        <v>65</v>
      </c>
      <c r="B55" s="49" t="s">
        <v>65</v>
      </c>
      <c r="C55" s="57">
        <v>0</v>
      </c>
      <c r="D55" s="57">
        <v>0</v>
      </c>
      <c r="E55" s="57">
        <v>5</v>
      </c>
      <c r="F55" s="57">
        <v>2</v>
      </c>
      <c r="G55" s="51">
        <v>7</v>
      </c>
    </row>
    <row r="56" spans="1:10" x14ac:dyDescent="0.2">
      <c r="A56" s="49" t="s">
        <v>64</v>
      </c>
      <c r="B56" s="49" t="s">
        <v>64</v>
      </c>
      <c r="C56" s="57">
        <v>0</v>
      </c>
      <c r="D56" s="57">
        <v>3</v>
      </c>
      <c r="E56" s="57">
        <v>3</v>
      </c>
      <c r="F56" s="57">
        <v>1</v>
      </c>
      <c r="G56" s="51">
        <v>7</v>
      </c>
    </row>
    <row r="57" spans="1:10" x14ac:dyDescent="0.2">
      <c r="A57" s="49" t="s">
        <v>85</v>
      </c>
      <c r="B57" s="49" t="s">
        <v>85</v>
      </c>
      <c r="C57" s="49" t="s">
        <v>85</v>
      </c>
      <c r="D57" s="49" t="s">
        <v>85</v>
      </c>
      <c r="E57" s="49" t="s">
        <v>85</v>
      </c>
      <c r="F57" s="58">
        <v>3</v>
      </c>
      <c r="G57" s="57">
        <v>3</v>
      </c>
    </row>
    <row r="58" spans="1:10" x14ac:dyDescent="0.2">
      <c r="A58" s="52" t="s">
        <v>89</v>
      </c>
      <c r="B58" s="52" t="s">
        <v>89</v>
      </c>
      <c r="C58" s="52" t="s">
        <v>89</v>
      </c>
      <c r="D58" s="52" t="s">
        <v>89</v>
      </c>
      <c r="E58" s="52" t="s">
        <v>89</v>
      </c>
      <c r="F58" s="52">
        <v>7</v>
      </c>
      <c r="G58" s="53">
        <v>7</v>
      </c>
    </row>
    <row r="59" spans="1:10" x14ac:dyDescent="0.2">
      <c r="A59" s="52" t="s">
        <v>88</v>
      </c>
      <c r="B59" s="52" t="s">
        <v>88</v>
      </c>
      <c r="C59" s="52" t="s">
        <v>88</v>
      </c>
      <c r="D59" s="52" t="s">
        <v>88</v>
      </c>
      <c r="E59" s="52" t="s">
        <v>88</v>
      </c>
      <c r="F59" s="52">
        <v>0</v>
      </c>
      <c r="G59" s="53">
        <v>0</v>
      </c>
    </row>
    <row r="61" spans="1:10" ht="38.25" x14ac:dyDescent="0.2">
      <c r="A61" s="54" t="s">
        <v>87</v>
      </c>
      <c r="B61" s="54" t="s">
        <v>86</v>
      </c>
      <c r="C61" s="54" t="s">
        <v>85</v>
      </c>
      <c r="D61" s="54" t="s">
        <v>84</v>
      </c>
      <c r="E61" s="54" t="s">
        <v>85</v>
      </c>
      <c r="F61" s="54" t="s">
        <v>84</v>
      </c>
      <c r="G61" s="54" t="s">
        <v>85</v>
      </c>
      <c r="H61" s="54" t="s">
        <v>84</v>
      </c>
      <c r="I61" s="54" t="s">
        <v>85</v>
      </c>
      <c r="J61" s="54" t="s">
        <v>84</v>
      </c>
    </row>
    <row r="62" spans="1:10" x14ac:dyDescent="0.2">
      <c r="A62" s="55">
        <v>1</v>
      </c>
      <c r="B62" s="56">
        <v>42790.206944444442</v>
      </c>
      <c r="C62" s="45" t="s">
        <v>162</v>
      </c>
    </row>
    <row r="63" spans="1:10" x14ac:dyDescent="0.2">
      <c r="A63" s="55">
        <v>2</v>
      </c>
      <c r="B63" s="56">
        <v>42775.657638888886</v>
      </c>
      <c r="C63" s="45" t="s">
        <v>199</v>
      </c>
    </row>
    <row r="64" spans="1:10" x14ac:dyDescent="0.2">
      <c r="A64" s="55">
        <v>3</v>
      </c>
      <c r="B64" s="56">
        <v>42774.302083333336</v>
      </c>
      <c r="C64" s="45" t="s">
        <v>193</v>
      </c>
    </row>
    <row r="67" spans="1:10" ht="24.95" customHeight="1" x14ac:dyDescent="0.2">
      <c r="A67" s="46" t="s">
        <v>198</v>
      </c>
      <c r="B67" s="46" t="s">
        <v>198</v>
      </c>
      <c r="C67" s="46" t="s">
        <v>198</v>
      </c>
      <c r="D67" s="46" t="s">
        <v>198</v>
      </c>
      <c r="E67" s="46" t="s">
        <v>198</v>
      </c>
      <c r="F67" s="46" t="s">
        <v>198</v>
      </c>
      <c r="G67" s="46" t="s">
        <v>198</v>
      </c>
    </row>
    <row r="68" spans="1:10" ht="30" customHeight="1" x14ac:dyDescent="0.2">
      <c r="A68" s="47" t="s">
        <v>95</v>
      </c>
      <c r="B68" s="47" t="s">
        <v>95</v>
      </c>
      <c r="C68" s="48" t="s">
        <v>94</v>
      </c>
      <c r="D68" s="48" t="s">
        <v>93</v>
      </c>
      <c r="E68" s="48" t="s">
        <v>92</v>
      </c>
      <c r="F68" s="48" t="s">
        <v>91</v>
      </c>
      <c r="G68" s="48" t="s">
        <v>90</v>
      </c>
    </row>
    <row r="69" spans="1:10" x14ac:dyDescent="0.2">
      <c r="A69" s="49" t="s">
        <v>62</v>
      </c>
      <c r="B69" s="49" t="s">
        <v>62</v>
      </c>
      <c r="C69" s="57">
        <v>0</v>
      </c>
      <c r="D69" s="57">
        <v>0</v>
      </c>
      <c r="E69" s="57">
        <v>3</v>
      </c>
      <c r="F69" s="57">
        <v>4</v>
      </c>
      <c r="G69" s="51">
        <v>7</v>
      </c>
    </row>
    <row r="70" spans="1:10" x14ac:dyDescent="0.2">
      <c r="A70" s="49" t="s">
        <v>63</v>
      </c>
      <c r="B70" s="49" t="s">
        <v>63</v>
      </c>
      <c r="C70" s="57">
        <v>0</v>
      </c>
      <c r="D70" s="57">
        <v>1</v>
      </c>
      <c r="E70" s="57">
        <v>3</v>
      </c>
      <c r="F70" s="57">
        <v>3</v>
      </c>
      <c r="G70" s="51">
        <v>7</v>
      </c>
    </row>
    <row r="71" spans="1:10" x14ac:dyDescent="0.2">
      <c r="A71" s="49" t="s">
        <v>65</v>
      </c>
      <c r="B71" s="49" t="s">
        <v>65</v>
      </c>
      <c r="C71" s="57">
        <v>0</v>
      </c>
      <c r="D71" s="57">
        <v>0</v>
      </c>
      <c r="E71" s="57">
        <v>4</v>
      </c>
      <c r="F71" s="57">
        <v>3</v>
      </c>
      <c r="G71" s="51">
        <v>7</v>
      </c>
    </row>
    <row r="72" spans="1:10" x14ac:dyDescent="0.2">
      <c r="A72" s="49" t="s">
        <v>64</v>
      </c>
      <c r="B72" s="49" t="s">
        <v>64</v>
      </c>
      <c r="C72" s="57">
        <v>0</v>
      </c>
      <c r="D72" s="57">
        <v>2</v>
      </c>
      <c r="E72" s="57">
        <v>3</v>
      </c>
      <c r="F72" s="57">
        <v>2</v>
      </c>
      <c r="G72" s="51">
        <v>7</v>
      </c>
    </row>
    <row r="73" spans="1:10" x14ac:dyDescent="0.2">
      <c r="A73" s="49" t="s">
        <v>85</v>
      </c>
      <c r="B73" s="49" t="s">
        <v>85</v>
      </c>
      <c r="C73" s="49" t="s">
        <v>85</v>
      </c>
      <c r="D73" s="49" t="s">
        <v>85</v>
      </c>
      <c r="E73" s="49" t="s">
        <v>85</v>
      </c>
      <c r="F73" s="58">
        <v>4</v>
      </c>
      <c r="G73" s="57">
        <v>4</v>
      </c>
    </row>
    <row r="74" spans="1:10" x14ac:dyDescent="0.2">
      <c r="A74" s="52" t="s">
        <v>89</v>
      </c>
      <c r="B74" s="52" t="s">
        <v>89</v>
      </c>
      <c r="C74" s="52" t="s">
        <v>89</v>
      </c>
      <c r="D74" s="52" t="s">
        <v>89</v>
      </c>
      <c r="E74" s="52" t="s">
        <v>89</v>
      </c>
      <c r="F74" s="52">
        <v>7</v>
      </c>
      <c r="G74" s="53">
        <v>7</v>
      </c>
    </row>
    <row r="75" spans="1:10" x14ac:dyDescent="0.2">
      <c r="A75" s="52" t="s">
        <v>88</v>
      </c>
      <c r="B75" s="52" t="s">
        <v>88</v>
      </c>
      <c r="C75" s="52" t="s">
        <v>88</v>
      </c>
      <c r="D75" s="52" t="s">
        <v>88</v>
      </c>
      <c r="E75" s="52" t="s">
        <v>88</v>
      </c>
      <c r="F75" s="52">
        <v>0</v>
      </c>
      <c r="G75" s="53">
        <v>0</v>
      </c>
    </row>
    <row r="77" spans="1:10" ht="38.25" x14ac:dyDescent="0.2">
      <c r="A77" s="54" t="s">
        <v>87</v>
      </c>
      <c r="B77" s="54" t="s">
        <v>86</v>
      </c>
      <c r="C77" s="54" t="s">
        <v>85</v>
      </c>
      <c r="D77" s="54" t="s">
        <v>84</v>
      </c>
      <c r="E77" s="54" t="s">
        <v>85</v>
      </c>
      <c r="F77" s="54" t="s">
        <v>84</v>
      </c>
      <c r="G77" s="54" t="s">
        <v>85</v>
      </c>
      <c r="H77" s="54" t="s">
        <v>84</v>
      </c>
      <c r="I77" s="54" t="s">
        <v>85</v>
      </c>
      <c r="J77" s="54" t="s">
        <v>84</v>
      </c>
    </row>
    <row r="78" spans="1:10" x14ac:dyDescent="0.2">
      <c r="A78" s="55">
        <v>1</v>
      </c>
      <c r="B78" s="56">
        <v>42790.206944444442</v>
      </c>
      <c r="C78" s="45" t="s">
        <v>162</v>
      </c>
    </row>
    <row r="79" spans="1:10" x14ac:dyDescent="0.2">
      <c r="A79" s="55">
        <v>2</v>
      </c>
      <c r="B79" s="56">
        <v>42775.657638888886</v>
      </c>
      <c r="C79" s="45" t="s">
        <v>197</v>
      </c>
    </row>
    <row r="80" spans="1:10" x14ac:dyDescent="0.2">
      <c r="A80" s="55">
        <v>3</v>
      </c>
      <c r="B80" s="56">
        <v>42774.7</v>
      </c>
      <c r="C80" s="45" t="s">
        <v>196</v>
      </c>
    </row>
    <row r="81" spans="1:10" x14ac:dyDescent="0.2">
      <c r="A81" s="55">
        <v>4</v>
      </c>
      <c r="B81" s="56">
        <v>42774.302083333336</v>
      </c>
      <c r="C81" s="45" t="s">
        <v>193</v>
      </c>
    </row>
    <row r="84" spans="1:10" ht="24.95" customHeight="1" x14ac:dyDescent="0.2">
      <c r="A84" s="46" t="s">
        <v>195</v>
      </c>
      <c r="B84" s="46" t="s">
        <v>195</v>
      </c>
      <c r="C84" s="46" t="s">
        <v>195</v>
      </c>
      <c r="D84" s="46" t="s">
        <v>195</v>
      </c>
      <c r="E84" s="46" t="s">
        <v>195</v>
      </c>
      <c r="F84" s="46" t="s">
        <v>195</v>
      </c>
      <c r="G84" s="46" t="s">
        <v>195</v>
      </c>
    </row>
    <row r="85" spans="1:10" ht="30" customHeight="1" x14ac:dyDescent="0.2">
      <c r="A85" s="47" t="s">
        <v>95</v>
      </c>
      <c r="B85" s="47" t="s">
        <v>95</v>
      </c>
      <c r="C85" s="48" t="s">
        <v>94</v>
      </c>
      <c r="D85" s="48" t="s">
        <v>93</v>
      </c>
      <c r="E85" s="48" t="s">
        <v>92</v>
      </c>
      <c r="F85" s="48" t="s">
        <v>91</v>
      </c>
      <c r="G85" s="48" t="s">
        <v>90</v>
      </c>
    </row>
    <row r="86" spans="1:10" x14ac:dyDescent="0.2">
      <c r="A86" s="49" t="s">
        <v>62</v>
      </c>
      <c r="B86" s="49" t="s">
        <v>62</v>
      </c>
      <c r="C86" s="57">
        <v>0</v>
      </c>
      <c r="D86" s="57">
        <v>0</v>
      </c>
      <c r="E86" s="57">
        <v>2</v>
      </c>
      <c r="F86" s="57">
        <v>5</v>
      </c>
      <c r="G86" s="51">
        <v>7</v>
      </c>
    </row>
    <row r="87" spans="1:10" x14ac:dyDescent="0.2">
      <c r="A87" s="49" t="s">
        <v>63</v>
      </c>
      <c r="B87" s="49" t="s">
        <v>63</v>
      </c>
      <c r="C87" s="57">
        <v>0</v>
      </c>
      <c r="D87" s="57">
        <v>0</v>
      </c>
      <c r="E87" s="57">
        <v>3</v>
      </c>
      <c r="F87" s="57">
        <v>4</v>
      </c>
      <c r="G87" s="51">
        <v>7</v>
      </c>
    </row>
    <row r="88" spans="1:10" x14ac:dyDescent="0.2">
      <c r="A88" s="49" t="s">
        <v>65</v>
      </c>
      <c r="B88" s="49" t="s">
        <v>65</v>
      </c>
      <c r="C88" s="57">
        <v>0</v>
      </c>
      <c r="D88" s="57">
        <v>1</v>
      </c>
      <c r="E88" s="57">
        <v>3</v>
      </c>
      <c r="F88" s="57">
        <v>3</v>
      </c>
      <c r="G88" s="51">
        <v>7</v>
      </c>
    </row>
    <row r="89" spans="1:10" x14ac:dyDescent="0.2">
      <c r="A89" s="49" t="s">
        <v>64</v>
      </c>
      <c r="B89" s="49" t="s">
        <v>64</v>
      </c>
      <c r="C89" s="57">
        <v>0</v>
      </c>
      <c r="D89" s="57">
        <v>1</v>
      </c>
      <c r="E89" s="57">
        <v>4</v>
      </c>
      <c r="F89" s="57">
        <v>2</v>
      </c>
      <c r="G89" s="51">
        <v>7</v>
      </c>
    </row>
    <row r="90" spans="1:10" x14ac:dyDescent="0.2">
      <c r="A90" s="49" t="s">
        <v>85</v>
      </c>
      <c r="B90" s="49" t="s">
        <v>85</v>
      </c>
      <c r="C90" s="49" t="s">
        <v>85</v>
      </c>
      <c r="D90" s="49" t="s">
        <v>85</v>
      </c>
      <c r="E90" s="49" t="s">
        <v>85</v>
      </c>
      <c r="F90" s="58">
        <v>3</v>
      </c>
      <c r="G90" s="57">
        <v>3</v>
      </c>
    </row>
    <row r="91" spans="1:10" x14ac:dyDescent="0.2">
      <c r="A91" s="52" t="s">
        <v>89</v>
      </c>
      <c r="B91" s="52" t="s">
        <v>89</v>
      </c>
      <c r="C91" s="52" t="s">
        <v>89</v>
      </c>
      <c r="D91" s="52" t="s">
        <v>89</v>
      </c>
      <c r="E91" s="52" t="s">
        <v>89</v>
      </c>
      <c r="F91" s="52">
        <v>7</v>
      </c>
      <c r="G91" s="53">
        <v>7</v>
      </c>
    </row>
    <row r="92" spans="1:10" x14ac:dyDescent="0.2">
      <c r="A92" s="52" t="s">
        <v>88</v>
      </c>
      <c r="B92" s="52" t="s">
        <v>88</v>
      </c>
      <c r="C92" s="52" t="s">
        <v>88</v>
      </c>
      <c r="D92" s="52" t="s">
        <v>88</v>
      </c>
      <c r="E92" s="52" t="s">
        <v>88</v>
      </c>
      <c r="F92" s="52">
        <v>0</v>
      </c>
      <c r="G92" s="53">
        <v>0</v>
      </c>
    </row>
    <row r="94" spans="1:10" ht="38.25" x14ac:dyDescent="0.2">
      <c r="A94" s="54" t="s">
        <v>87</v>
      </c>
      <c r="B94" s="54" t="s">
        <v>86</v>
      </c>
      <c r="C94" s="54" t="s">
        <v>85</v>
      </c>
      <c r="D94" s="54" t="s">
        <v>84</v>
      </c>
      <c r="E94" s="54" t="s">
        <v>85</v>
      </c>
      <c r="F94" s="54" t="s">
        <v>84</v>
      </c>
      <c r="G94" s="54" t="s">
        <v>85</v>
      </c>
      <c r="H94" s="54" t="s">
        <v>84</v>
      </c>
      <c r="I94" s="54" t="s">
        <v>85</v>
      </c>
      <c r="J94" s="54" t="s">
        <v>84</v>
      </c>
    </row>
    <row r="95" spans="1:10" x14ac:dyDescent="0.2">
      <c r="A95" s="55">
        <v>1</v>
      </c>
      <c r="B95" s="56">
        <v>42790.206944444442</v>
      </c>
      <c r="C95" s="45" t="s">
        <v>162</v>
      </c>
    </row>
    <row r="96" spans="1:10" x14ac:dyDescent="0.2">
      <c r="A96" s="55">
        <v>2</v>
      </c>
      <c r="B96" s="56">
        <v>42775.657638888886</v>
      </c>
      <c r="C96" s="45" t="s">
        <v>194</v>
      </c>
    </row>
    <row r="97" spans="1:10" x14ac:dyDescent="0.2">
      <c r="A97" s="55">
        <v>3</v>
      </c>
      <c r="B97" s="56">
        <v>42774.302083333336</v>
      </c>
      <c r="C97" s="45" t="s">
        <v>193</v>
      </c>
    </row>
    <row r="100" spans="1:10" ht="24.95" customHeight="1" x14ac:dyDescent="0.2">
      <c r="A100" s="46" t="s">
        <v>192</v>
      </c>
      <c r="B100" s="46" t="s">
        <v>192</v>
      </c>
      <c r="C100" s="46" t="s">
        <v>192</v>
      </c>
      <c r="D100" s="46" t="s">
        <v>192</v>
      </c>
      <c r="E100" s="46" t="s">
        <v>192</v>
      </c>
      <c r="F100" s="46" t="s">
        <v>192</v>
      </c>
      <c r="G100" s="46" t="s">
        <v>192</v>
      </c>
    </row>
    <row r="101" spans="1:10" ht="30" customHeight="1" x14ac:dyDescent="0.2">
      <c r="A101" s="47" t="s">
        <v>95</v>
      </c>
      <c r="B101" s="47" t="s">
        <v>95</v>
      </c>
      <c r="C101" s="48" t="s">
        <v>94</v>
      </c>
      <c r="D101" s="48" t="s">
        <v>93</v>
      </c>
      <c r="E101" s="48" t="s">
        <v>92</v>
      </c>
      <c r="F101" s="48" t="s">
        <v>91</v>
      </c>
      <c r="G101" s="48" t="s">
        <v>90</v>
      </c>
    </row>
    <row r="102" spans="1:10" x14ac:dyDescent="0.2">
      <c r="A102" s="49" t="s">
        <v>62</v>
      </c>
      <c r="B102" s="49" t="s">
        <v>62</v>
      </c>
      <c r="C102" s="57">
        <v>0</v>
      </c>
      <c r="D102" s="57">
        <v>1</v>
      </c>
      <c r="E102" s="57">
        <v>2</v>
      </c>
      <c r="F102" s="57">
        <v>4</v>
      </c>
      <c r="G102" s="51">
        <v>7</v>
      </c>
    </row>
    <row r="103" spans="1:10" x14ac:dyDescent="0.2">
      <c r="A103" s="49" t="s">
        <v>63</v>
      </c>
      <c r="B103" s="49" t="s">
        <v>63</v>
      </c>
      <c r="C103" s="57">
        <v>0</v>
      </c>
      <c r="D103" s="57">
        <v>0</v>
      </c>
      <c r="E103" s="57">
        <v>5</v>
      </c>
      <c r="F103" s="57">
        <v>2</v>
      </c>
      <c r="G103" s="51">
        <v>7</v>
      </c>
    </row>
    <row r="104" spans="1:10" x14ac:dyDescent="0.2">
      <c r="A104" s="49" t="s">
        <v>65</v>
      </c>
      <c r="B104" s="49" t="s">
        <v>65</v>
      </c>
      <c r="C104" s="57">
        <v>0</v>
      </c>
      <c r="D104" s="57">
        <v>1</v>
      </c>
      <c r="E104" s="57">
        <v>3</v>
      </c>
      <c r="F104" s="57">
        <v>3</v>
      </c>
      <c r="G104" s="51">
        <v>7</v>
      </c>
    </row>
    <row r="105" spans="1:10" x14ac:dyDescent="0.2">
      <c r="A105" s="49" t="s">
        <v>64</v>
      </c>
      <c r="B105" s="49" t="s">
        <v>64</v>
      </c>
      <c r="C105" s="57">
        <v>0</v>
      </c>
      <c r="D105" s="57">
        <v>1</v>
      </c>
      <c r="E105" s="57">
        <v>4</v>
      </c>
      <c r="F105" s="57">
        <v>2</v>
      </c>
      <c r="G105" s="51">
        <v>7</v>
      </c>
    </row>
    <row r="106" spans="1:10" x14ac:dyDescent="0.2">
      <c r="A106" s="49" t="s">
        <v>85</v>
      </c>
      <c r="B106" s="49" t="s">
        <v>85</v>
      </c>
      <c r="C106" s="49" t="s">
        <v>85</v>
      </c>
      <c r="D106" s="49" t="s">
        <v>85</v>
      </c>
      <c r="E106" s="49" t="s">
        <v>85</v>
      </c>
      <c r="F106" s="58">
        <v>3</v>
      </c>
      <c r="G106" s="57">
        <v>3</v>
      </c>
    </row>
    <row r="107" spans="1:10" x14ac:dyDescent="0.2">
      <c r="A107" s="52" t="s">
        <v>89</v>
      </c>
      <c r="B107" s="52" t="s">
        <v>89</v>
      </c>
      <c r="C107" s="52" t="s">
        <v>89</v>
      </c>
      <c r="D107" s="52" t="s">
        <v>89</v>
      </c>
      <c r="E107" s="52" t="s">
        <v>89</v>
      </c>
      <c r="F107" s="52">
        <v>7</v>
      </c>
      <c r="G107" s="53">
        <v>7</v>
      </c>
    </row>
    <row r="108" spans="1:10" x14ac:dyDescent="0.2">
      <c r="A108" s="52" t="s">
        <v>88</v>
      </c>
      <c r="B108" s="52" t="s">
        <v>88</v>
      </c>
      <c r="C108" s="52" t="s">
        <v>88</v>
      </c>
      <c r="D108" s="52" t="s">
        <v>88</v>
      </c>
      <c r="E108" s="52" t="s">
        <v>88</v>
      </c>
      <c r="F108" s="52">
        <v>0</v>
      </c>
      <c r="G108" s="53">
        <v>0</v>
      </c>
    </row>
    <row r="110" spans="1:10" ht="38.25" x14ac:dyDescent="0.2">
      <c r="A110" s="54" t="s">
        <v>87</v>
      </c>
      <c r="B110" s="54" t="s">
        <v>86</v>
      </c>
      <c r="C110" s="54" t="s">
        <v>85</v>
      </c>
      <c r="D110" s="54" t="s">
        <v>84</v>
      </c>
      <c r="E110" s="54" t="s">
        <v>85</v>
      </c>
      <c r="F110" s="54" t="s">
        <v>84</v>
      </c>
      <c r="G110" s="54" t="s">
        <v>85</v>
      </c>
      <c r="H110" s="54" t="s">
        <v>84</v>
      </c>
      <c r="I110" s="54" t="s">
        <v>85</v>
      </c>
      <c r="J110" s="54" t="s">
        <v>84</v>
      </c>
    </row>
    <row r="111" spans="1:10" x14ac:dyDescent="0.2">
      <c r="A111" s="55">
        <v>1</v>
      </c>
      <c r="B111" s="56">
        <v>42790.207638888889</v>
      </c>
      <c r="C111" s="45" t="s">
        <v>162</v>
      </c>
    </row>
    <row r="112" spans="1:10" x14ac:dyDescent="0.2">
      <c r="A112" s="55">
        <v>2</v>
      </c>
      <c r="B112" s="56">
        <v>42775.664583333331</v>
      </c>
      <c r="C112" s="45" t="s">
        <v>188</v>
      </c>
    </row>
    <row r="113" spans="1:10" x14ac:dyDescent="0.2">
      <c r="A113" s="55">
        <v>3</v>
      </c>
      <c r="B113" s="56">
        <v>42774.70208333333</v>
      </c>
      <c r="C113" s="45" t="s">
        <v>191</v>
      </c>
    </row>
    <row r="116" spans="1:10" ht="24.95" customHeight="1" x14ac:dyDescent="0.2">
      <c r="A116" s="46" t="s">
        <v>190</v>
      </c>
      <c r="B116" s="46" t="s">
        <v>190</v>
      </c>
      <c r="C116" s="46" t="s">
        <v>190</v>
      </c>
      <c r="D116" s="46" t="s">
        <v>190</v>
      </c>
      <c r="E116" s="46" t="s">
        <v>190</v>
      </c>
      <c r="F116" s="46" t="s">
        <v>190</v>
      </c>
      <c r="G116" s="46" t="s">
        <v>190</v>
      </c>
    </row>
    <row r="117" spans="1:10" ht="30" customHeight="1" x14ac:dyDescent="0.2">
      <c r="A117" s="47" t="s">
        <v>95</v>
      </c>
      <c r="B117" s="47" t="s">
        <v>95</v>
      </c>
      <c r="C117" s="48" t="s">
        <v>94</v>
      </c>
      <c r="D117" s="48" t="s">
        <v>93</v>
      </c>
      <c r="E117" s="48" t="s">
        <v>92</v>
      </c>
      <c r="F117" s="48" t="s">
        <v>91</v>
      </c>
      <c r="G117" s="48" t="s">
        <v>90</v>
      </c>
    </row>
    <row r="118" spans="1:10" x14ac:dyDescent="0.2">
      <c r="A118" s="49" t="s">
        <v>62</v>
      </c>
      <c r="B118" s="49" t="s">
        <v>62</v>
      </c>
      <c r="C118" s="57">
        <v>1</v>
      </c>
      <c r="D118" s="57">
        <v>0</v>
      </c>
      <c r="E118" s="57">
        <v>3</v>
      </c>
      <c r="F118" s="57">
        <v>3</v>
      </c>
      <c r="G118" s="51">
        <v>7</v>
      </c>
    </row>
    <row r="119" spans="1:10" x14ac:dyDescent="0.2">
      <c r="A119" s="49" t="s">
        <v>63</v>
      </c>
      <c r="B119" s="49" t="s">
        <v>63</v>
      </c>
      <c r="C119" s="57">
        <v>1</v>
      </c>
      <c r="D119" s="57">
        <v>0</v>
      </c>
      <c r="E119" s="57">
        <v>4</v>
      </c>
      <c r="F119" s="57">
        <v>2</v>
      </c>
      <c r="G119" s="51">
        <v>7</v>
      </c>
    </row>
    <row r="120" spans="1:10" x14ac:dyDescent="0.2">
      <c r="A120" s="49" t="s">
        <v>65</v>
      </c>
      <c r="B120" s="49" t="s">
        <v>65</v>
      </c>
      <c r="C120" s="57">
        <v>1</v>
      </c>
      <c r="D120" s="57">
        <v>0</v>
      </c>
      <c r="E120" s="57">
        <v>3</v>
      </c>
      <c r="F120" s="57">
        <v>3</v>
      </c>
      <c r="G120" s="51">
        <v>7</v>
      </c>
    </row>
    <row r="121" spans="1:10" x14ac:dyDescent="0.2">
      <c r="A121" s="49" t="s">
        <v>64</v>
      </c>
      <c r="B121" s="49" t="s">
        <v>64</v>
      </c>
      <c r="C121" s="57">
        <v>1</v>
      </c>
      <c r="D121" s="57">
        <v>0</v>
      </c>
      <c r="E121" s="57">
        <v>4</v>
      </c>
      <c r="F121" s="57">
        <v>2</v>
      </c>
      <c r="G121" s="51">
        <v>7</v>
      </c>
    </row>
    <row r="122" spans="1:10" x14ac:dyDescent="0.2">
      <c r="A122" s="49" t="s">
        <v>85</v>
      </c>
      <c r="B122" s="49" t="s">
        <v>85</v>
      </c>
      <c r="C122" s="49" t="s">
        <v>85</v>
      </c>
      <c r="D122" s="49" t="s">
        <v>85</v>
      </c>
      <c r="E122" s="49" t="s">
        <v>85</v>
      </c>
      <c r="F122" s="58">
        <v>4</v>
      </c>
      <c r="G122" s="57">
        <v>4</v>
      </c>
    </row>
    <row r="123" spans="1:10" x14ac:dyDescent="0.2">
      <c r="A123" s="52" t="s">
        <v>89</v>
      </c>
      <c r="B123" s="52" t="s">
        <v>89</v>
      </c>
      <c r="C123" s="52" t="s">
        <v>89</v>
      </c>
      <c r="D123" s="52" t="s">
        <v>89</v>
      </c>
      <c r="E123" s="52" t="s">
        <v>89</v>
      </c>
      <c r="F123" s="52">
        <v>7</v>
      </c>
      <c r="G123" s="53">
        <v>7</v>
      </c>
    </row>
    <row r="124" spans="1:10" x14ac:dyDescent="0.2">
      <c r="A124" s="52" t="s">
        <v>88</v>
      </c>
      <c r="B124" s="52" t="s">
        <v>88</v>
      </c>
      <c r="C124" s="52" t="s">
        <v>88</v>
      </c>
      <c r="D124" s="52" t="s">
        <v>88</v>
      </c>
      <c r="E124" s="52" t="s">
        <v>88</v>
      </c>
      <c r="F124" s="52">
        <v>0</v>
      </c>
      <c r="G124" s="53">
        <v>0</v>
      </c>
    </row>
    <row r="126" spans="1:10" ht="38.25" x14ac:dyDescent="0.2">
      <c r="A126" s="54" t="s">
        <v>87</v>
      </c>
      <c r="B126" s="54" t="s">
        <v>86</v>
      </c>
      <c r="C126" s="54" t="s">
        <v>85</v>
      </c>
      <c r="D126" s="54" t="s">
        <v>84</v>
      </c>
      <c r="E126" s="54" t="s">
        <v>85</v>
      </c>
      <c r="F126" s="54" t="s">
        <v>84</v>
      </c>
      <c r="G126" s="54" t="s">
        <v>85</v>
      </c>
      <c r="H126" s="54" t="s">
        <v>84</v>
      </c>
      <c r="I126" s="54" t="s">
        <v>85</v>
      </c>
      <c r="J126" s="54" t="s">
        <v>84</v>
      </c>
    </row>
    <row r="127" spans="1:10" x14ac:dyDescent="0.2">
      <c r="A127" s="55">
        <v>1</v>
      </c>
      <c r="B127" s="56">
        <v>42793.979861111111</v>
      </c>
      <c r="C127" s="45" t="s">
        <v>189</v>
      </c>
    </row>
    <row r="128" spans="1:10" x14ac:dyDescent="0.2">
      <c r="A128" s="55">
        <v>2</v>
      </c>
      <c r="B128" s="56">
        <v>42790.207638888889</v>
      </c>
      <c r="C128" s="45" t="s">
        <v>162</v>
      </c>
    </row>
    <row r="129" spans="1:10" x14ac:dyDescent="0.2">
      <c r="A129" s="55">
        <v>3</v>
      </c>
      <c r="B129" s="56">
        <v>42775.664583333331</v>
      </c>
      <c r="C129" s="45" t="s">
        <v>188</v>
      </c>
    </row>
    <row r="130" spans="1:10" x14ac:dyDescent="0.2">
      <c r="A130" s="55">
        <v>4</v>
      </c>
      <c r="B130" s="56">
        <v>42774.70208333333</v>
      </c>
      <c r="C130" s="45" t="s">
        <v>187</v>
      </c>
    </row>
    <row r="133" spans="1:10" ht="24.95" customHeight="1" x14ac:dyDescent="0.2">
      <c r="A133" s="46" t="s">
        <v>186</v>
      </c>
      <c r="B133" s="46" t="s">
        <v>186</v>
      </c>
      <c r="C133" s="46" t="s">
        <v>186</v>
      </c>
      <c r="D133" s="46" t="s">
        <v>186</v>
      </c>
      <c r="E133" s="46" t="s">
        <v>186</v>
      </c>
      <c r="F133" s="46" t="s">
        <v>186</v>
      </c>
      <c r="G133" s="46" t="s">
        <v>186</v>
      </c>
    </row>
    <row r="134" spans="1:10" ht="30" customHeight="1" x14ac:dyDescent="0.2">
      <c r="A134" s="47" t="s">
        <v>95</v>
      </c>
      <c r="B134" s="47" t="s">
        <v>95</v>
      </c>
      <c r="C134" s="48" t="s">
        <v>94</v>
      </c>
      <c r="D134" s="48" t="s">
        <v>93</v>
      </c>
      <c r="E134" s="48" t="s">
        <v>92</v>
      </c>
      <c r="F134" s="48" t="s">
        <v>91</v>
      </c>
      <c r="G134" s="48" t="s">
        <v>90</v>
      </c>
    </row>
    <row r="135" spans="1:10" x14ac:dyDescent="0.2">
      <c r="A135" s="49" t="s">
        <v>62</v>
      </c>
      <c r="B135" s="49" t="s">
        <v>62</v>
      </c>
      <c r="C135" s="57">
        <v>0</v>
      </c>
      <c r="D135" s="57">
        <v>0</v>
      </c>
      <c r="E135" s="57">
        <v>3</v>
      </c>
      <c r="F135" s="57">
        <v>4</v>
      </c>
      <c r="G135" s="51">
        <v>7</v>
      </c>
    </row>
    <row r="136" spans="1:10" x14ac:dyDescent="0.2">
      <c r="A136" s="49" t="s">
        <v>63</v>
      </c>
      <c r="B136" s="49" t="s">
        <v>63</v>
      </c>
      <c r="C136" s="57">
        <v>0</v>
      </c>
      <c r="D136" s="57">
        <v>1</v>
      </c>
      <c r="E136" s="57">
        <v>3</v>
      </c>
      <c r="F136" s="57">
        <v>3</v>
      </c>
      <c r="G136" s="51">
        <v>7</v>
      </c>
    </row>
    <row r="137" spans="1:10" x14ac:dyDescent="0.2">
      <c r="A137" s="49" t="s">
        <v>65</v>
      </c>
      <c r="B137" s="49" t="s">
        <v>65</v>
      </c>
      <c r="C137" s="57">
        <v>0</v>
      </c>
      <c r="D137" s="57">
        <v>1</v>
      </c>
      <c r="E137" s="57">
        <v>2</v>
      </c>
      <c r="F137" s="57">
        <v>4</v>
      </c>
      <c r="G137" s="51">
        <v>7</v>
      </c>
    </row>
    <row r="138" spans="1:10" x14ac:dyDescent="0.2">
      <c r="A138" s="49" t="s">
        <v>64</v>
      </c>
      <c r="B138" s="49" t="s">
        <v>64</v>
      </c>
      <c r="C138" s="57">
        <v>0</v>
      </c>
      <c r="D138" s="57">
        <v>2</v>
      </c>
      <c r="E138" s="57">
        <v>3</v>
      </c>
      <c r="F138" s="57">
        <v>2</v>
      </c>
      <c r="G138" s="51">
        <v>7</v>
      </c>
    </row>
    <row r="139" spans="1:10" x14ac:dyDescent="0.2">
      <c r="A139" s="49" t="s">
        <v>85</v>
      </c>
      <c r="B139" s="49" t="s">
        <v>85</v>
      </c>
      <c r="C139" s="49" t="s">
        <v>85</v>
      </c>
      <c r="D139" s="49" t="s">
        <v>85</v>
      </c>
      <c r="E139" s="49" t="s">
        <v>85</v>
      </c>
      <c r="F139" s="58">
        <v>3</v>
      </c>
      <c r="G139" s="57">
        <v>3</v>
      </c>
    </row>
    <row r="140" spans="1:10" x14ac:dyDescent="0.2">
      <c r="A140" s="52" t="s">
        <v>89</v>
      </c>
      <c r="B140" s="52" t="s">
        <v>89</v>
      </c>
      <c r="C140" s="52" t="s">
        <v>89</v>
      </c>
      <c r="D140" s="52" t="s">
        <v>89</v>
      </c>
      <c r="E140" s="52" t="s">
        <v>89</v>
      </c>
      <c r="F140" s="52">
        <v>7</v>
      </c>
      <c r="G140" s="53">
        <v>7</v>
      </c>
    </row>
    <row r="141" spans="1:10" x14ac:dyDescent="0.2">
      <c r="A141" s="52" t="s">
        <v>88</v>
      </c>
      <c r="B141" s="52" t="s">
        <v>88</v>
      </c>
      <c r="C141" s="52" t="s">
        <v>88</v>
      </c>
      <c r="D141" s="52" t="s">
        <v>88</v>
      </c>
      <c r="E141" s="52" t="s">
        <v>88</v>
      </c>
      <c r="F141" s="52">
        <v>0</v>
      </c>
      <c r="G141" s="53">
        <v>0</v>
      </c>
    </row>
    <row r="143" spans="1:10" ht="38.25" x14ac:dyDescent="0.2">
      <c r="A143" s="54" t="s">
        <v>87</v>
      </c>
      <c r="B143" s="54" t="s">
        <v>86</v>
      </c>
      <c r="C143" s="54" t="s">
        <v>85</v>
      </c>
      <c r="D143" s="54" t="s">
        <v>84</v>
      </c>
      <c r="E143" s="54" t="s">
        <v>85</v>
      </c>
      <c r="F143" s="54" t="s">
        <v>84</v>
      </c>
      <c r="G143" s="54" t="s">
        <v>85</v>
      </c>
      <c r="H143" s="54" t="s">
        <v>84</v>
      </c>
      <c r="I143" s="54" t="s">
        <v>85</v>
      </c>
      <c r="J143" s="54" t="s">
        <v>84</v>
      </c>
    </row>
    <row r="144" spans="1:10" x14ac:dyDescent="0.2">
      <c r="A144" s="55">
        <v>1</v>
      </c>
      <c r="B144" s="56">
        <v>42790.207638888889</v>
      </c>
      <c r="C144" s="45" t="s">
        <v>162</v>
      </c>
    </row>
    <row r="145" spans="1:10" x14ac:dyDescent="0.2">
      <c r="A145" s="55">
        <v>2</v>
      </c>
      <c r="B145" s="56">
        <v>42775.664583333331</v>
      </c>
      <c r="C145" s="45" t="s">
        <v>185</v>
      </c>
    </row>
    <row r="146" spans="1:10" x14ac:dyDescent="0.2">
      <c r="A146" s="55">
        <v>3</v>
      </c>
      <c r="B146" s="56">
        <v>42774.054166666669</v>
      </c>
      <c r="C146" s="45" t="s">
        <v>184</v>
      </c>
    </row>
    <row r="149" spans="1:10" ht="24.95" customHeight="1" x14ac:dyDescent="0.2">
      <c r="A149" s="46" t="s">
        <v>183</v>
      </c>
      <c r="B149" s="46" t="s">
        <v>183</v>
      </c>
      <c r="C149" s="46" t="s">
        <v>183</v>
      </c>
      <c r="D149" s="46" t="s">
        <v>183</v>
      </c>
      <c r="E149" s="46" t="s">
        <v>183</v>
      </c>
      <c r="F149" s="46" t="s">
        <v>183</v>
      </c>
      <c r="G149" s="46" t="s">
        <v>183</v>
      </c>
    </row>
    <row r="150" spans="1:10" ht="30" customHeight="1" x14ac:dyDescent="0.2">
      <c r="A150" s="47" t="s">
        <v>95</v>
      </c>
      <c r="B150" s="47" t="s">
        <v>95</v>
      </c>
      <c r="C150" s="48" t="s">
        <v>94</v>
      </c>
      <c r="D150" s="48" t="s">
        <v>93</v>
      </c>
      <c r="E150" s="48" t="s">
        <v>92</v>
      </c>
      <c r="F150" s="48" t="s">
        <v>91</v>
      </c>
      <c r="G150" s="48" t="s">
        <v>90</v>
      </c>
    </row>
    <row r="151" spans="1:10" x14ac:dyDescent="0.2">
      <c r="A151" s="49" t="s">
        <v>62</v>
      </c>
      <c r="B151" s="49" t="s">
        <v>62</v>
      </c>
      <c r="C151" s="57">
        <v>1</v>
      </c>
      <c r="D151" s="57">
        <v>0</v>
      </c>
      <c r="E151" s="57">
        <v>1</v>
      </c>
      <c r="F151" s="57">
        <v>5</v>
      </c>
      <c r="G151" s="51">
        <v>7</v>
      </c>
    </row>
    <row r="152" spans="1:10" x14ac:dyDescent="0.2">
      <c r="A152" s="49" t="s">
        <v>63</v>
      </c>
      <c r="B152" s="49" t="s">
        <v>63</v>
      </c>
      <c r="C152" s="57">
        <v>1</v>
      </c>
      <c r="D152" s="57">
        <v>2</v>
      </c>
      <c r="E152" s="57">
        <v>1</v>
      </c>
      <c r="F152" s="57">
        <v>3</v>
      </c>
      <c r="G152" s="51">
        <v>7</v>
      </c>
    </row>
    <row r="153" spans="1:10" x14ac:dyDescent="0.2">
      <c r="A153" s="49" t="s">
        <v>65</v>
      </c>
      <c r="B153" s="49" t="s">
        <v>65</v>
      </c>
      <c r="C153" s="57">
        <v>1</v>
      </c>
      <c r="D153" s="57">
        <v>0</v>
      </c>
      <c r="E153" s="57">
        <v>3</v>
      </c>
      <c r="F153" s="57">
        <v>3</v>
      </c>
      <c r="G153" s="51">
        <v>7</v>
      </c>
    </row>
    <row r="154" spans="1:10" x14ac:dyDescent="0.2">
      <c r="A154" s="49" t="s">
        <v>64</v>
      </c>
      <c r="B154" s="49" t="s">
        <v>64</v>
      </c>
      <c r="C154" s="57">
        <v>1</v>
      </c>
      <c r="D154" s="57">
        <v>1</v>
      </c>
      <c r="E154" s="57">
        <v>2</v>
      </c>
      <c r="F154" s="57">
        <v>3</v>
      </c>
      <c r="G154" s="51">
        <v>7</v>
      </c>
    </row>
    <row r="155" spans="1:10" x14ac:dyDescent="0.2">
      <c r="A155" s="49" t="s">
        <v>85</v>
      </c>
      <c r="B155" s="49" t="s">
        <v>85</v>
      </c>
      <c r="C155" s="49" t="s">
        <v>85</v>
      </c>
      <c r="D155" s="49" t="s">
        <v>85</v>
      </c>
      <c r="E155" s="49" t="s">
        <v>85</v>
      </c>
      <c r="F155" s="58">
        <v>3</v>
      </c>
      <c r="G155" s="57">
        <v>3</v>
      </c>
    </row>
    <row r="156" spans="1:10" x14ac:dyDescent="0.2">
      <c r="A156" s="52" t="s">
        <v>89</v>
      </c>
      <c r="B156" s="52" t="s">
        <v>89</v>
      </c>
      <c r="C156" s="52" t="s">
        <v>89</v>
      </c>
      <c r="D156" s="52" t="s">
        <v>89</v>
      </c>
      <c r="E156" s="52" t="s">
        <v>89</v>
      </c>
      <c r="F156" s="52">
        <v>7</v>
      </c>
      <c r="G156" s="53">
        <v>7</v>
      </c>
    </row>
    <row r="157" spans="1:10" x14ac:dyDescent="0.2">
      <c r="A157" s="52" t="s">
        <v>88</v>
      </c>
      <c r="B157" s="52" t="s">
        <v>88</v>
      </c>
      <c r="C157" s="52" t="s">
        <v>88</v>
      </c>
      <c r="D157" s="52" t="s">
        <v>88</v>
      </c>
      <c r="E157" s="52" t="s">
        <v>88</v>
      </c>
      <c r="F157" s="52">
        <v>0</v>
      </c>
      <c r="G157" s="53">
        <v>0</v>
      </c>
    </row>
    <row r="159" spans="1:10" ht="38.25" x14ac:dyDescent="0.2">
      <c r="A159" s="54" t="s">
        <v>87</v>
      </c>
      <c r="B159" s="54" t="s">
        <v>86</v>
      </c>
      <c r="C159" s="54" t="s">
        <v>85</v>
      </c>
      <c r="D159" s="54" t="s">
        <v>84</v>
      </c>
      <c r="E159" s="54" t="s">
        <v>85</v>
      </c>
      <c r="F159" s="54" t="s">
        <v>84</v>
      </c>
      <c r="G159" s="54" t="s">
        <v>85</v>
      </c>
      <c r="H159" s="54" t="s">
        <v>84</v>
      </c>
      <c r="I159" s="54" t="s">
        <v>85</v>
      </c>
      <c r="J159" s="54" t="s">
        <v>84</v>
      </c>
    </row>
    <row r="160" spans="1:10" x14ac:dyDescent="0.2">
      <c r="A160" s="55">
        <v>1</v>
      </c>
      <c r="B160" s="56">
        <v>42790.207638888889</v>
      </c>
      <c r="C160" s="45" t="s">
        <v>162</v>
      </c>
    </row>
    <row r="161" spans="1:10" x14ac:dyDescent="0.2">
      <c r="A161" s="55">
        <v>2</v>
      </c>
      <c r="B161" s="56">
        <v>42775.664583333331</v>
      </c>
      <c r="C161" s="45" t="s">
        <v>182</v>
      </c>
    </row>
    <row r="162" spans="1:10" x14ac:dyDescent="0.2">
      <c r="A162" s="55">
        <v>3</v>
      </c>
      <c r="B162" s="56">
        <v>42774.70208333333</v>
      </c>
      <c r="C162" s="45" t="s">
        <v>181</v>
      </c>
    </row>
    <row r="165" spans="1:10" ht="24.95" customHeight="1" x14ac:dyDescent="0.2">
      <c r="A165" s="46" t="s">
        <v>180</v>
      </c>
      <c r="B165" s="46" t="s">
        <v>180</v>
      </c>
      <c r="C165" s="46" t="s">
        <v>180</v>
      </c>
      <c r="D165" s="46" t="s">
        <v>180</v>
      </c>
      <c r="E165" s="46" t="s">
        <v>180</v>
      </c>
      <c r="F165" s="46" t="s">
        <v>180</v>
      </c>
      <c r="G165" s="46" t="s">
        <v>180</v>
      </c>
    </row>
    <row r="166" spans="1:10" ht="30" customHeight="1" x14ac:dyDescent="0.2">
      <c r="A166" s="47" t="s">
        <v>95</v>
      </c>
      <c r="B166" s="47" t="s">
        <v>95</v>
      </c>
      <c r="C166" s="48" t="s">
        <v>94</v>
      </c>
      <c r="D166" s="48" t="s">
        <v>93</v>
      </c>
      <c r="E166" s="48" t="s">
        <v>92</v>
      </c>
      <c r="F166" s="48" t="s">
        <v>91</v>
      </c>
      <c r="G166" s="48" t="s">
        <v>90</v>
      </c>
    </row>
    <row r="167" spans="1:10" x14ac:dyDescent="0.2">
      <c r="A167" s="49" t="s">
        <v>62</v>
      </c>
      <c r="B167" s="49" t="s">
        <v>62</v>
      </c>
      <c r="C167" s="57">
        <v>1</v>
      </c>
      <c r="D167" s="57">
        <v>1</v>
      </c>
      <c r="E167" s="57">
        <v>2</v>
      </c>
      <c r="F167" s="57">
        <v>3</v>
      </c>
      <c r="G167" s="51">
        <v>7</v>
      </c>
    </row>
    <row r="168" spans="1:10" x14ac:dyDescent="0.2">
      <c r="A168" s="49" t="s">
        <v>63</v>
      </c>
      <c r="B168" s="49" t="s">
        <v>63</v>
      </c>
      <c r="C168" s="57">
        <v>1</v>
      </c>
      <c r="D168" s="57">
        <v>0</v>
      </c>
      <c r="E168" s="57">
        <v>4</v>
      </c>
      <c r="F168" s="57">
        <v>2</v>
      </c>
      <c r="G168" s="51">
        <v>7</v>
      </c>
    </row>
    <row r="169" spans="1:10" x14ac:dyDescent="0.2">
      <c r="A169" s="49" t="s">
        <v>65</v>
      </c>
      <c r="B169" s="49" t="s">
        <v>65</v>
      </c>
      <c r="C169" s="57">
        <v>1</v>
      </c>
      <c r="D169" s="57">
        <v>1</v>
      </c>
      <c r="E169" s="57">
        <v>1</v>
      </c>
      <c r="F169" s="57">
        <v>4</v>
      </c>
      <c r="G169" s="51">
        <v>7</v>
      </c>
    </row>
    <row r="170" spans="1:10" x14ac:dyDescent="0.2">
      <c r="A170" s="49" t="s">
        <v>64</v>
      </c>
      <c r="B170" s="49" t="s">
        <v>64</v>
      </c>
      <c r="C170" s="57">
        <v>1</v>
      </c>
      <c r="D170" s="57">
        <v>3</v>
      </c>
      <c r="E170" s="57">
        <v>2</v>
      </c>
      <c r="F170" s="57">
        <v>1</v>
      </c>
      <c r="G170" s="51">
        <v>7</v>
      </c>
    </row>
    <row r="171" spans="1:10" x14ac:dyDescent="0.2">
      <c r="A171" s="49" t="s">
        <v>85</v>
      </c>
      <c r="B171" s="49" t="s">
        <v>85</v>
      </c>
      <c r="C171" s="49" t="s">
        <v>85</v>
      </c>
      <c r="D171" s="49" t="s">
        <v>85</v>
      </c>
      <c r="E171" s="49" t="s">
        <v>85</v>
      </c>
      <c r="F171" s="58">
        <v>3</v>
      </c>
      <c r="G171" s="57">
        <v>3</v>
      </c>
    </row>
    <row r="172" spans="1:10" x14ac:dyDescent="0.2">
      <c r="A172" s="52" t="s">
        <v>89</v>
      </c>
      <c r="B172" s="52" t="s">
        <v>89</v>
      </c>
      <c r="C172" s="52" t="s">
        <v>89</v>
      </c>
      <c r="D172" s="52" t="s">
        <v>89</v>
      </c>
      <c r="E172" s="52" t="s">
        <v>89</v>
      </c>
      <c r="F172" s="52">
        <v>7</v>
      </c>
      <c r="G172" s="53">
        <v>7</v>
      </c>
    </row>
    <row r="173" spans="1:10" x14ac:dyDescent="0.2">
      <c r="A173" s="52" t="s">
        <v>88</v>
      </c>
      <c r="B173" s="52" t="s">
        <v>88</v>
      </c>
      <c r="C173" s="52" t="s">
        <v>88</v>
      </c>
      <c r="D173" s="52" t="s">
        <v>88</v>
      </c>
      <c r="E173" s="52" t="s">
        <v>88</v>
      </c>
      <c r="F173" s="52">
        <v>0</v>
      </c>
      <c r="G173" s="53">
        <v>0</v>
      </c>
    </row>
    <row r="175" spans="1:10" ht="38.25" x14ac:dyDescent="0.2">
      <c r="A175" s="54" t="s">
        <v>87</v>
      </c>
      <c r="B175" s="54" t="s">
        <v>86</v>
      </c>
      <c r="C175" s="54" t="s">
        <v>85</v>
      </c>
      <c r="D175" s="54" t="s">
        <v>84</v>
      </c>
      <c r="E175" s="54" t="s">
        <v>85</v>
      </c>
      <c r="F175" s="54" t="s">
        <v>84</v>
      </c>
      <c r="G175" s="54" t="s">
        <v>85</v>
      </c>
      <c r="H175" s="54" t="s">
        <v>84</v>
      </c>
      <c r="I175" s="54" t="s">
        <v>85</v>
      </c>
      <c r="J175" s="54" t="s">
        <v>84</v>
      </c>
    </row>
    <row r="176" spans="1:10" x14ac:dyDescent="0.2">
      <c r="A176" s="55">
        <v>1</v>
      </c>
      <c r="B176" s="56">
        <v>42790.207638888889</v>
      </c>
      <c r="C176" s="45" t="s">
        <v>179</v>
      </c>
    </row>
    <row r="177" spans="1:10" x14ac:dyDescent="0.2">
      <c r="A177" s="55">
        <v>2</v>
      </c>
      <c r="B177" s="56">
        <v>42775.664583333331</v>
      </c>
      <c r="C177" s="45" t="s">
        <v>178</v>
      </c>
    </row>
    <row r="178" spans="1:10" x14ac:dyDescent="0.2">
      <c r="A178" s="55">
        <v>3</v>
      </c>
      <c r="B178" s="56">
        <v>42774.70208333333</v>
      </c>
      <c r="C178" s="45" t="s">
        <v>177</v>
      </c>
    </row>
    <row r="181" spans="1:10" ht="24.95" customHeight="1" x14ac:dyDescent="0.2">
      <c r="A181" s="46" t="s">
        <v>176</v>
      </c>
      <c r="B181" s="46" t="s">
        <v>176</v>
      </c>
      <c r="C181" s="46" t="s">
        <v>176</v>
      </c>
      <c r="D181" s="46" t="s">
        <v>176</v>
      </c>
      <c r="E181" s="46" t="s">
        <v>176</v>
      </c>
      <c r="F181" s="46" t="s">
        <v>176</v>
      </c>
      <c r="G181" s="46" t="s">
        <v>176</v>
      </c>
    </row>
    <row r="182" spans="1:10" ht="30" customHeight="1" x14ac:dyDescent="0.2">
      <c r="A182" s="47" t="s">
        <v>95</v>
      </c>
      <c r="B182" s="47" t="s">
        <v>95</v>
      </c>
      <c r="C182" s="48" t="s">
        <v>94</v>
      </c>
      <c r="D182" s="48" t="s">
        <v>93</v>
      </c>
      <c r="E182" s="48" t="s">
        <v>92</v>
      </c>
      <c r="F182" s="48" t="s">
        <v>91</v>
      </c>
      <c r="G182" s="48" t="s">
        <v>90</v>
      </c>
    </row>
    <row r="183" spans="1:10" x14ac:dyDescent="0.2">
      <c r="A183" s="49" t="s">
        <v>62</v>
      </c>
      <c r="B183" s="49" t="s">
        <v>62</v>
      </c>
      <c r="C183" s="57">
        <v>0</v>
      </c>
      <c r="D183" s="57">
        <v>0</v>
      </c>
      <c r="E183" s="57">
        <v>2</v>
      </c>
      <c r="F183" s="57">
        <v>5</v>
      </c>
      <c r="G183" s="51">
        <v>7</v>
      </c>
    </row>
    <row r="184" spans="1:10" x14ac:dyDescent="0.2">
      <c r="A184" s="49" t="s">
        <v>63</v>
      </c>
      <c r="B184" s="49" t="s">
        <v>63</v>
      </c>
      <c r="C184" s="57">
        <v>0</v>
      </c>
      <c r="D184" s="57">
        <v>0</v>
      </c>
      <c r="E184" s="57">
        <v>3</v>
      </c>
      <c r="F184" s="57">
        <v>4</v>
      </c>
      <c r="G184" s="51">
        <v>7</v>
      </c>
    </row>
    <row r="185" spans="1:10" x14ac:dyDescent="0.2">
      <c r="A185" s="49" t="s">
        <v>65</v>
      </c>
      <c r="B185" s="49" t="s">
        <v>65</v>
      </c>
      <c r="C185" s="57">
        <v>0</v>
      </c>
      <c r="D185" s="57">
        <v>0</v>
      </c>
      <c r="E185" s="57">
        <v>2</v>
      </c>
      <c r="F185" s="57">
        <v>5</v>
      </c>
      <c r="G185" s="51">
        <v>7</v>
      </c>
    </row>
    <row r="186" spans="1:10" x14ac:dyDescent="0.2">
      <c r="A186" s="49" t="s">
        <v>64</v>
      </c>
      <c r="B186" s="49" t="s">
        <v>64</v>
      </c>
      <c r="C186" s="57">
        <v>0</v>
      </c>
      <c r="D186" s="57">
        <v>0</v>
      </c>
      <c r="E186" s="57">
        <v>3</v>
      </c>
      <c r="F186" s="57">
        <v>4</v>
      </c>
      <c r="G186" s="51">
        <v>7</v>
      </c>
    </row>
    <row r="187" spans="1:10" x14ac:dyDescent="0.2">
      <c r="A187" s="49" t="s">
        <v>85</v>
      </c>
      <c r="B187" s="49" t="s">
        <v>85</v>
      </c>
      <c r="C187" s="49" t="s">
        <v>85</v>
      </c>
      <c r="D187" s="49" t="s">
        <v>85</v>
      </c>
      <c r="E187" s="49" t="s">
        <v>85</v>
      </c>
      <c r="F187" s="58">
        <v>2</v>
      </c>
      <c r="G187" s="57">
        <v>2</v>
      </c>
    </row>
    <row r="188" spans="1:10" x14ac:dyDescent="0.2">
      <c r="A188" s="52" t="s">
        <v>89</v>
      </c>
      <c r="B188" s="52" t="s">
        <v>89</v>
      </c>
      <c r="C188" s="52" t="s">
        <v>89</v>
      </c>
      <c r="D188" s="52" t="s">
        <v>89</v>
      </c>
      <c r="E188" s="52" t="s">
        <v>89</v>
      </c>
      <c r="F188" s="52">
        <v>7</v>
      </c>
      <c r="G188" s="53">
        <v>7</v>
      </c>
    </row>
    <row r="189" spans="1:10" x14ac:dyDescent="0.2">
      <c r="A189" s="52" t="s">
        <v>88</v>
      </c>
      <c r="B189" s="52" t="s">
        <v>88</v>
      </c>
      <c r="C189" s="52" t="s">
        <v>88</v>
      </c>
      <c r="D189" s="52" t="s">
        <v>88</v>
      </c>
      <c r="E189" s="52" t="s">
        <v>88</v>
      </c>
      <c r="F189" s="52">
        <v>0</v>
      </c>
      <c r="G189" s="53">
        <v>0</v>
      </c>
    </row>
    <row r="191" spans="1:10" ht="38.25" x14ac:dyDescent="0.2">
      <c r="A191" s="54" t="s">
        <v>87</v>
      </c>
      <c r="B191" s="54" t="s">
        <v>86</v>
      </c>
      <c r="C191" s="54" t="s">
        <v>85</v>
      </c>
      <c r="D191" s="54" t="s">
        <v>84</v>
      </c>
      <c r="E191" s="54" t="s">
        <v>85</v>
      </c>
      <c r="F191" s="54" t="s">
        <v>84</v>
      </c>
      <c r="G191" s="54" t="s">
        <v>85</v>
      </c>
      <c r="H191" s="54" t="s">
        <v>84</v>
      </c>
      <c r="I191" s="54" t="s">
        <v>85</v>
      </c>
      <c r="J191" s="54" t="s">
        <v>84</v>
      </c>
    </row>
    <row r="192" spans="1:10" x14ac:dyDescent="0.2">
      <c r="A192" s="55">
        <v>1</v>
      </c>
      <c r="B192" s="56">
        <v>42790.209027777775</v>
      </c>
      <c r="C192" s="45" t="s">
        <v>175</v>
      </c>
    </row>
    <row r="193" spans="1:10" x14ac:dyDescent="0.2">
      <c r="A193" s="55">
        <v>2</v>
      </c>
      <c r="B193" s="56">
        <v>42775.668749999997</v>
      </c>
      <c r="C193" s="45" t="s">
        <v>174</v>
      </c>
    </row>
    <row r="196" spans="1:10" ht="24.95" customHeight="1" x14ac:dyDescent="0.2">
      <c r="A196" s="46" t="s">
        <v>173</v>
      </c>
      <c r="B196" s="46" t="s">
        <v>173</v>
      </c>
      <c r="C196" s="46" t="s">
        <v>173</v>
      </c>
      <c r="D196" s="46" t="s">
        <v>173</v>
      </c>
      <c r="E196" s="46" t="s">
        <v>173</v>
      </c>
      <c r="F196" s="46" t="s">
        <v>173</v>
      </c>
      <c r="G196" s="46" t="s">
        <v>173</v>
      </c>
    </row>
    <row r="197" spans="1:10" ht="30" customHeight="1" x14ac:dyDescent="0.2">
      <c r="A197" s="47" t="s">
        <v>95</v>
      </c>
      <c r="B197" s="47" t="s">
        <v>95</v>
      </c>
      <c r="C197" s="48" t="s">
        <v>94</v>
      </c>
      <c r="D197" s="48" t="s">
        <v>93</v>
      </c>
      <c r="E197" s="48" t="s">
        <v>92</v>
      </c>
      <c r="F197" s="48" t="s">
        <v>91</v>
      </c>
      <c r="G197" s="48" t="s">
        <v>90</v>
      </c>
    </row>
    <row r="198" spans="1:10" x14ac:dyDescent="0.2">
      <c r="A198" s="49" t="s">
        <v>62</v>
      </c>
      <c r="B198" s="49" t="s">
        <v>62</v>
      </c>
      <c r="C198" s="57">
        <v>0</v>
      </c>
      <c r="D198" s="57">
        <v>1</v>
      </c>
      <c r="E198" s="57">
        <v>2</v>
      </c>
      <c r="F198" s="57">
        <v>4</v>
      </c>
      <c r="G198" s="51">
        <v>7</v>
      </c>
    </row>
    <row r="199" spans="1:10" x14ac:dyDescent="0.2">
      <c r="A199" s="49" t="s">
        <v>63</v>
      </c>
      <c r="B199" s="49" t="s">
        <v>63</v>
      </c>
      <c r="C199" s="57">
        <v>0</v>
      </c>
      <c r="D199" s="57">
        <v>1</v>
      </c>
      <c r="E199" s="57">
        <v>4</v>
      </c>
      <c r="F199" s="57">
        <v>2</v>
      </c>
      <c r="G199" s="51">
        <v>7</v>
      </c>
    </row>
    <row r="200" spans="1:10" x14ac:dyDescent="0.2">
      <c r="A200" s="49" t="s">
        <v>65</v>
      </c>
      <c r="B200" s="49" t="s">
        <v>65</v>
      </c>
      <c r="C200" s="57">
        <v>0</v>
      </c>
      <c r="D200" s="57">
        <v>1</v>
      </c>
      <c r="E200" s="57">
        <v>3</v>
      </c>
      <c r="F200" s="57">
        <v>3</v>
      </c>
      <c r="G200" s="51">
        <v>7</v>
      </c>
    </row>
    <row r="201" spans="1:10" x14ac:dyDescent="0.2">
      <c r="A201" s="49" t="s">
        <v>64</v>
      </c>
      <c r="B201" s="49" t="s">
        <v>64</v>
      </c>
      <c r="C201" s="57">
        <v>0</v>
      </c>
      <c r="D201" s="57">
        <v>3</v>
      </c>
      <c r="E201" s="57">
        <v>2</v>
      </c>
      <c r="F201" s="57">
        <v>2</v>
      </c>
      <c r="G201" s="51">
        <v>7</v>
      </c>
    </row>
    <row r="202" spans="1:10" x14ac:dyDescent="0.2">
      <c r="A202" s="49" t="s">
        <v>85</v>
      </c>
      <c r="B202" s="49" t="s">
        <v>85</v>
      </c>
      <c r="C202" s="49" t="s">
        <v>85</v>
      </c>
      <c r="D202" s="49" t="s">
        <v>85</v>
      </c>
      <c r="E202" s="49" t="s">
        <v>85</v>
      </c>
      <c r="F202" s="58">
        <v>4</v>
      </c>
      <c r="G202" s="57">
        <v>4</v>
      </c>
    </row>
    <row r="203" spans="1:10" x14ac:dyDescent="0.2">
      <c r="A203" s="52" t="s">
        <v>89</v>
      </c>
      <c r="B203" s="52" t="s">
        <v>89</v>
      </c>
      <c r="C203" s="52" t="s">
        <v>89</v>
      </c>
      <c r="D203" s="52" t="s">
        <v>89</v>
      </c>
      <c r="E203" s="52" t="s">
        <v>89</v>
      </c>
      <c r="F203" s="52">
        <v>7</v>
      </c>
      <c r="G203" s="53">
        <v>7</v>
      </c>
    </row>
    <row r="204" spans="1:10" x14ac:dyDescent="0.2">
      <c r="A204" s="52" t="s">
        <v>88</v>
      </c>
      <c r="B204" s="52" t="s">
        <v>88</v>
      </c>
      <c r="C204" s="52" t="s">
        <v>88</v>
      </c>
      <c r="D204" s="52" t="s">
        <v>88</v>
      </c>
      <c r="E204" s="52" t="s">
        <v>88</v>
      </c>
      <c r="F204" s="52">
        <v>0</v>
      </c>
      <c r="G204" s="53">
        <v>0</v>
      </c>
    </row>
    <row r="206" spans="1:10" ht="38.25" x14ac:dyDescent="0.2">
      <c r="A206" s="54" t="s">
        <v>87</v>
      </c>
      <c r="B206" s="54" t="s">
        <v>86</v>
      </c>
      <c r="C206" s="54" t="s">
        <v>85</v>
      </c>
      <c r="D206" s="54" t="s">
        <v>84</v>
      </c>
      <c r="E206" s="54" t="s">
        <v>85</v>
      </c>
      <c r="F206" s="54" t="s">
        <v>84</v>
      </c>
      <c r="G206" s="54" t="s">
        <v>85</v>
      </c>
      <c r="H206" s="54" t="s">
        <v>84</v>
      </c>
      <c r="I206" s="54" t="s">
        <v>85</v>
      </c>
      <c r="J206" s="54" t="s">
        <v>84</v>
      </c>
    </row>
    <row r="207" spans="1:10" x14ac:dyDescent="0.2">
      <c r="A207" s="55">
        <v>1</v>
      </c>
      <c r="B207" s="56">
        <v>42790.209027777775</v>
      </c>
      <c r="C207" s="45" t="s">
        <v>172</v>
      </c>
    </row>
    <row r="208" spans="1:10" x14ac:dyDescent="0.2">
      <c r="A208" s="55">
        <v>2</v>
      </c>
      <c r="B208" s="56">
        <v>42775.668749999997</v>
      </c>
      <c r="C208" s="45" t="s">
        <v>171</v>
      </c>
    </row>
    <row r="209" spans="1:10" x14ac:dyDescent="0.2">
      <c r="A209" s="55">
        <v>3</v>
      </c>
      <c r="B209" s="56">
        <v>42774.703472222223</v>
      </c>
      <c r="C209" s="45" t="s">
        <v>170</v>
      </c>
    </row>
    <row r="210" spans="1:10" x14ac:dyDescent="0.2">
      <c r="A210" s="55">
        <v>4</v>
      </c>
      <c r="B210" s="56">
        <v>42774.058333333334</v>
      </c>
      <c r="C210" s="45" t="s">
        <v>169</v>
      </c>
    </row>
    <row r="213" spans="1:10" ht="24.95" customHeight="1" x14ac:dyDescent="0.2">
      <c r="A213" s="46" t="s">
        <v>168</v>
      </c>
      <c r="B213" s="46" t="s">
        <v>168</v>
      </c>
      <c r="C213" s="46" t="s">
        <v>168</v>
      </c>
      <c r="D213" s="46" t="s">
        <v>168</v>
      </c>
      <c r="E213" s="46" t="s">
        <v>168</v>
      </c>
      <c r="F213" s="46" t="s">
        <v>168</v>
      </c>
      <c r="G213" s="46" t="s">
        <v>168</v>
      </c>
    </row>
    <row r="214" spans="1:10" ht="30" customHeight="1" x14ac:dyDescent="0.2">
      <c r="A214" s="47" t="s">
        <v>95</v>
      </c>
      <c r="B214" s="47" t="s">
        <v>95</v>
      </c>
      <c r="C214" s="48" t="s">
        <v>94</v>
      </c>
      <c r="D214" s="48" t="s">
        <v>93</v>
      </c>
      <c r="E214" s="48" t="s">
        <v>92</v>
      </c>
      <c r="F214" s="48" t="s">
        <v>91</v>
      </c>
      <c r="G214" s="48" t="s">
        <v>90</v>
      </c>
    </row>
    <row r="215" spans="1:10" x14ac:dyDescent="0.2">
      <c r="A215" s="49" t="s">
        <v>62</v>
      </c>
      <c r="B215" s="49" t="s">
        <v>62</v>
      </c>
      <c r="C215" s="57">
        <v>0</v>
      </c>
      <c r="D215" s="57">
        <v>0</v>
      </c>
      <c r="E215" s="57">
        <v>2</v>
      </c>
      <c r="F215" s="57">
        <v>5</v>
      </c>
      <c r="G215" s="51">
        <v>7</v>
      </c>
    </row>
    <row r="216" spans="1:10" x14ac:dyDescent="0.2">
      <c r="A216" s="49" t="s">
        <v>63</v>
      </c>
      <c r="B216" s="49" t="s">
        <v>63</v>
      </c>
      <c r="C216" s="57">
        <v>0</v>
      </c>
      <c r="D216" s="57">
        <v>1</v>
      </c>
      <c r="E216" s="57">
        <v>1</v>
      </c>
      <c r="F216" s="57">
        <v>5</v>
      </c>
      <c r="G216" s="51">
        <v>7</v>
      </c>
    </row>
    <row r="217" spans="1:10" x14ac:dyDescent="0.2">
      <c r="A217" s="49" t="s">
        <v>65</v>
      </c>
      <c r="B217" s="49" t="s">
        <v>65</v>
      </c>
      <c r="C217" s="57">
        <v>0</v>
      </c>
      <c r="D217" s="57">
        <v>0</v>
      </c>
      <c r="E217" s="57">
        <v>3</v>
      </c>
      <c r="F217" s="57">
        <v>4</v>
      </c>
      <c r="G217" s="51">
        <v>7</v>
      </c>
    </row>
    <row r="218" spans="1:10" x14ac:dyDescent="0.2">
      <c r="A218" s="49" t="s">
        <v>64</v>
      </c>
      <c r="B218" s="49" t="s">
        <v>64</v>
      </c>
      <c r="C218" s="57">
        <v>0</v>
      </c>
      <c r="D218" s="57">
        <v>1</v>
      </c>
      <c r="E218" s="57">
        <v>1</v>
      </c>
      <c r="F218" s="57">
        <v>5</v>
      </c>
      <c r="G218" s="51">
        <v>7</v>
      </c>
    </row>
    <row r="219" spans="1:10" x14ac:dyDescent="0.2">
      <c r="A219" s="49" t="s">
        <v>85</v>
      </c>
      <c r="B219" s="49" t="s">
        <v>85</v>
      </c>
      <c r="C219" s="49" t="s">
        <v>85</v>
      </c>
      <c r="D219" s="49" t="s">
        <v>85</v>
      </c>
      <c r="E219" s="49" t="s">
        <v>85</v>
      </c>
      <c r="F219" s="58">
        <v>1</v>
      </c>
      <c r="G219" s="57">
        <v>1</v>
      </c>
    </row>
    <row r="220" spans="1:10" x14ac:dyDescent="0.2">
      <c r="A220" s="52" t="s">
        <v>89</v>
      </c>
      <c r="B220" s="52" t="s">
        <v>89</v>
      </c>
      <c r="C220" s="52" t="s">
        <v>89</v>
      </c>
      <c r="D220" s="52" t="s">
        <v>89</v>
      </c>
      <c r="E220" s="52" t="s">
        <v>89</v>
      </c>
      <c r="F220" s="52">
        <v>7</v>
      </c>
      <c r="G220" s="53">
        <v>7</v>
      </c>
    </row>
    <row r="221" spans="1:10" x14ac:dyDescent="0.2">
      <c r="A221" s="52" t="s">
        <v>88</v>
      </c>
      <c r="B221" s="52" t="s">
        <v>88</v>
      </c>
      <c r="C221" s="52" t="s">
        <v>88</v>
      </c>
      <c r="D221" s="52" t="s">
        <v>88</v>
      </c>
      <c r="E221" s="52" t="s">
        <v>88</v>
      </c>
      <c r="F221" s="52">
        <v>0</v>
      </c>
      <c r="G221" s="53">
        <v>0</v>
      </c>
    </row>
    <row r="223" spans="1:10" ht="38.25" x14ac:dyDescent="0.2">
      <c r="A223" s="54" t="s">
        <v>87</v>
      </c>
      <c r="B223" s="54" t="s">
        <v>86</v>
      </c>
      <c r="C223" s="54" t="s">
        <v>85</v>
      </c>
      <c r="D223" s="54" t="s">
        <v>84</v>
      </c>
      <c r="E223" s="54" t="s">
        <v>85</v>
      </c>
      <c r="F223" s="54" t="s">
        <v>84</v>
      </c>
      <c r="G223" s="54" t="s">
        <v>85</v>
      </c>
      <c r="H223" s="54" t="s">
        <v>84</v>
      </c>
      <c r="I223" s="54" t="s">
        <v>85</v>
      </c>
      <c r="J223" s="54" t="s">
        <v>84</v>
      </c>
    </row>
    <row r="224" spans="1:10" x14ac:dyDescent="0.2">
      <c r="A224" s="55">
        <v>1</v>
      </c>
      <c r="B224" s="56">
        <v>42790.209027777775</v>
      </c>
      <c r="C224" s="45" t="s">
        <v>167</v>
      </c>
    </row>
    <row r="227" spans="1:10" ht="24.95" customHeight="1" x14ac:dyDescent="0.2">
      <c r="A227" s="46" t="s">
        <v>166</v>
      </c>
      <c r="B227" s="46" t="s">
        <v>166</v>
      </c>
      <c r="C227" s="46" t="s">
        <v>166</v>
      </c>
      <c r="D227" s="46" t="s">
        <v>166</v>
      </c>
      <c r="E227" s="46" t="s">
        <v>166</v>
      </c>
      <c r="F227" s="46" t="s">
        <v>166</v>
      </c>
      <c r="G227" s="46" t="s">
        <v>166</v>
      </c>
    </row>
    <row r="228" spans="1:10" ht="30" customHeight="1" x14ac:dyDescent="0.2">
      <c r="A228" s="47" t="s">
        <v>95</v>
      </c>
      <c r="B228" s="47" t="s">
        <v>95</v>
      </c>
      <c r="C228" s="48" t="s">
        <v>94</v>
      </c>
      <c r="D228" s="48" t="s">
        <v>93</v>
      </c>
      <c r="E228" s="48" t="s">
        <v>92</v>
      </c>
      <c r="F228" s="48" t="s">
        <v>91</v>
      </c>
      <c r="G228" s="48" t="s">
        <v>90</v>
      </c>
    </row>
    <row r="229" spans="1:10" x14ac:dyDescent="0.2">
      <c r="A229" s="49" t="s">
        <v>62</v>
      </c>
      <c r="B229" s="49" t="s">
        <v>62</v>
      </c>
      <c r="C229" s="57">
        <v>1</v>
      </c>
      <c r="D229" s="57">
        <v>0</v>
      </c>
      <c r="E229" s="57">
        <v>2</v>
      </c>
      <c r="F229" s="57">
        <v>4</v>
      </c>
      <c r="G229" s="51">
        <v>7</v>
      </c>
    </row>
    <row r="230" spans="1:10" x14ac:dyDescent="0.2">
      <c r="A230" s="49" t="s">
        <v>63</v>
      </c>
      <c r="B230" s="49" t="s">
        <v>63</v>
      </c>
      <c r="C230" s="57">
        <v>1</v>
      </c>
      <c r="D230" s="57">
        <v>0</v>
      </c>
      <c r="E230" s="57">
        <v>3</v>
      </c>
      <c r="F230" s="57">
        <v>3</v>
      </c>
      <c r="G230" s="51">
        <v>7</v>
      </c>
    </row>
    <row r="231" spans="1:10" x14ac:dyDescent="0.2">
      <c r="A231" s="49" t="s">
        <v>65</v>
      </c>
      <c r="B231" s="49" t="s">
        <v>65</v>
      </c>
      <c r="C231" s="57">
        <v>1</v>
      </c>
      <c r="D231" s="57">
        <v>0</v>
      </c>
      <c r="E231" s="57">
        <v>3</v>
      </c>
      <c r="F231" s="57">
        <v>3</v>
      </c>
      <c r="G231" s="51">
        <v>7</v>
      </c>
    </row>
    <row r="232" spans="1:10" x14ac:dyDescent="0.2">
      <c r="A232" s="49" t="s">
        <v>64</v>
      </c>
      <c r="B232" s="49" t="s">
        <v>64</v>
      </c>
      <c r="C232" s="57">
        <v>1</v>
      </c>
      <c r="D232" s="57">
        <v>0</v>
      </c>
      <c r="E232" s="57">
        <v>3</v>
      </c>
      <c r="F232" s="57">
        <v>3</v>
      </c>
      <c r="G232" s="51">
        <v>7</v>
      </c>
    </row>
    <row r="233" spans="1:10" x14ac:dyDescent="0.2">
      <c r="A233" s="49" t="s">
        <v>85</v>
      </c>
      <c r="B233" s="49" t="s">
        <v>85</v>
      </c>
      <c r="C233" s="49" t="s">
        <v>85</v>
      </c>
      <c r="D233" s="49" t="s">
        <v>85</v>
      </c>
      <c r="E233" s="49" t="s">
        <v>85</v>
      </c>
      <c r="F233" s="58">
        <v>3</v>
      </c>
      <c r="G233" s="57">
        <v>3</v>
      </c>
    </row>
    <row r="234" spans="1:10" x14ac:dyDescent="0.2">
      <c r="A234" s="52" t="s">
        <v>89</v>
      </c>
      <c r="B234" s="52" t="s">
        <v>89</v>
      </c>
      <c r="C234" s="52" t="s">
        <v>89</v>
      </c>
      <c r="D234" s="52" t="s">
        <v>89</v>
      </c>
      <c r="E234" s="52" t="s">
        <v>89</v>
      </c>
      <c r="F234" s="52">
        <v>7</v>
      </c>
      <c r="G234" s="53">
        <v>7</v>
      </c>
    </row>
    <row r="235" spans="1:10" x14ac:dyDescent="0.2">
      <c r="A235" s="52" t="s">
        <v>88</v>
      </c>
      <c r="B235" s="52" t="s">
        <v>88</v>
      </c>
      <c r="C235" s="52" t="s">
        <v>88</v>
      </c>
      <c r="D235" s="52" t="s">
        <v>88</v>
      </c>
      <c r="E235" s="52" t="s">
        <v>88</v>
      </c>
      <c r="F235" s="52">
        <v>0</v>
      </c>
      <c r="G235" s="53">
        <v>0</v>
      </c>
    </row>
    <row r="237" spans="1:10" ht="38.25" x14ac:dyDescent="0.2">
      <c r="A237" s="54" t="s">
        <v>87</v>
      </c>
      <c r="B237" s="54" t="s">
        <v>86</v>
      </c>
      <c r="C237" s="54" t="s">
        <v>85</v>
      </c>
      <c r="D237" s="54" t="s">
        <v>84</v>
      </c>
      <c r="E237" s="54" t="s">
        <v>85</v>
      </c>
      <c r="F237" s="54" t="s">
        <v>84</v>
      </c>
      <c r="G237" s="54" t="s">
        <v>85</v>
      </c>
      <c r="H237" s="54" t="s">
        <v>84</v>
      </c>
      <c r="I237" s="54" t="s">
        <v>85</v>
      </c>
      <c r="J237" s="54" t="s">
        <v>84</v>
      </c>
    </row>
    <row r="238" spans="1:10" x14ac:dyDescent="0.2">
      <c r="A238" s="55">
        <v>1</v>
      </c>
      <c r="B238" s="56">
        <v>42790.209027777775</v>
      </c>
      <c r="C238" s="45" t="s">
        <v>162</v>
      </c>
    </row>
    <row r="239" spans="1:10" x14ac:dyDescent="0.2">
      <c r="A239" s="55">
        <v>2</v>
      </c>
      <c r="B239" s="56">
        <v>42775.668749999997</v>
      </c>
      <c r="C239" s="45" t="s">
        <v>165</v>
      </c>
    </row>
    <row r="240" spans="1:10" x14ac:dyDescent="0.2">
      <c r="A240" s="55">
        <v>3</v>
      </c>
      <c r="B240" s="56">
        <v>42774.703472222223</v>
      </c>
      <c r="C240" s="45" t="s">
        <v>164</v>
      </c>
    </row>
    <row r="243" spans="1:10" ht="24.95" customHeight="1" x14ac:dyDescent="0.2">
      <c r="A243" s="46" t="s">
        <v>163</v>
      </c>
      <c r="B243" s="46" t="s">
        <v>163</v>
      </c>
      <c r="C243" s="46" t="s">
        <v>163</v>
      </c>
      <c r="D243" s="46" t="s">
        <v>163</v>
      </c>
      <c r="E243" s="46" t="s">
        <v>163</v>
      </c>
      <c r="F243" s="46" t="s">
        <v>163</v>
      </c>
      <c r="G243" s="46" t="s">
        <v>163</v>
      </c>
    </row>
    <row r="244" spans="1:10" ht="30" customHeight="1" x14ac:dyDescent="0.2">
      <c r="A244" s="47" t="s">
        <v>95</v>
      </c>
      <c r="B244" s="47" t="s">
        <v>95</v>
      </c>
      <c r="C244" s="48" t="s">
        <v>94</v>
      </c>
      <c r="D244" s="48" t="s">
        <v>93</v>
      </c>
      <c r="E244" s="48" t="s">
        <v>92</v>
      </c>
      <c r="F244" s="48" t="s">
        <v>91</v>
      </c>
      <c r="G244" s="48" t="s">
        <v>90</v>
      </c>
    </row>
    <row r="245" spans="1:10" x14ac:dyDescent="0.2">
      <c r="A245" s="49" t="s">
        <v>62</v>
      </c>
      <c r="B245" s="49" t="s">
        <v>62</v>
      </c>
      <c r="C245" s="57">
        <v>0</v>
      </c>
      <c r="D245" s="57">
        <v>0</v>
      </c>
      <c r="E245" s="57">
        <v>2</v>
      </c>
      <c r="F245" s="57">
        <v>5</v>
      </c>
      <c r="G245" s="51">
        <v>7</v>
      </c>
    </row>
    <row r="246" spans="1:10" x14ac:dyDescent="0.2">
      <c r="A246" s="49" t="s">
        <v>63</v>
      </c>
      <c r="B246" s="49" t="s">
        <v>63</v>
      </c>
      <c r="C246" s="57">
        <v>0</v>
      </c>
      <c r="D246" s="57">
        <v>0</v>
      </c>
      <c r="E246" s="57">
        <v>4</v>
      </c>
      <c r="F246" s="57">
        <v>3</v>
      </c>
      <c r="G246" s="51">
        <v>7</v>
      </c>
    </row>
    <row r="247" spans="1:10" x14ac:dyDescent="0.2">
      <c r="A247" s="49" t="s">
        <v>65</v>
      </c>
      <c r="B247" s="49" t="s">
        <v>65</v>
      </c>
      <c r="C247" s="57">
        <v>0</v>
      </c>
      <c r="D247" s="57">
        <v>0</v>
      </c>
      <c r="E247" s="57">
        <v>2</v>
      </c>
      <c r="F247" s="57">
        <v>5</v>
      </c>
      <c r="G247" s="51">
        <v>7</v>
      </c>
    </row>
    <row r="248" spans="1:10" x14ac:dyDescent="0.2">
      <c r="A248" s="49" t="s">
        <v>64</v>
      </c>
      <c r="B248" s="49" t="s">
        <v>64</v>
      </c>
      <c r="C248" s="57">
        <v>0</v>
      </c>
      <c r="D248" s="57">
        <v>0</v>
      </c>
      <c r="E248" s="57">
        <v>3</v>
      </c>
      <c r="F248" s="57">
        <v>4</v>
      </c>
      <c r="G248" s="51">
        <v>7</v>
      </c>
    </row>
    <row r="249" spans="1:10" x14ac:dyDescent="0.2">
      <c r="A249" s="49" t="s">
        <v>85</v>
      </c>
      <c r="B249" s="49" t="s">
        <v>85</v>
      </c>
      <c r="C249" s="49" t="s">
        <v>85</v>
      </c>
      <c r="D249" s="49" t="s">
        <v>85</v>
      </c>
      <c r="E249" s="49" t="s">
        <v>85</v>
      </c>
      <c r="F249" s="58">
        <v>3</v>
      </c>
      <c r="G249" s="57">
        <v>3</v>
      </c>
    </row>
    <row r="250" spans="1:10" x14ac:dyDescent="0.2">
      <c r="A250" s="52" t="s">
        <v>89</v>
      </c>
      <c r="B250" s="52" t="s">
        <v>89</v>
      </c>
      <c r="C250" s="52" t="s">
        <v>89</v>
      </c>
      <c r="D250" s="52" t="s">
        <v>89</v>
      </c>
      <c r="E250" s="52" t="s">
        <v>89</v>
      </c>
      <c r="F250" s="52">
        <v>7</v>
      </c>
      <c r="G250" s="53">
        <v>7</v>
      </c>
    </row>
    <row r="251" spans="1:10" x14ac:dyDescent="0.2">
      <c r="A251" s="52" t="s">
        <v>88</v>
      </c>
      <c r="B251" s="52" t="s">
        <v>88</v>
      </c>
      <c r="C251" s="52" t="s">
        <v>88</v>
      </c>
      <c r="D251" s="52" t="s">
        <v>88</v>
      </c>
      <c r="E251" s="52" t="s">
        <v>88</v>
      </c>
      <c r="F251" s="52">
        <v>0</v>
      </c>
      <c r="G251" s="53">
        <v>0</v>
      </c>
    </row>
    <row r="253" spans="1:10" ht="38.25" x14ac:dyDescent="0.2">
      <c r="A253" s="54" t="s">
        <v>87</v>
      </c>
      <c r="B253" s="54" t="s">
        <v>86</v>
      </c>
      <c r="C253" s="54" t="s">
        <v>85</v>
      </c>
      <c r="D253" s="54" t="s">
        <v>84</v>
      </c>
      <c r="E253" s="54" t="s">
        <v>85</v>
      </c>
      <c r="F253" s="54" t="s">
        <v>84</v>
      </c>
      <c r="G253" s="54" t="s">
        <v>85</v>
      </c>
      <c r="H253" s="54" t="s">
        <v>84</v>
      </c>
      <c r="I253" s="54" t="s">
        <v>85</v>
      </c>
      <c r="J253" s="54" t="s">
        <v>84</v>
      </c>
    </row>
    <row r="254" spans="1:10" x14ac:dyDescent="0.2">
      <c r="A254" s="55">
        <v>1</v>
      </c>
      <c r="B254" s="56">
        <v>42790.209027777775</v>
      </c>
      <c r="C254" s="45" t="s">
        <v>162</v>
      </c>
    </row>
    <row r="255" spans="1:10" x14ac:dyDescent="0.2">
      <c r="A255" s="55">
        <v>2</v>
      </c>
      <c r="B255" s="56">
        <v>42775.668749999997</v>
      </c>
      <c r="C255" s="45" t="s">
        <v>161</v>
      </c>
    </row>
    <row r="256" spans="1:10" x14ac:dyDescent="0.2">
      <c r="A256" s="55">
        <v>3</v>
      </c>
      <c r="B256" s="56">
        <v>42774.490277777775</v>
      </c>
      <c r="C256" s="45" t="s">
        <v>160</v>
      </c>
    </row>
    <row r="259" spans="1:10" ht="24.95" customHeight="1" x14ac:dyDescent="0.2">
      <c r="A259" s="46" t="s">
        <v>159</v>
      </c>
      <c r="B259" s="46" t="s">
        <v>159</v>
      </c>
      <c r="C259" s="46" t="s">
        <v>159</v>
      </c>
      <c r="D259" s="46" t="s">
        <v>159</v>
      </c>
      <c r="E259" s="46" t="s">
        <v>159</v>
      </c>
      <c r="F259" s="46" t="s">
        <v>159</v>
      </c>
      <c r="G259" s="46" t="s">
        <v>159</v>
      </c>
    </row>
    <row r="260" spans="1:10" ht="30" customHeight="1" x14ac:dyDescent="0.2">
      <c r="A260" s="47" t="s">
        <v>95</v>
      </c>
      <c r="B260" s="47" t="s">
        <v>95</v>
      </c>
      <c r="C260" s="48" t="s">
        <v>94</v>
      </c>
      <c r="D260" s="48" t="s">
        <v>93</v>
      </c>
      <c r="E260" s="48" t="s">
        <v>92</v>
      </c>
      <c r="F260" s="48" t="s">
        <v>91</v>
      </c>
      <c r="G260" s="48" t="s">
        <v>90</v>
      </c>
    </row>
    <row r="261" spans="1:10" x14ac:dyDescent="0.2">
      <c r="A261" s="49" t="s">
        <v>62</v>
      </c>
      <c r="B261" s="49" t="s">
        <v>62</v>
      </c>
      <c r="C261" s="57">
        <v>0</v>
      </c>
      <c r="D261" s="57">
        <v>1</v>
      </c>
      <c r="E261" s="57">
        <v>3</v>
      </c>
      <c r="F261" s="57">
        <v>3</v>
      </c>
      <c r="G261" s="51">
        <v>7</v>
      </c>
    </row>
    <row r="262" spans="1:10" x14ac:dyDescent="0.2">
      <c r="A262" s="49" t="s">
        <v>63</v>
      </c>
      <c r="B262" s="49" t="s">
        <v>63</v>
      </c>
      <c r="C262" s="57">
        <v>1</v>
      </c>
      <c r="D262" s="57">
        <v>1</v>
      </c>
      <c r="E262" s="57">
        <v>1</v>
      </c>
      <c r="F262" s="57">
        <v>4</v>
      </c>
      <c r="G262" s="51">
        <v>7</v>
      </c>
    </row>
    <row r="263" spans="1:10" x14ac:dyDescent="0.2">
      <c r="A263" s="49" t="s">
        <v>65</v>
      </c>
      <c r="B263" s="49" t="s">
        <v>65</v>
      </c>
      <c r="C263" s="57">
        <v>0</v>
      </c>
      <c r="D263" s="57">
        <v>0</v>
      </c>
      <c r="E263" s="57">
        <v>2</v>
      </c>
      <c r="F263" s="57">
        <v>5</v>
      </c>
      <c r="G263" s="51">
        <v>7</v>
      </c>
    </row>
    <row r="264" spans="1:10" x14ac:dyDescent="0.2">
      <c r="A264" s="49" t="s">
        <v>64</v>
      </c>
      <c r="B264" s="49" t="s">
        <v>64</v>
      </c>
      <c r="C264" s="57">
        <v>1</v>
      </c>
      <c r="D264" s="57">
        <v>1</v>
      </c>
      <c r="E264" s="57">
        <v>1</v>
      </c>
      <c r="F264" s="57">
        <v>4</v>
      </c>
      <c r="G264" s="51">
        <v>7</v>
      </c>
    </row>
    <row r="265" spans="1:10" x14ac:dyDescent="0.2">
      <c r="A265" s="49" t="s">
        <v>85</v>
      </c>
      <c r="B265" s="49" t="s">
        <v>85</v>
      </c>
      <c r="C265" s="49" t="s">
        <v>85</v>
      </c>
      <c r="D265" s="49" t="s">
        <v>85</v>
      </c>
      <c r="E265" s="49" t="s">
        <v>85</v>
      </c>
      <c r="F265" s="58">
        <v>2</v>
      </c>
      <c r="G265" s="57">
        <v>2</v>
      </c>
    </row>
    <row r="266" spans="1:10" x14ac:dyDescent="0.2">
      <c r="A266" s="52" t="s">
        <v>89</v>
      </c>
      <c r="B266" s="52" t="s">
        <v>89</v>
      </c>
      <c r="C266" s="52" t="s">
        <v>89</v>
      </c>
      <c r="D266" s="52" t="s">
        <v>89</v>
      </c>
      <c r="E266" s="52" t="s">
        <v>89</v>
      </c>
      <c r="F266" s="52">
        <v>7</v>
      </c>
      <c r="G266" s="53">
        <v>7</v>
      </c>
    </row>
    <row r="267" spans="1:10" x14ac:dyDescent="0.2">
      <c r="A267" s="52" t="s">
        <v>88</v>
      </c>
      <c r="B267" s="52" t="s">
        <v>88</v>
      </c>
      <c r="C267" s="52" t="s">
        <v>88</v>
      </c>
      <c r="D267" s="52" t="s">
        <v>88</v>
      </c>
      <c r="E267" s="52" t="s">
        <v>88</v>
      </c>
      <c r="F267" s="52">
        <v>0</v>
      </c>
      <c r="G267" s="53">
        <v>0</v>
      </c>
    </row>
    <row r="269" spans="1:10" ht="38.25" x14ac:dyDescent="0.2">
      <c r="A269" s="54" t="s">
        <v>87</v>
      </c>
      <c r="B269" s="54" t="s">
        <v>86</v>
      </c>
      <c r="C269" s="54" t="s">
        <v>85</v>
      </c>
      <c r="D269" s="54" t="s">
        <v>84</v>
      </c>
      <c r="E269" s="54" t="s">
        <v>85</v>
      </c>
      <c r="F269" s="54" t="s">
        <v>84</v>
      </c>
      <c r="G269" s="54" t="s">
        <v>85</v>
      </c>
      <c r="H269" s="54" t="s">
        <v>84</v>
      </c>
      <c r="I269" s="54" t="s">
        <v>85</v>
      </c>
      <c r="J269" s="54" t="s">
        <v>84</v>
      </c>
    </row>
    <row r="270" spans="1:10" x14ac:dyDescent="0.2">
      <c r="A270" s="55">
        <v>1</v>
      </c>
      <c r="B270" s="56">
        <v>42790.210416666669</v>
      </c>
      <c r="C270" s="45" t="s">
        <v>156</v>
      </c>
    </row>
    <row r="271" spans="1:10" x14ac:dyDescent="0.2">
      <c r="A271" s="55">
        <v>2</v>
      </c>
      <c r="B271" s="56">
        <v>42774.704861111109</v>
      </c>
      <c r="C271" s="59" t="s">
        <v>158</v>
      </c>
    </row>
    <row r="274" spans="1:10" ht="24.95" customHeight="1" x14ac:dyDescent="0.2">
      <c r="A274" s="46" t="s">
        <v>157</v>
      </c>
      <c r="B274" s="46" t="s">
        <v>157</v>
      </c>
      <c r="C274" s="46" t="s">
        <v>157</v>
      </c>
      <c r="D274" s="46" t="s">
        <v>157</v>
      </c>
      <c r="E274" s="46" t="s">
        <v>157</v>
      </c>
      <c r="F274" s="46" t="s">
        <v>157</v>
      </c>
      <c r="G274" s="46" t="s">
        <v>157</v>
      </c>
    </row>
    <row r="275" spans="1:10" ht="30" customHeight="1" x14ac:dyDescent="0.2">
      <c r="A275" s="47" t="s">
        <v>95</v>
      </c>
      <c r="B275" s="47" t="s">
        <v>95</v>
      </c>
      <c r="C275" s="48" t="s">
        <v>94</v>
      </c>
      <c r="D275" s="48" t="s">
        <v>93</v>
      </c>
      <c r="E275" s="48" t="s">
        <v>92</v>
      </c>
      <c r="F275" s="48" t="s">
        <v>91</v>
      </c>
      <c r="G275" s="48" t="s">
        <v>90</v>
      </c>
    </row>
    <row r="276" spans="1:10" x14ac:dyDescent="0.2">
      <c r="A276" s="49" t="s">
        <v>62</v>
      </c>
      <c r="B276" s="49" t="s">
        <v>62</v>
      </c>
      <c r="C276" s="57">
        <v>0</v>
      </c>
      <c r="D276" s="57">
        <v>0</v>
      </c>
      <c r="E276" s="57">
        <v>3</v>
      </c>
      <c r="F276" s="57">
        <v>4</v>
      </c>
      <c r="G276" s="51">
        <v>7</v>
      </c>
    </row>
    <row r="277" spans="1:10" x14ac:dyDescent="0.2">
      <c r="A277" s="49" t="s">
        <v>63</v>
      </c>
      <c r="B277" s="49" t="s">
        <v>63</v>
      </c>
      <c r="C277" s="57">
        <v>0</v>
      </c>
      <c r="D277" s="57">
        <v>1</v>
      </c>
      <c r="E277" s="57">
        <v>2</v>
      </c>
      <c r="F277" s="57">
        <v>4</v>
      </c>
      <c r="G277" s="51">
        <v>7</v>
      </c>
    </row>
    <row r="278" spans="1:10" x14ac:dyDescent="0.2">
      <c r="A278" s="49" t="s">
        <v>65</v>
      </c>
      <c r="B278" s="49" t="s">
        <v>65</v>
      </c>
      <c r="C278" s="57">
        <v>0</v>
      </c>
      <c r="D278" s="57">
        <v>0</v>
      </c>
      <c r="E278" s="57">
        <v>4</v>
      </c>
      <c r="F278" s="57">
        <v>3</v>
      </c>
      <c r="G278" s="51">
        <v>7</v>
      </c>
    </row>
    <row r="279" spans="1:10" x14ac:dyDescent="0.2">
      <c r="A279" s="49" t="s">
        <v>64</v>
      </c>
      <c r="B279" s="49" t="s">
        <v>64</v>
      </c>
      <c r="C279" s="57">
        <v>0</v>
      </c>
      <c r="D279" s="57">
        <v>1</v>
      </c>
      <c r="E279" s="57">
        <v>3</v>
      </c>
      <c r="F279" s="57">
        <v>3</v>
      </c>
      <c r="G279" s="51">
        <v>7</v>
      </c>
    </row>
    <row r="280" spans="1:10" x14ac:dyDescent="0.2">
      <c r="A280" s="49" t="s">
        <v>85</v>
      </c>
      <c r="B280" s="49" t="s">
        <v>85</v>
      </c>
      <c r="C280" s="49" t="s">
        <v>85</v>
      </c>
      <c r="D280" s="49" t="s">
        <v>85</v>
      </c>
      <c r="E280" s="49" t="s">
        <v>85</v>
      </c>
      <c r="F280" s="58">
        <v>1</v>
      </c>
      <c r="G280" s="57">
        <v>1</v>
      </c>
    </row>
    <row r="281" spans="1:10" x14ac:dyDescent="0.2">
      <c r="A281" s="52" t="s">
        <v>89</v>
      </c>
      <c r="B281" s="52" t="s">
        <v>89</v>
      </c>
      <c r="C281" s="52" t="s">
        <v>89</v>
      </c>
      <c r="D281" s="52" t="s">
        <v>89</v>
      </c>
      <c r="E281" s="52" t="s">
        <v>89</v>
      </c>
      <c r="F281" s="52">
        <v>7</v>
      </c>
      <c r="G281" s="53">
        <v>7</v>
      </c>
    </row>
    <row r="282" spans="1:10" x14ac:dyDescent="0.2">
      <c r="A282" s="52" t="s">
        <v>88</v>
      </c>
      <c r="B282" s="52" t="s">
        <v>88</v>
      </c>
      <c r="C282" s="52" t="s">
        <v>88</v>
      </c>
      <c r="D282" s="52" t="s">
        <v>88</v>
      </c>
      <c r="E282" s="52" t="s">
        <v>88</v>
      </c>
      <c r="F282" s="52">
        <v>0</v>
      </c>
      <c r="G282" s="53">
        <v>0</v>
      </c>
    </row>
    <row r="284" spans="1:10" ht="38.25" x14ac:dyDescent="0.2">
      <c r="A284" s="54" t="s">
        <v>87</v>
      </c>
      <c r="B284" s="54" t="s">
        <v>86</v>
      </c>
      <c r="C284" s="54" t="s">
        <v>85</v>
      </c>
      <c r="D284" s="54" t="s">
        <v>84</v>
      </c>
      <c r="E284" s="54" t="s">
        <v>85</v>
      </c>
      <c r="F284" s="54" t="s">
        <v>84</v>
      </c>
      <c r="G284" s="54" t="s">
        <v>85</v>
      </c>
      <c r="H284" s="54" t="s">
        <v>84</v>
      </c>
      <c r="I284" s="54" t="s">
        <v>85</v>
      </c>
      <c r="J284" s="54" t="s">
        <v>84</v>
      </c>
    </row>
    <row r="285" spans="1:10" x14ac:dyDescent="0.2">
      <c r="A285" s="55">
        <v>1</v>
      </c>
      <c r="B285" s="56">
        <v>42790.210416666669</v>
      </c>
      <c r="C285" s="45" t="s">
        <v>156</v>
      </c>
    </row>
    <row r="288" spans="1:10" ht="24.95" customHeight="1" x14ac:dyDescent="0.2">
      <c r="A288" s="46" t="s">
        <v>155</v>
      </c>
      <c r="B288" s="46" t="s">
        <v>155</v>
      </c>
      <c r="C288" s="46" t="s">
        <v>155</v>
      </c>
      <c r="D288" s="46" t="s">
        <v>155</v>
      </c>
      <c r="E288" s="46" t="s">
        <v>155</v>
      </c>
      <c r="F288" s="46" t="s">
        <v>155</v>
      </c>
      <c r="G288" s="46" t="s">
        <v>155</v>
      </c>
    </row>
    <row r="289" spans="1:10" ht="30" customHeight="1" x14ac:dyDescent="0.2">
      <c r="A289" s="47" t="s">
        <v>95</v>
      </c>
      <c r="B289" s="47" t="s">
        <v>95</v>
      </c>
      <c r="C289" s="48" t="s">
        <v>94</v>
      </c>
      <c r="D289" s="48" t="s">
        <v>93</v>
      </c>
      <c r="E289" s="48" t="s">
        <v>92</v>
      </c>
      <c r="F289" s="48" t="s">
        <v>91</v>
      </c>
      <c r="G289" s="48" t="s">
        <v>90</v>
      </c>
    </row>
    <row r="290" spans="1:10" x14ac:dyDescent="0.2">
      <c r="A290" s="49" t="s">
        <v>62</v>
      </c>
      <c r="B290" s="49" t="s">
        <v>62</v>
      </c>
      <c r="C290" s="57">
        <v>0</v>
      </c>
      <c r="D290" s="57">
        <v>0</v>
      </c>
      <c r="E290" s="57">
        <v>3</v>
      </c>
      <c r="F290" s="57">
        <v>4</v>
      </c>
      <c r="G290" s="51">
        <v>7</v>
      </c>
    </row>
    <row r="291" spans="1:10" x14ac:dyDescent="0.2">
      <c r="A291" s="49" t="s">
        <v>63</v>
      </c>
      <c r="B291" s="49" t="s">
        <v>63</v>
      </c>
      <c r="C291" s="57">
        <v>0</v>
      </c>
      <c r="D291" s="57">
        <v>0</v>
      </c>
      <c r="E291" s="57">
        <v>5</v>
      </c>
      <c r="F291" s="57">
        <v>2</v>
      </c>
      <c r="G291" s="51">
        <v>7</v>
      </c>
    </row>
    <row r="292" spans="1:10" x14ac:dyDescent="0.2">
      <c r="A292" s="49" t="s">
        <v>65</v>
      </c>
      <c r="B292" s="49" t="s">
        <v>65</v>
      </c>
      <c r="C292" s="57">
        <v>0</v>
      </c>
      <c r="D292" s="57">
        <v>0</v>
      </c>
      <c r="E292" s="57">
        <v>3</v>
      </c>
      <c r="F292" s="57">
        <v>4</v>
      </c>
      <c r="G292" s="51">
        <v>7</v>
      </c>
    </row>
    <row r="293" spans="1:10" x14ac:dyDescent="0.2">
      <c r="A293" s="49" t="s">
        <v>64</v>
      </c>
      <c r="B293" s="49" t="s">
        <v>64</v>
      </c>
      <c r="C293" s="57">
        <v>0</v>
      </c>
      <c r="D293" s="57">
        <v>0</v>
      </c>
      <c r="E293" s="57">
        <v>4</v>
      </c>
      <c r="F293" s="57">
        <v>3</v>
      </c>
      <c r="G293" s="51">
        <v>7</v>
      </c>
    </row>
    <row r="294" spans="1:10" x14ac:dyDescent="0.2">
      <c r="A294" s="49" t="s">
        <v>85</v>
      </c>
      <c r="B294" s="49" t="s">
        <v>85</v>
      </c>
      <c r="C294" s="49" t="s">
        <v>85</v>
      </c>
      <c r="D294" s="49" t="s">
        <v>85</v>
      </c>
      <c r="E294" s="49" t="s">
        <v>85</v>
      </c>
      <c r="F294" s="58">
        <v>2</v>
      </c>
      <c r="G294" s="57">
        <v>2</v>
      </c>
    </row>
    <row r="295" spans="1:10" x14ac:dyDescent="0.2">
      <c r="A295" s="52" t="s">
        <v>89</v>
      </c>
      <c r="B295" s="52" t="s">
        <v>89</v>
      </c>
      <c r="C295" s="52" t="s">
        <v>89</v>
      </c>
      <c r="D295" s="52" t="s">
        <v>89</v>
      </c>
      <c r="E295" s="52" t="s">
        <v>89</v>
      </c>
      <c r="F295" s="52">
        <v>7</v>
      </c>
      <c r="G295" s="53">
        <v>7</v>
      </c>
    </row>
    <row r="296" spans="1:10" x14ac:dyDescent="0.2">
      <c r="A296" s="52" t="s">
        <v>88</v>
      </c>
      <c r="B296" s="52" t="s">
        <v>88</v>
      </c>
      <c r="C296" s="52" t="s">
        <v>88</v>
      </c>
      <c r="D296" s="52" t="s">
        <v>88</v>
      </c>
      <c r="E296" s="52" t="s">
        <v>88</v>
      </c>
      <c r="F296" s="52">
        <v>0</v>
      </c>
      <c r="G296" s="53">
        <v>0</v>
      </c>
    </row>
    <row r="298" spans="1:10" ht="38.25" x14ac:dyDescent="0.2">
      <c r="A298" s="54" t="s">
        <v>87</v>
      </c>
      <c r="B298" s="54" t="s">
        <v>86</v>
      </c>
      <c r="C298" s="54" t="s">
        <v>85</v>
      </c>
      <c r="D298" s="54" t="s">
        <v>84</v>
      </c>
      <c r="E298" s="54" t="s">
        <v>85</v>
      </c>
      <c r="F298" s="54" t="s">
        <v>84</v>
      </c>
      <c r="G298" s="54" t="s">
        <v>85</v>
      </c>
      <c r="H298" s="54" t="s">
        <v>84</v>
      </c>
      <c r="I298" s="54" t="s">
        <v>85</v>
      </c>
      <c r="J298" s="54" t="s">
        <v>84</v>
      </c>
    </row>
    <row r="299" spans="1:10" x14ac:dyDescent="0.2">
      <c r="A299" s="55">
        <v>1</v>
      </c>
      <c r="B299" s="56">
        <v>42790.210416666669</v>
      </c>
      <c r="C299" s="45" t="s">
        <v>154</v>
      </c>
    </row>
    <row r="300" spans="1:10" x14ac:dyDescent="0.2">
      <c r="A300" s="55">
        <v>2</v>
      </c>
      <c r="B300" s="56">
        <v>42780.65902777778</v>
      </c>
      <c r="C300" s="45" t="s">
        <v>153</v>
      </c>
    </row>
    <row r="303" spans="1:10" ht="24.95" customHeight="1" x14ac:dyDescent="0.2">
      <c r="A303" s="46" t="s">
        <v>152</v>
      </c>
      <c r="B303" s="46" t="s">
        <v>152</v>
      </c>
      <c r="C303" s="46" t="s">
        <v>152</v>
      </c>
      <c r="D303" s="46" t="s">
        <v>152</v>
      </c>
      <c r="E303" s="46" t="s">
        <v>152</v>
      </c>
      <c r="F303" s="46" t="s">
        <v>152</v>
      </c>
      <c r="G303" s="46" t="s">
        <v>152</v>
      </c>
    </row>
    <row r="304" spans="1:10" ht="30" customHeight="1" x14ac:dyDescent="0.2">
      <c r="A304" s="47" t="s">
        <v>95</v>
      </c>
      <c r="B304" s="47" t="s">
        <v>95</v>
      </c>
      <c r="C304" s="48" t="s">
        <v>94</v>
      </c>
      <c r="D304" s="48" t="s">
        <v>93</v>
      </c>
      <c r="E304" s="48" t="s">
        <v>92</v>
      </c>
      <c r="F304" s="48" t="s">
        <v>91</v>
      </c>
      <c r="G304" s="48" t="s">
        <v>90</v>
      </c>
    </row>
    <row r="305" spans="1:10" x14ac:dyDescent="0.2">
      <c r="A305" s="49" t="s">
        <v>62</v>
      </c>
      <c r="B305" s="49" t="s">
        <v>62</v>
      </c>
      <c r="C305" s="57">
        <v>0</v>
      </c>
      <c r="D305" s="57">
        <v>0</v>
      </c>
      <c r="E305" s="57">
        <v>4</v>
      </c>
      <c r="F305" s="57">
        <v>3</v>
      </c>
      <c r="G305" s="51">
        <v>7</v>
      </c>
    </row>
    <row r="306" spans="1:10" x14ac:dyDescent="0.2">
      <c r="A306" s="49" t="s">
        <v>63</v>
      </c>
      <c r="B306" s="49" t="s">
        <v>63</v>
      </c>
      <c r="C306" s="57">
        <v>0</v>
      </c>
      <c r="D306" s="57">
        <v>0</v>
      </c>
      <c r="E306" s="57">
        <v>5</v>
      </c>
      <c r="F306" s="57">
        <v>2</v>
      </c>
      <c r="G306" s="51">
        <v>7</v>
      </c>
    </row>
    <row r="307" spans="1:10" x14ac:dyDescent="0.2">
      <c r="A307" s="49" t="s">
        <v>65</v>
      </c>
      <c r="B307" s="49" t="s">
        <v>65</v>
      </c>
      <c r="C307" s="57">
        <v>0</v>
      </c>
      <c r="D307" s="57">
        <v>0</v>
      </c>
      <c r="E307" s="57">
        <v>4</v>
      </c>
      <c r="F307" s="57">
        <v>3</v>
      </c>
      <c r="G307" s="51">
        <v>7</v>
      </c>
    </row>
    <row r="308" spans="1:10" x14ac:dyDescent="0.2">
      <c r="A308" s="49" t="s">
        <v>64</v>
      </c>
      <c r="B308" s="49" t="s">
        <v>64</v>
      </c>
      <c r="C308" s="57">
        <v>0</v>
      </c>
      <c r="D308" s="57">
        <v>1</v>
      </c>
      <c r="E308" s="57">
        <v>4</v>
      </c>
      <c r="F308" s="57">
        <v>2</v>
      </c>
      <c r="G308" s="51">
        <v>7</v>
      </c>
    </row>
    <row r="309" spans="1:10" x14ac:dyDescent="0.2">
      <c r="A309" s="49" t="s">
        <v>85</v>
      </c>
      <c r="B309" s="49" t="s">
        <v>85</v>
      </c>
      <c r="C309" s="49" t="s">
        <v>85</v>
      </c>
      <c r="D309" s="49" t="s">
        <v>85</v>
      </c>
      <c r="E309" s="49" t="s">
        <v>85</v>
      </c>
      <c r="F309" s="58">
        <v>3</v>
      </c>
      <c r="G309" s="57">
        <v>3</v>
      </c>
    </row>
    <row r="310" spans="1:10" x14ac:dyDescent="0.2">
      <c r="A310" s="52" t="s">
        <v>89</v>
      </c>
      <c r="B310" s="52" t="s">
        <v>89</v>
      </c>
      <c r="C310" s="52" t="s">
        <v>89</v>
      </c>
      <c r="D310" s="52" t="s">
        <v>89</v>
      </c>
      <c r="E310" s="52" t="s">
        <v>89</v>
      </c>
      <c r="F310" s="52">
        <v>7</v>
      </c>
      <c r="G310" s="53">
        <v>7</v>
      </c>
    </row>
    <row r="311" spans="1:10" x14ac:dyDescent="0.2">
      <c r="A311" s="52" t="s">
        <v>88</v>
      </c>
      <c r="B311" s="52" t="s">
        <v>88</v>
      </c>
      <c r="C311" s="52" t="s">
        <v>88</v>
      </c>
      <c r="D311" s="52" t="s">
        <v>88</v>
      </c>
      <c r="E311" s="52" t="s">
        <v>88</v>
      </c>
      <c r="F311" s="52">
        <v>0</v>
      </c>
      <c r="G311" s="53">
        <v>0</v>
      </c>
    </row>
    <row r="313" spans="1:10" ht="38.25" x14ac:dyDescent="0.2">
      <c r="A313" s="54" t="s">
        <v>87</v>
      </c>
      <c r="B313" s="54" t="s">
        <v>86</v>
      </c>
      <c r="C313" s="54" t="s">
        <v>85</v>
      </c>
      <c r="D313" s="54" t="s">
        <v>84</v>
      </c>
      <c r="E313" s="54" t="s">
        <v>85</v>
      </c>
      <c r="F313" s="54" t="s">
        <v>84</v>
      </c>
      <c r="G313" s="54" t="s">
        <v>85</v>
      </c>
      <c r="H313" s="54" t="s">
        <v>84</v>
      </c>
      <c r="I313" s="54" t="s">
        <v>85</v>
      </c>
      <c r="J313" s="54" t="s">
        <v>84</v>
      </c>
    </row>
    <row r="314" spans="1:10" x14ac:dyDescent="0.2">
      <c r="A314" s="55">
        <v>1</v>
      </c>
      <c r="B314" s="56">
        <v>42790.210416666669</v>
      </c>
      <c r="C314" s="45" t="s">
        <v>151</v>
      </c>
    </row>
    <row r="315" spans="1:10" x14ac:dyDescent="0.2">
      <c r="A315" s="55">
        <v>2</v>
      </c>
      <c r="B315" s="56">
        <v>42780.65902777778</v>
      </c>
      <c r="C315" s="45" t="s">
        <v>150</v>
      </c>
    </row>
    <row r="316" spans="1:10" x14ac:dyDescent="0.2">
      <c r="A316" s="55">
        <v>3</v>
      </c>
      <c r="B316" s="56">
        <v>42774.05972222222</v>
      </c>
      <c r="C316" s="45" t="s">
        <v>149</v>
      </c>
    </row>
    <row r="319" spans="1:10" ht="24.95" customHeight="1" x14ac:dyDescent="0.2">
      <c r="A319" s="46" t="s">
        <v>148</v>
      </c>
      <c r="B319" s="46" t="s">
        <v>148</v>
      </c>
      <c r="C319" s="46" t="s">
        <v>148</v>
      </c>
      <c r="D319" s="46" t="s">
        <v>148</v>
      </c>
      <c r="E319" s="46" t="s">
        <v>148</v>
      </c>
      <c r="F319" s="46" t="s">
        <v>148</v>
      </c>
      <c r="G319" s="46" t="s">
        <v>148</v>
      </c>
    </row>
    <row r="320" spans="1:10" ht="30" customHeight="1" x14ac:dyDescent="0.2">
      <c r="A320" s="47" t="s">
        <v>95</v>
      </c>
      <c r="B320" s="47" t="s">
        <v>95</v>
      </c>
      <c r="C320" s="48" t="s">
        <v>94</v>
      </c>
      <c r="D320" s="48" t="s">
        <v>93</v>
      </c>
      <c r="E320" s="48" t="s">
        <v>92</v>
      </c>
      <c r="F320" s="48" t="s">
        <v>91</v>
      </c>
      <c r="G320" s="48" t="s">
        <v>90</v>
      </c>
    </row>
    <row r="321" spans="1:10" x14ac:dyDescent="0.2">
      <c r="A321" s="49" t="s">
        <v>62</v>
      </c>
      <c r="B321" s="49" t="s">
        <v>62</v>
      </c>
      <c r="C321" s="57">
        <v>0</v>
      </c>
      <c r="D321" s="57">
        <v>1</v>
      </c>
      <c r="E321" s="57">
        <v>2</v>
      </c>
      <c r="F321" s="57">
        <v>4</v>
      </c>
      <c r="G321" s="51">
        <v>7</v>
      </c>
    </row>
    <row r="322" spans="1:10" x14ac:dyDescent="0.2">
      <c r="A322" s="49" t="s">
        <v>63</v>
      </c>
      <c r="B322" s="49" t="s">
        <v>63</v>
      </c>
      <c r="C322" s="57">
        <v>0</v>
      </c>
      <c r="D322" s="57">
        <v>1</v>
      </c>
      <c r="E322" s="57">
        <v>3</v>
      </c>
      <c r="F322" s="57">
        <v>3</v>
      </c>
      <c r="G322" s="51">
        <v>7</v>
      </c>
    </row>
    <row r="323" spans="1:10" x14ac:dyDescent="0.2">
      <c r="A323" s="49" t="s">
        <v>65</v>
      </c>
      <c r="B323" s="49" t="s">
        <v>65</v>
      </c>
      <c r="C323" s="57">
        <v>0</v>
      </c>
      <c r="D323" s="57">
        <v>1</v>
      </c>
      <c r="E323" s="57">
        <v>2</v>
      </c>
      <c r="F323" s="57">
        <v>4</v>
      </c>
      <c r="G323" s="51">
        <v>7</v>
      </c>
    </row>
    <row r="324" spans="1:10" x14ac:dyDescent="0.2">
      <c r="A324" s="49" t="s">
        <v>64</v>
      </c>
      <c r="B324" s="49" t="s">
        <v>64</v>
      </c>
      <c r="C324" s="57">
        <v>0</v>
      </c>
      <c r="D324" s="57">
        <v>1</v>
      </c>
      <c r="E324" s="57">
        <v>4</v>
      </c>
      <c r="F324" s="57">
        <v>2</v>
      </c>
      <c r="G324" s="51">
        <v>7</v>
      </c>
    </row>
    <row r="325" spans="1:10" x14ac:dyDescent="0.2">
      <c r="A325" s="49" t="s">
        <v>85</v>
      </c>
      <c r="B325" s="49" t="s">
        <v>85</v>
      </c>
      <c r="C325" s="49" t="s">
        <v>85</v>
      </c>
      <c r="D325" s="49" t="s">
        <v>85</v>
      </c>
      <c r="E325" s="49" t="s">
        <v>85</v>
      </c>
      <c r="F325" s="58">
        <v>1</v>
      </c>
      <c r="G325" s="57">
        <v>1</v>
      </c>
    </row>
    <row r="326" spans="1:10" x14ac:dyDescent="0.2">
      <c r="A326" s="52" t="s">
        <v>89</v>
      </c>
      <c r="B326" s="52" t="s">
        <v>89</v>
      </c>
      <c r="C326" s="52" t="s">
        <v>89</v>
      </c>
      <c r="D326" s="52" t="s">
        <v>89</v>
      </c>
      <c r="E326" s="52" t="s">
        <v>89</v>
      </c>
      <c r="F326" s="52">
        <v>7</v>
      </c>
      <c r="G326" s="53">
        <v>7</v>
      </c>
    </row>
    <row r="327" spans="1:10" x14ac:dyDescent="0.2">
      <c r="A327" s="52" t="s">
        <v>88</v>
      </c>
      <c r="B327" s="52" t="s">
        <v>88</v>
      </c>
      <c r="C327" s="52" t="s">
        <v>88</v>
      </c>
      <c r="D327" s="52" t="s">
        <v>88</v>
      </c>
      <c r="E327" s="52" t="s">
        <v>88</v>
      </c>
      <c r="F327" s="52">
        <v>0</v>
      </c>
      <c r="G327" s="53">
        <v>0</v>
      </c>
    </row>
    <row r="329" spans="1:10" ht="38.25" x14ac:dyDescent="0.2">
      <c r="A329" s="54" t="s">
        <v>87</v>
      </c>
      <c r="B329" s="54" t="s">
        <v>86</v>
      </c>
      <c r="C329" s="54" t="s">
        <v>85</v>
      </c>
      <c r="D329" s="54" t="s">
        <v>84</v>
      </c>
      <c r="E329" s="54" t="s">
        <v>85</v>
      </c>
      <c r="F329" s="54" t="s">
        <v>84</v>
      </c>
      <c r="G329" s="54" t="s">
        <v>85</v>
      </c>
      <c r="H329" s="54" t="s">
        <v>84</v>
      </c>
      <c r="I329" s="54" t="s">
        <v>85</v>
      </c>
      <c r="J329" s="54" t="s">
        <v>84</v>
      </c>
    </row>
    <row r="330" spans="1:10" x14ac:dyDescent="0.2">
      <c r="A330" s="55">
        <v>1</v>
      </c>
      <c r="B330" s="56">
        <v>42790.210416666669</v>
      </c>
      <c r="C330" s="45" t="s">
        <v>147</v>
      </c>
    </row>
    <row r="333" spans="1:10" ht="24.95" customHeight="1" x14ac:dyDescent="0.2">
      <c r="A333" s="46" t="s">
        <v>146</v>
      </c>
      <c r="B333" s="46" t="s">
        <v>146</v>
      </c>
      <c r="C333" s="46" t="s">
        <v>146</v>
      </c>
      <c r="D333" s="46" t="s">
        <v>146</v>
      </c>
      <c r="E333" s="46" t="s">
        <v>146</v>
      </c>
      <c r="F333" s="46" t="s">
        <v>146</v>
      </c>
      <c r="G333" s="46" t="s">
        <v>146</v>
      </c>
    </row>
    <row r="334" spans="1:10" ht="30" customHeight="1" x14ac:dyDescent="0.2">
      <c r="A334" s="47" t="s">
        <v>95</v>
      </c>
      <c r="B334" s="47" t="s">
        <v>95</v>
      </c>
      <c r="C334" s="48" t="s">
        <v>94</v>
      </c>
      <c r="D334" s="48" t="s">
        <v>93</v>
      </c>
      <c r="E334" s="48" t="s">
        <v>92</v>
      </c>
      <c r="F334" s="48" t="s">
        <v>91</v>
      </c>
      <c r="G334" s="48" t="s">
        <v>90</v>
      </c>
    </row>
    <row r="335" spans="1:10" x14ac:dyDescent="0.2">
      <c r="A335" s="49" t="s">
        <v>62</v>
      </c>
      <c r="B335" s="49" t="s">
        <v>62</v>
      </c>
      <c r="C335" s="57">
        <v>0</v>
      </c>
      <c r="D335" s="57">
        <v>0</v>
      </c>
      <c r="E335" s="57">
        <v>3</v>
      </c>
      <c r="F335" s="57">
        <v>4</v>
      </c>
      <c r="G335" s="51">
        <v>7</v>
      </c>
    </row>
    <row r="336" spans="1:10" x14ac:dyDescent="0.2">
      <c r="A336" s="49" t="s">
        <v>63</v>
      </c>
      <c r="B336" s="49" t="s">
        <v>63</v>
      </c>
      <c r="C336" s="57">
        <v>0</v>
      </c>
      <c r="D336" s="57">
        <v>0</v>
      </c>
      <c r="E336" s="57">
        <v>3</v>
      </c>
      <c r="F336" s="57">
        <v>4</v>
      </c>
      <c r="G336" s="51">
        <v>7</v>
      </c>
    </row>
    <row r="337" spans="1:10" x14ac:dyDescent="0.2">
      <c r="A337" s="49" t="s">
        <v>65</v>
      </c>
      <c r="B337" s="49" t="s">
        <v>65</v>
      </c>
      <c r="C337" s="57">
        <v>0</v>
      </c>
      <c r="D337" s="57">
        <v>0</v>
      </c>
      <c r="E337" s="57">
        <v>2</v>
      </c>
      <c r="F337" s="57">
        <v>5</v>
      </c>
      <c r="G337" s="51">
        <v>7</v>
      </c>
    </row>
    <row r="338" spans="1:10" x14ac:dyDescent="0.2">
      <c r="A338" s="49" t="s">
        <v>64</v>
      </c>
      <c r="B338" s="49" t="s">
        <v>64</v>
      </c>
      <c r="C338" s="57">
        <v>0</v>
      </c>
      <c r="D338" s="57">
        <v>0</v>
      </c>
      <c r="E338" s="57">
        <v>4</v>
      </c>
      <c r="F338" s="57">
        <v>3</v>
      </c>
      <c r="G338" s="51">
        <v>7</v>
      </c>
    </row>
    <row r="339" spans="1:10" x14ac:dyDescent="0.2">
      <c r="A339" s="49" t="s">
        <v>85</v>
      </c>
      <c r="B339" s="49" t="s">
        <v>85</v>
      </c>
      <c r="C339" s="49" t="s">
        <v>85</v>
      </c>
      <c r="D339" s="49" t="s">
        <v>85</v>
      </c>
      <c r="E339" s="49" t="s">
        <v>85</v>
      </c>
      <c r="F339" s="58">
        <v>3</v>
      </c>
      <c r="G339" s="57">
        <v>3</v>
      </c>
    </row>
    <row r="340" spans="1:10" x14ac:dyDescent="0.2">
      <c r="A340" s="52" t="s">
        <v>89</v>
      </c>
      <c r="B340" s="52" t="s">
        <v>89</v>
      </c>
      <c r="C340" s="52" t="s">
        <v>89</v>
      </c>
      <c r="D340" s="52" t="s">
        <v>89</v>
      </c>
      <c r="E340" s="52" t="s">
        <v>89</v>
      </c>
      <c r="F340" s="52">
        <v>7</v>
      </c>
      <c r="G340" s="53">
        <v>7</v>
      </c>
    </row>
    <row r="341" spans="1:10" x14ac:dyDescent="0.2">
      <c r="A341" s="52" t="s">
        <v>88</v>
      </c>
      <c r="B341" s="52" t="s">
        <v>88</v>
      </c>
      <c r="C341" s="52" t="s">
        <v>88</v>
      </c>
      <c r="D341" s="52" t="s">
        <v>88</v>
      </c>
      <c r="E341" s="52" t="s">
        <v>88</v>
      </c>
      <c r="F341" s="52">
        <v>0</v>
      </c>
      <c r="G341" s="53">
        <v>0</v>
      </c>
    </row>
    <row r="343" spans="1:10" ht="38.25" x14ac:dyDescent="0.2">
      <c r="A343" s="54" t="s">
        <v>87</v>
      </c>
      <c r="B343" s="54" t="s">
        <v>86</v>
      </c>
      <c r="C343" s="54" t="s">
        <v>85</v>
      </c>
      <c r="D343" s="54" t="s">
        <v>84</v>
      </c>
      <c r="E343" s="54" t="s">
        <v>85</v>
      </c>
      <c r="F343" s="54" t="s">
        <v>84</v>
      </c>
      <c r="G343" s="54" t="s">
        <v>85</v>
      </c>
      <c r="H343" s="54" t="s">
        <v>84</v>
      </c>
      <c r="I343" s="54" t="s">
        <v>85</v>
      </c>
      <c r="J343" s="54" t="s">
        <v>84</v>
      </c>
    </row>
    <row r="344" spans="1:10" x14ac:dyDescent="0.2">
      <c r="A344" s="55">
        <v>1</v>
      </c>
      <c r="B344" s="56">
        <v>42790.213194444441</v>
      </c>
      <c r="C344" s="45" t="s">
        <v>143</v>
      </c>
    </row>
    <row r="345" spans="1:10" x14ac:dyDescent="0.2">
      <c r="A345" s="55">
        <v>2</v>
      </c>
      <c r="B345" s="56">
        <v>42780.661805555559</v>
      </c>
      <c r="C345" s="45" t="s">
        <v>145</v>
      </c>
    </row>
    <row r="346" spans="1:10" x14ac:dyDescent="0.2">
      <c r="A346" s="55">
        <v>3</v>
      </c>
      <c r="B346" s="56">
        <v>42774.306250000001</v>
      </c>
      <c r="C346" s="45" t="s">
        <v>110</v>
      </c>
    </row>
    <row r="349" spans="1:10" ht="24.95" customHeight="1" x14ac:dyDescent="0.2">
      <c r="A349" s="46" t="s">
        <v>144</v>
      </c>
      <c r="B349" s="46" t="s">
        <v>144</v>
      </c>
      <c r="C349" s="46" t="s">
        <v>144</v>
      </c>
      <c r="D349" s="46" t="s">
        <v>144</v>
      </c>
      <c r="E349" s="46" t="s">
        <v>144</v>
      </c>
      <c r="F349" s="46" t="s">
        <v>144</v>
      </c>
      <c r="G349" s="46" t="s">
        <v>144</v>
      </c>
    </row>
    <row r="350" spans="1:10" ht="30" customHeight="1" x14ac:dyDescent="0.2">
      <c r="A350" s="47" t="s">
        <v>95</v>
      </c>
      <c r="B350" s="47" t="s">
        <v>95</v>
      </c>
      <c r="C350" s="48" t="s">
        <v>94</v>
      </c>
      <c r="D350" s="48" t="s">
        <v>93</v>
      </c>
      <c r="E350" s="48" t="s">
        <v>92</v>
      </c>
      <c r="F350" s="48" t="s">
        <v>91</v>
      </c>
      <c r="G350" s="48" t="s">
        <v>90</v>
      </c>
    </row>
    <row r="351" spans="1:10" x14ac:dyDescent="0.2">
      <c r="A351" s="49" t="s">
        <v>62</v>
      </c>
      <c r="B351" s="49" t="s">
        <v>62</v>
      </c>
      <c r="C351" s="57">
        <v>0</v>
      </c>
      <c r="D351" s="57">
        <v>0</v>
      </c>
      <c r="E351" s="57">
        <v>3</v>
      </c>
      <c r="F351" s="57">
        <v>4</v>
      </c>
      <c r="G351" s="51">
        <v>7</v>
      </c>
    </row>
    <row r="352" spans="1:10" x14ac:dyDescent="0.2">
      <c r="A352" s="49" t="s">
        <v>63</v>
      </c>
      <c r="B352" s="49" t="s">
        <v>63</v>
      </c>
      <c r="C352" s="57">
        <v>0</v>
      </c>
      <c r="D352" s="57">
        <v>0</v>
      </c>
      <c r="E352" s="57">
        <v>4</v>
      </c>
      <c r="F352" s="57">
        <v>3</v>
      </c>
      <c r="G352" s="51">
        <v>7</v>
      </c>
    </row>
    <row r="353" spans="1:10" x14ac:dyDescent="0.2">
      <c r="A353" s="49" t="s">
        <v>65</v>
      </c>
      <c r="B353" s="49" t="s">
        <v>65</v>
      </c>
      <c r="C353" s="57">
        <v>0</v>
      </c>
      <c r="D353" s="57">
        <v>0</v>
      </c>
      <c r="E353" s="57">
        <v>3</v>
      </c>
      <c r="F353" s="57">
        <v>4</v>
      </c>
      <c r="G353" s="51">
        <v>7</v>
      </c>
    </row>
    <row r="354" spans="1:10" x14ac:dyDescent="0.2">
      <c r="A354" s="49" t="s">
        <v>64</v>
      </c>
      <c r="B354" s="49" t="s">
        <v>64</v>
      </c>
      <c r="C354" s="57">
        <v>0</v>
      </c>
      <c r="D354" s="57">
        <v>0</v>
      </c>
      <c r="E354" s="57">
        <v>4</v>
      </c>
      <c r="F354" s="57">
        <v>3</v>
      </c>
      <c r="G354" s="51">
        <v>7</v>
      </c>
    </row>
    <row r="355" spans="1:10" x14ac:dyDescent="0.2">
      <c r="A355" s="49" t="s">
        <v>85</v>
      </c>
      <c r="B355" s="49" t="s">
        <v>85</v>
      </c>
      <c r="C355" s="49" t="s">
        <v>85</v>
      </c>
      <c r="D355" s="49" t="s">
        <v>85</v>
      </c>
      <c r="E355" s="49" t="s">
        <v>85</v>
      </c>
      <c r="F355" s="58">
        <v>2</v>
      </c>
      <c r="G355" s="57">
        <v>2</v>
      </c>
    </row>
    <row r="356" spans="1:10" x14ac:dyDescent="0.2">
      <c r="A356" s="52" t="s">
        <v>89</v>
      </c>
      <c r="B356" s="52" t="s">
        <v>89</v>
      </c>
      <c r="C356" s="52" t="s">
        <v>89</v>
      </c>
      <c r="D356" s="52" t="s">
        <v>89</v>
      </c>
      <c r="E356" s="52" t="s">
        <v>89</v>
      </c>
      <c r="F356" s="52">
        <v>7</v>
      </c>
      <c r="G356" s="53">
        <v>7</v>
      </c>
    </row>
    <row r="357" spans="1:10" x14ac:dyDescent="0.2">
      <c r="A357" s="52" t="s">
        <v>88</v>
      </c>
      <c r="B357" s="52" t="s">
        <v>88</v>
      </c>
      <c r="C357" s="52" t="s">
        <v>88</v>
      </c>
      <c r="D357" s="52" t="s">
        <v>88</v>
      </c>
      <c r="E357" s="52" t="s">
        <v>88</v>
      </c>
      <c r="F357" s="52">
        <v>0</v>
      </c>
      <c r="G357" s="53">
        <v>0</v>
      </c>
    </row>
    <row r="359" spans="1:10" ht="38.25" x14ac:dyDescent="0.2">
      <c r="A359" s="54" t="s">
        <v>87</v>
      </c>
      <c r="B359" s="54" t="s">
        <v>86</v>
      </c>
      <c r="C359" s="54" t="s">
        <v>85</v>
      </c>
      <c r="D359" s="54" t="s">
        <v>84</v>
      </c>
      <c r="E359" s="54" t="s">
        <v>85</v>
      </c>
      <c r="F359" s="54" t="s">
        <v>84</v>
      </c>
      <c r="G359" s="54" t="s">
        <v>85</v>
      </c>
      <c r="H359" s="54" t="s">
        <v>84</v>
      </c>
      <c r="I359" s="54" t="s">
        <v>85</v>
      </c>
      <c r="J359" s="54" t="s">
        <v>84</v>
      </c>
    </row>
    <row r="360" spans="1:10" x14ac:dyDescent="0.2">
      <c r="A360" s="55">
        <v>1</v>
      </c>
      <c r="B360" s="56">
        <v>42790.213194444441</v>
      </c>
      <c r="C360" s="45" t="s">
        <v>143</v>
      </c>
    </row>
    <row r="361" spans="1:10" x14ac:dyDescent="0.2">
      <c r="A361" s="55">
        <v>2</v>
      </c>
      <c r="B361" s="56">
        <v>42780.661805555559</v>
      </c>
      <c r="C361" s="45" t="s">
        <v>142</v>
      </c>
    </row>
    <row r="364" spans="1:10" ht="24.95" customHeight="1" x14ac:dyDescent="0.2">
      <c r="A364" s="46" t="s">
        <v>141</v>
      </c>
      <c r="B364" s="46" t="s">
        <v>141</v>
      </c>
      <c r="C364" s="46" t="s">
        <v>141</v>
      </c>
      <c r="D364" s="46" t="s">
        <v>141</v>
      </c>
      <c r="E364" s="46" t="s">
        <v>141</v>
      </c>
      <c r="F364" s="46" t="s">
        <v>141</v>
      </c>
      <c r="G364" s="46" t="s">
        <v>141</v>
      </c>
    </row>
    <row r="365" spans="1:10" ht="30" customHeight="1" x14ac:dyDescent="0.2">
      <c r="A365" s="47" t="s">
        <v>95</v>
      </c>
      <c r="B365" s="47" t="s">
        <v>95</v>
      </c>
      <c r="C365" s="48" t="s">
        <v>94</v>
      </c>
      <c r="D365" s="48" t="s">
        <v>93</v>
      </c>
      <c r="E365" s="48" t="s">
        <v>92</v>
      </c>
      <c r="F365" s="48" t="s">
        <v>91</v>
      </c>
      <c r="G365" s="48" t="s">
        <v>90</v>
      </c>
    </row>
    <row r="366" spans="1:10" x14ac:dyDescent="0.2">
      <c r="A366" s="49" t="s">
        <v>62</v>
      </c>
      <c r="B366" s="49" t="s">
        <v>62</v>
      </c>
      <c r="C366" s="57">
        <v>0</v>
      </c>
      <c r="D366" s="57">
        <v>1</v>
      </c>
      <c r="E366" s="57">
        <v>2</v>
      </c>
      <c r="F366" s="57">
        <v>4</v>
      </c>
      <c r="G366" s="51">
        <v>7</v>
      </c>
    </row>
    <row r="367" spans="1:10" x14ac:dyDescent="0.2">
      <c r="A367" s="49" t="s">
        <v>63</v>
      </c>
      <c r="B367" s="49" t="s">
        <v>63</v>
      </c>
      <c r="C367" s="57">
        <v>1</v>
      </c>
      <c r="D367" s="57">
        <v>2</v>
      </c>
      <c r="E367" s="57">
        <v>1</v>
      </c>
      <c r="F367" s="57">
        <v>3</v>
      </c>
      <c r="G367" s="51">
        <v>7</v>
      </c>
    </row>
    <row r="368" spans="1:10" x14ac:dyDescent="0.2">
      <c r="A368" s="49" t="s">
        <v>65</v>
      </c>
      <c r="B368" s="49" t="s">
        <v>65</v>
      </c>
      <c r="C368" s="57">
        <v>0</v>
      </c>
      <c r="D368" s="57">
        <v>3</v>
      </c>
      <c r="E368" s="57">
        <v>1</v>
      </c>
      <c r="F368" s="57">
        <v>3</v>
      </c>
      <c r="G368" s="51">
        <v>7</v>
      </c>
    </row>
    <row r="369" spans="1:10" x14ac:dyDescent="0.2">
      <c r="A369" s="49" t="s">
        <v>64</v>
      </c>
      <c r="B369" s="49" t="s">
        <v>64</v>
      </c>
      <c r="C369" s="57">
        <v>1</v>
      </c>
      <c r="D369" s="57">
        <v>3</v>
      </c>
      <c r="E369" s="57">
        <v>0</v>
      </c>
      <c r="F369" s="57">
        <v>3</v>
      </c>
      <c r="G369" s="51">
        <v>7</v>
      </c>
    </row>
    <row r="370" spans="1:10" x14ac:dyDescent="0.2">
      <c r="A370" s="49" t="s">
        <v>85</v>
      </c>
      <c r="B370" s="49" t="s">
        <v>85</v>
      </c>
      <c r="C370" s="49" t="s">
        <v>85</v>
      </c>
      <c r="D370" s="49" t="s">
        <v>85</v>
      </c>
      <c r="E370" s="49" t="s">
        <v>85</v>
      </c>
      <c r="F370" s="58">
        <v>4</v>
      </c>
      <c r="G370" s="57">
        <v>4</v>
      </c>
    </row>
    <row r="371" spans="1:10" x14ac:dyDescent="0.2">
      <c r="A371" s="52" t="s">
        <v>89</v>
      </c>
      <c r="B371" s="52" t="s">
        <v>89</v>
      </c>
      <c r="C371" s="52" t="s">
        <v>89</v>
      </c>
      <c r="D371" s="52" t="s">
        <v>89</v>
      </c>
      <c r="E371" s="52" t="s">
        <v>89</v>
      </c>
      <c r="F371" s="52">
        <v>7</v>
      </c>
      <c r="G371" s="53">
        <v>7</v>
      </c>
    </row>
    <row r="372" spans="1:10" x14ac:dyDescent="0.2">
      <c r="A372" s="52" t="s">
        <v>88</v>
      </c>
      <c r="B372" s="52" t="s">
        <v>88</v>
      </c>
      <c r="C372" s="52" t="s">
        <v>88</v>
      </c>
      <c r="D372" s="52" t="s">
        <v>88</v>
      </c>
      <c r="E372" s="52" t="s">
        <v>88</v>
      </c>
      <c r="F372" s="52">
        <v>0</v>
      </c>
      <c r="G372" s="53">
        <v>0</v>
      </c>
    </row>
    <row r="374" spans="1:10" ht="38.25" x14ac:dyDescent="0.2">
      <c r="A374" s="54" t="s">
        <v>87</v>
      </c>
      <c r="B374" s="54" t="s">
        <v>86</v>
      </c>
      <c r="C374" s="54" t="s">
        <v>85</v>
      </c>
      <c r="D374" s="54" t="s">
        <v>84</v>
      </c>
      <c r="E374" s="54" t="s">
        <v>85</v>
      </c>
      <c r="F374" s="54" t="s">
        <v>84</v>
      </c>
      <c r="G374" s="54" t="s">
        <v>85</v>
      </c>
      <c r="H374" s="54" t="s">
        <v>84</v>
      </c>
      <c r="I374" s="54" t="s">
        <v>85</v>
      </c>
      <c r="J374" s="54" t="s">
        <v>84</v>
      </c>
    </row>
    <row r="375" spans="1:10" x14ac:dyDescent="0.2">
      <c r="A375" s="55">
        <v>1</v>
      </c>
      <c r="B375" s="56">
        <v>42790.213194444441</v>
      </c>
      <c r="C375" s="45" t="s">
        <v>140</v>
      </c>
    </row>
    <row r="376" spans="1:10" x14ac:dyDescent="0.2">
      <c r="A376" s="55">
        <v>2</v>
      </c>
      <c r="B376" s="56">
        <v>42774.706250000003</v>
      </c>
      <c r="C376" s="45" t="s">
        <v>139</v>
      </c>
    </row>
    <row r="377" spans="1:10" x14ac:dyDescent="0.2">
      <c r="A377" s="55">
        <v>3</v>
      </c>
      <c r="B377" s="56">
        <v>42774.306250000001</v>
      </c>
      <c r="C377" s="45" t="s">
        <v>110</v>
      </c>
    </row>
    <row r="378" spans="1:10" x14ac:dyDescent="0.2">
      <c r="A378" s="55">
        <v>4</v>
      </c>
      <c r="B378" s="56">
        <v>42774.061805555553</v>
      </c>
      <c r="C378" s="45" t="s">
        <v>138</v>
      </c>
    </row>
    <row r="381" spans="1:10" ht="24.95" customHeight="1" x14ac:dyDescent="0.2">
      <c r="A381" s="46" t="s">
        <v>137</v>
      </c>
      <c r="B381" s="46" t="s">
        <v>137</v>
      </c>
      <c r="C381" s="46" t="s">
        <v>137</v>
      </c>
      <c r="D381" s="46" t="s">
        <v>137</v>
      </c>
      <c r="E381" s="46" t="s">
        <v>137</v>
      </c>
      <c r="F381" s="46" t="s">
        <v>137</v>
      </c>
      <c r="G381" s="46" t="s">
        <v>137</v>
      </c>
    </row>
    <row r="382" spans="1:10" ht="30" customHeight="1" x14ac:dyDescent="0.2">
      <c r="A382" s="47" t="s">
        <v>95</v>
      </c>
      <c r="B382" s="47" t="s">
        <v>95</v>
      </c>
      <c r="C382" s="48" t="s">
        <v>94</v>
      </c>
      <c r="D382" s="48" t="s">
        <v>93</v>
      </c>
      <c r="E382" s="48" t="s">
        <v>92</v>
      </c>
      <c r="F382" s="48" t="s">
        <v>91</v>
      </c>
      <c r="G382" s="48" t="s">
        <v>90</v>
      </c>
    </row>
    <row r="383" spans="1:10" x14ac:dyDescent="0.2">
      <c r="A383" s="49" t="s">
        <v>62</v>
      </c>
      <c r="B383" s="49" t="s">
        <v>62</v>
      </c>
      <c r="C383" s="57">
        <v>0</v>
      </c>
      <c r="D383" s="57">
        <v>1</v>
      </c>
      <c r="E383" s="57">
        <v>3</v>
      </c>
      <c r="F383" s="57">
        <v>3</v>
      </c>
      <c r="G383" s="51">
        <v>7</v>
      </c>
    </row>
    <row r="384" spans="1:10" x14ac:dyDescent="0.2">
      <c r="A384" s="49" t="s">
        <v>63</v>
      </c>
      <c r="B384" s="49" t="s">
        <v>63</v>
      </c>
      <c r="C384" s="57">
        <v>0</v>
      </c>
      <c r="D384" s="57">
        <v>3</v>
      </c>
      <c r="E384" s="57">
        <v>1</v>
      </c>
      <c r="F384" s="57">
        <v>3</v>
      </c>
      <c r="G384" s="51">
        <v>7</v>
      </c>
    </row>
    <row r="385" spans="1:10" x14ac:dyDescent="0.2">
      <c r="A385" s="49" t="s">
        <v>65</v>
      </c>
      <c r="B385" s="49" t="s">
        <v>65</v>
      </c>
      <c r="C385" s="57">
        <v>0</v>
      </c>
      <c r="D385" s="57">
        <v>2</v>
      </c>
      <c r="E385" s="57">
        <v>2</v>
      </c>
      <c r="F385" s="57">
        <v>3</v>
      </c>
      <c r="G385" s="51">
        <v>7</v>
      </c>
    </row>
    <row r="386" spans="1:10" x14ac:dyDescent="0.2">
      <c r="A386" s="49" t="s">
        <v>64</v>
      </c>
      <c r="B386" s="49" t="s">
        <v>64</v>
      </c>
      <c r="C386" s="57">
        <v>0</v>
      </c>
      <c r="D386" s="57">
        <v>3</v>
      </c>
      <c r="E386" s="57">
        <v>1</v>
      </c>
      <c r="F386" s="57">
        <v>3</v>
      </c>
      <c r="G386" s="51">
        <v>7</v>
      </c>
    </row>
    <row r="387" spans="1:10" x14ac:dyDescent="0.2">
      <c r="A387" s="49" t="s">
        <v>85</v>
      </c>
      <c r="B387" s="49" t="s">
        <v>85</v>
      </c>
      <c r="C387" s="49" t="s">
        <v>85</v>
      </c>
      <c r="D387" s="49" t="s">
        <v>85</v>
      </c>
      <c r="E387" s="49" t="s">
        <v>85</v>
      </c>
      <c r="F387" s="58">
        <v>3</v>
      </c>
      <c r="G387" s="57">
        <v>3</v>
      </c>
    </row>
    <row r="388" spans="1:10" x14ac:dyDescent="0.2">
      <c r="A388" s="52" t="s">
        <v>89</v>
      </c>
      <c r="B388" s="52" t="s">
        <v>89</v>
      </c>
      <c r="C388" s="52" t="s">
        <v>89</v>
      </c>
      <c r="D388" s="52" t="s">
        <v>89</v>
      </c>
      <c r="E388" s="52" t="s">
        <v>89</v>
      </c>
      <c r="F388" s="52">
        <v>7</v>
      </c>
      <c r="G388" s="53">
        <v>7</v>
      </c>
    </row>
    <row r="389" spans="1:10" x14ac:dyDescent="0.2">
      <c r="A389" s="52" t="s">
        <v>88</v>
      </c>
      <c r="B389" s="52" t="s">
        <v>88</v>
      </c>
      <c r="C389" s="52" t="s">
        <v>88</v>
      </c>
      <c r="D389" s="52" t="s">
        <v>88</v>
      </c>
      <c r="E389" s="52" t="s">
        <v>88</v>
      </c>
      <c r="F389" s="52">
        <v>0</v>
      </c>
      <c r="G389" s="53">
        <v>0</v>
      </c>
    </row>
    <row r="391" spans="1:10" ht="38.25" x14ac:dyDescent="0.2">
      <c r="A391" s="54" t="s">
        <v>87</v>
      </c>
      <c r="B391" s="54" t="s">
        <v>86</v>
      </c>
      <c r="C391" s="54" t="s">
        <v>85</v>
      </c>
      <c r="D391" s="54" t="s">
        <v>84</v>
      </c>
      <c r="E391" s="54" t="s">
        <v>85</v>
      </c>
      <c r="F391" s="54" t="s">
        <v>84</v>
      </c>
      <c r="G391" s="54" t="s">
        <v>85</v>
      </c>
      <c r="H391" s="54" t="s">
        <v>84</v>
      </c>
      <c r="I391" s="54" t="s">
        <v>85</v>
      </c>
      <c r="J391" s="54" t="s">
        <v>84</v>
      </c>
    </row>
    <row r="392" spans="1:10" x14ac:dyDescent="0.2">
      <c r="A392" s="55">
        <v>1</v>
      </c>
      <c r="B392" s="56">
        <v>42790.213194444441</v>
      </c>
      <c r="C392" s="45" t="s">
        <v>136</v>
      </c>
    </row>
    <row r="393" spans="1:10" x14ac:dyDescent="0.2">
      <c r="A393" s="55">
        <v>2</v>
      </c>
      <c r="B393" s="56">
        <v>42780.661805555559</v>
      </c>
      <c r="C393" s="45" t="s">
        <v>135</v>
      </c>
    </row>
    <row r="394" spans="1:10" x14ac:dyDescent="0.2">
      <c r="A394" s="55">
        <v>3</v>
      </c>
      <c r="B394" s="56">
        <v>42774.706250000003</v>
      </c>
      <c r="C394" s="45" t="s">
        <v>134</v>
      </c>
    </row>
    <row r="397" spans="1:10" ht="24.95" customHeight="1" x14ac:dyDescent="0.2">
      <c r="A397" s="46" t="s">
        <v>133</v>
      </c>
      <c r="B397" s="46" t="s">
        <v>133</v>
      </c>
      <c r="C397" s="46" t="s">
        <v>133</v>
      </c>
      <c r="D397" s="46" t="s">
        <v>133</v>
      </c>
      <c r="E397" s="46" t="s">
        <v>133</v>
      </c>
      <c r="F397" s="46" t="s">
        <v>133</v>
      </c>
      <c r="G397" s="46" t="s">
        <v>133</v>
      </c>
    </row>
    <row r="398" spans="1:10" ht="30" customHeight="1" x14ac:dyDescent="0.2">
      <c r="A398" s="47" t="s">
        <v>95</v>
      </c>
      <c r="B398" s="47" t="s">
        <v>95</v>
      </c>
      <c r="C398" s="48" t="s">
        <v>94</v>
      </c>
      <c r="D398" s="48" t="s">
        <v>93</v>
      </c>
      <c r="E398" s="48" t="s">
        <v>92</v>
      </c>
      <c r="F398" s="48" t="s">
        <v>91</v>
      </c>
      <c r="G398" s="48" t="s">
        <v>90</v>
      </c>
    </row>
    <row r="399" spans="1:10" x14ac:dyDescent="0.2">
      <c r="A399" s="49" t="s">
        <v>62</v>
      </c>
      <c r="B399" s="49" t="s">
        <v>62</v>
      </c>
      <c r="C399" s="57">
        <v>0</v>
      </c>
      <c r="D399" s="57">
        <v>0</v>
      </c>
      <c r="E399" s="57">
        <v>4</v>
      </c>
      <c r="F399" s="57">
        <v>3</v>
      </c>
      <c r="G399" s="51">
        <v>7</v>
      </c>
    </row>
    <row r="400" spans="1:10" x14ac:dyDescent="0.2">
      <c r="A400" s="49" t="s">
        <v>63</v>
      </c>
      <c r="B400" s="49" t="s">
        <v>63</v>
      </c>
      <c r="C400" s="57">
        <v>0</v>
      </c>
      <c r="D400" s="57">
        <v>1</v>
      </c>
      <c r="E400" s="57">
        <v>2</v>
      </c>
      <c r="F400" s="57">
        <v>4</v>
      </c>
      <c r="G400" s="51">
        <v>7</v>
      </c>
    </row>
    <row r="401" spans="1:10" x14ac:dyDescent="0.2">
      <c r="A401" s="49" t="s">
        <v>65</v>
      </c>
      <c r="B401" s="49" t="s">
        <v>65</v>
      </c>
      <c r="C401" s="57">
        <v>0</v>
      </c>
      <c r="D401" s="57">
        <v>0</v>
      </c>
      <c r="E401" s="57">
        <v>3</v>
      </c>
      <c r="F401" s="57">
        <v>4</v>
      </c>
      <c r="G401" s="51">
        <v>7</v>
      </c>
    </row>
    <row r="402" spans="1:10" x14ac:dyDescent="0.2">
      <c r="A402" s="49" t="s">
        <v>64</v>
      </c>
      <c r="B402" s="49" t="s">
        <v>64</v>
      </c>
      <c r="C402" s="57">
        <v>0</v>
      </c>
      <c r="D402" s="57">
        <v>2</v>
      </c>
      <c r="E402" s="57">
        <v>3</v>
      </c>
      <c r="F402" s="57">
        <v>2</v>
      </c>
      <c r="G402" s="51">
        <v>7</v>
      </c>
    </row>
    <row r="403" spans="1:10" x14ac:dyDescent="0.2">
      <c r="A403" s="49" t="s">
        <v>85</v>
      </c>
      <c r="B403" s="49" t="s">
        <v>85</v>
      </c>
      <c r="C403" s="49" t="s">
        <v>85</v>
      </c>
      <c r="D403" s="49" t="s">
        <v>85</v>
      </c>
      <c r="E403" s="49" t="s">
        <v>85</v>
      </c>
      <c r="F403" s="58">
        <v>4</v>
      </c>
      <c r="G403" s="57">
        <v>4</v>
      </c>
    </row>
    <row r="404" spans="1:10" x14ac:dyDescent="0.2">
      <c r="A404" s="52" t="s">
        <v>89</v>
      </c>
      <c r="B404" s="52" t="s">
        <v>89</v>
      </c>
      <c r="C404" s="52" t="s">
        <v>89</v>
      </c>
      <c r="D404" s="52" t="s">
        <v>89</v>
      </c>
      <c r="E404" s="52" t="s">
        <v>89</v>
      </c>
      <c r="F404" s="52">
        <v>7</v>
      </c>
      <c r="G404" s="53">
        <v>7</v>
      </c>
    </row>
    <row r="405" spans="1:10" x14ac:dyDescent="0.2">
      <c r="A405" s="52" t="s">
        <v>88</v>
      </c>
      <c r="B405" s="52" t="s">
        <v>88</v>
      </c>
      <c r="C405" s="52" t="s">
        <v>88</v>
      </c>
      <c r="D405" s="52" t="s">
        <v>88</v>
      </c>
      <c r="E405" s="52" t="s">
        <v>88</v>
      </c>
      <c r="F405" s="52">
        <v>0</v>
      </c>
      <c r="G405" s="53">
        <v>0</v>
      </c>
    </row>
    <row r="407" spans="1:10" ht="38.25" x14ac:dyDescent="0.2">
      <c r="A407" s="54" t="s">
        <v>87</v>
      </c>
      <c r="B407" s="54" t="s">
        <v>86</v>
      </c>
      <c r="C407" s="54" t="s">
        <v>85</v>
      </c>
      <c r="D407" s="54" t="s">
        <v>84</v>
      </c>
      <c r="E407" s="54" t="s">
        <v>85</v>
      </c>
      <c r="F407" s="54" t="s">
        <v>84</v>
      </c>
      <c r="G407" s="54" t="s">
        <v>85</v>
      </c>
      <c r="H407" s="54" t="s">
        <v>84</v>
      </c>
      <c r="I407" s="54" t="s">
        <v>85</v>
      </c>
      <c r="J407" s="54" t="s">
        <v>84</v>
      </c>
    </row>
    <row r="408" spans="1:10" x14ac:dyDescent="0.2">
      <c r="A408" s="55">
        <v>1</v>
      </c>
      <c r="B408" s="56">
        <v>42790.213194444441</v>
      </c>
      <c r="C408" s="45" t="s">
        <v>132</v>
      </c>
    </row>
    <row r="409" spans="1:10" x14ac:dyDescent="0.2">
      <c r="A409" s="55">
        <v>2</v>
      </c>
      <c r="B409" s="56">
        <v>42780.661805555559</v>
      </c>
      <c r="C409" s="45" t="s">
        <v>131</v>
      </c>
    </row>
    <row r="410" spans="1:10" x14ac:dyDescent="0.2">
      <c r="A410" s="55">
        <v>3</v>
      </c>
      <c r="B410" s="56">
        <v>42774.306250000001</v>
      </c>
      <c r="C410" s="45" t="s">
        <v>110</v>
      </c>
    </row>
    <row r="411" spans="1:10" x14ac:dyDescent="0.2">
      <c r="A411" s="55">
        <v>4</v>
      </c>
      <c r="B411" s="56">
        <v>42774.061805555553</v>
      </c>
      <c r="C411" s="45" t="s">
        <v>130</v>
      </c>
    </row>
    <row r="414" spans="1:10" ht="24.95" customHeight="1" x14ac:dyDescent="0.2">
      <c r="A414" s="46" t="s">
        <v>129</v>
      </c>
      <c r="B414" s="46" t="s">
        <v>129</v>
      </c>
      <c r="C414" s="46" t="s">
        <v>129</v>
      </c>
      <c r="D414" s="46" t="s">
        <v>129</v>
      </c>
      <c r="E414" s="46" t="s">
        <v>129</v>
      </c>
      <c r="F414" s="46" t="s">
        <v>129</v>
      </c>
      <c r="G414" s="46" t="s">
        <v>129</v>
      </c>
    </row>
    <row r="415" spans="1:10" ht="30" customHeight="1" x14ac:dyDescent="0.2">
      <c r="A415" s="47" t="s">
        <v>95</v>
      </c>
      <c r="B415" s="47" t="s">
        <v>95</v>
      </c>
      <c r="C415" s="48" t="s">
        <v>94</v>
      </c>
      <c r="D415" s="48" t="s">
        <v>93</v>
      </c>
      <c r="E415" s="48" t="s">
        <v>92</v>
      </c>
      <c r="F415" s="48" t="s">
        <v>91</v>
      </c>
      <c r="G415" s="48" t="s">
        <v>90</v>
      </c>
    </row>
    <row r="416" spans="1:10" x14ac:dyDescent="0.2">
      <c r="A416" s="49" t="s">
        <v>62</v>
      </c>
      <c r="B416" s="49" t="s">
        <v>62</v>
      </c>
      <c r="C416" s="57">
        <v>0</v>
      </c>
      <c r="D416" s="57">
        <v>1</v>
      </c>
      <c r="E416" s="57">
        <v>2</v>
      </c>
      <c r="F416" s="57">
        <v>4</v>
      </c>
      <c r="G416" s="51">
        <v>7</v>
      </c>
    </row>
    <row r="417" spans="1:10" x14ac:dyDescent="0.2">
      <c r="A417" s="49" t="s">
        <v>63</v>
      </c>
      <c r="B417" s="49" t="s">
        <v>63</v>
      </c>
      <c r="C417" s="57">
        <v>0</v>
      </c>
      <c r="D417" s="57">
        <v>2</v>
      </c>
      <c r="E417" s="57">
        <v>3</v>
      </c>
      <c r="F417" s="57">
        <v>2</v>
      </c>
      <c r="G417" s="51">
        <v>7</v>
      </c>
    </row>
    <row r="418" spans="1:10" x14ac:dyDescent="0.2">
      <c r="A418" s="49" t="s">
        <v>65</v>
      </c>
      <c r="B418" s="49" t="s">
        <v>65</v>
      </c>
      <c r="C418" s="57">
        <v>0</v>
      </c>
      <c r="D418" s="57">
        <v>1</v>
      </c>
      <c r="E418" s="57">
        <v>2</v>
      </c>
      <c r="F418" s="57">
        <v>4</v>
      </c>
      <c r="G418" s="51">
        <v>7</v>
      </c>
    </row>
    <row r="419" spans="1:10" x14ac:dyDescent="0.2">
      <c r="A419" s="49" t="s">
        <v>64</v>
      </c>
      <c r="B419" s="49" t="s">
        <v>64</v>
      </c>
      <c r="C419" s="57">
        <v>0</v>
      </c>
      <c r="D419" s="57">
        <v>2</v>
      </c>
      <c r="E419" s="57">
        <v>2</v>
      </c>
      <c r="F419" s="57">
        <v>3</v>
      </c>
      <c r="G419" s="51">
        <v>7</v>
      </c>
    </row>
    <row r="420" spans="1:10" x14ac:dyDescent="0.2">
      <c r="A420" s="49" t="s">
        <v>85</v>
      </c>
      <c r="B420" s="49" t="s">
        <v>85</v>
      </c>
      <c r="C420" s="49" t="s">
        <v>85</v>
      </c>
      <c r="D420" s="49" t="s">
        <v>85</v>
      </c>
      <c r="E420" s="49" t="s">
        <v>85</v>
      </c>
      <c r="F420" s="58">
        <v>3</v>
      </c>
      <c r="G420" s="57">
        <v>3</v>
      </c>
    </row>
    <row r="421" spans="1:10" x14ac:dyDescent="0.2">
      <c r="A421" s="52" t="s">
        <v>89</v>
      </c>
      <c r="B421" s="52" t="s">
        <v>89</v>
      </c>
      <c r="C421" s="52" t="s">
        <v>89</v>
      </c>
      <c r="D421" s="52" t="s">
        <v>89</v>
      </c>
      <c r="E421" s="52" t="s">
        <v>89</v>
      </c>
      <c r="F421" s="52">
        <v>7</v>
      </c>
      <c r="G421" s="53">
        <v>7</v>
      </c>
    </row>
    <row r="422" spans="1:10" x14ac:dyDescent="0.2">
      <c r="A422" s="52" t="s">
        <v>88</v>
      </c>
      <c r="B422" s="52" t="s">
        <v>88</v>
      </c>
      <c r="C422" s="52" t="s">
        <v>88</v>
      </c>
      <c r="D422" s="52" t="s">
        <v>88</v>
      </c>
      <c r="E422" s="52" t="s">
        <v>88</v>
      </c>
      <c r="F422" s="52">
        <v>0</v>
      </c>
      <c r="G422" s="53">
        <v>0</v>
      </c>
    </row>
    <row r="424" spans="1:10" ht="38.25" x14ac:dyDescent="0.2">
      <c r="A424" s="54" t="s">
        <v>87</v>
      </c>
      <c r="B424" s="54" t="s">
        <v>86</v>
      </c>
      <c r="C424" s="54" t="s">
        <v>85</v>
      </c>
      <c r="D424" s="54" t="s">
        <v>84</v>
      </c>
      <c r="E424" s="54" t="s">
        <v>85</v>
      </c>
      <c r="F424" s="54" t="s">
        <v>84</v>
      </c>
      <c r="G424" s="54" t="s">
        <v>85</v>
      </c>
      <c r="H424" s="54" t="s">
        <v>84</v>
      </c>
      <c r="I424" s="54" t="s">
        <v>85</v>
      </c>
      <c r="J424" s="54" t="s">
        <v>84</v>
      </c>
    </row>
    <row r="425" spans="1:10" x14ac:dyDescent="0.2">
      <c r="A425" s="55">
        <v>1</v>
      </c>
      <c r="B425" s="56">
        <v>42790.215277777781</v>
      </c>
      <c r="C425" s="45" t="s">
        <v>128</v>
      </c>
    </row>
    <row r="426" spans="1:10" x14ac:dyDescent="0.2">
      <c r="A426" s="55">
        <v>2</v>
      </c>
      <c r="B426" s="56">
        <v>42780.664583333331</v>
      </c>
      <c r="C426" s="45" t="s">
        <v>127</v>
      </c>
    </row>
    <row r="427" spans="1:10" x14ac:dyDescent="0.2">
      <c r="A427" s="55">
        <v>3</v>
      </c>
      <c r="B427" s="56">
        <v>42774.708333333336</v>
      </c>
      <c r="C427" s="45" t="s">
        <v>126</v>
      </c>
    </row>
    <row r="430" spans="1:10" ht="24.95" customHeight="1" x14ac:dyDescent="0.2">
      <c r="A430" s="46" t="s">
        <v>125</v>
      </c>
      <c r="B430" s="46" t="s">
        <v>125</v>
      </c>
      <c r="C430" s="46" t="s">
        <v>125</v>
      </c>
      <c r="D430" s="46" t="s">
        <v>125</v>
      </c>
      <c r="E430" s="46" t="s">
        <v>125</v>
      </c>
      <c r="F430" s="46" t="s">
        <v>125</v>
      </c>
      <c r="G430" s="46" t="s">
        <v>125</v>
      </c>
    </row>
    <row r="431" spans="1:10" ht="30" customHeight="1" x14ac:dyDescent="0.2">
      <c r="A431" s="47" t="s">
        <v>95</v>
      </c>
      <c r="B431" s="47" t="s">
        <v>95</v>
      </c>
      <c r="C431" s="48" t="s">
        <v>94</v>
      </c>
      <c r="D431" s="48" t="s">
        <v>93</v>
      </c>
      <c r="E431" s="48" t="s">
        <v>92</v>
      </c>
      <c r="F431" s="48" t="s">
        <v>91</v>
      </c>
      <c r="G431" s="48" t="s">
        <v>90</v>
      </c>
    </row>
    <row r="432" spans="1:10" x14ac:dyDescent="0.2">
      <c r="A432" s="49" t="s">
        <v>62</v>
      </c>
      <c r="B432" s="49" t="s">
        <v>62</v>
      </c>
      <c r="C432" s="57">
        <v>0</v>
      </c>
      <c r="D432" s="57">
        <v>1</v>
      </c>
      <c r="E432" s="57">
        <v>2</v>
      </c>
      <c r="F432" s="57">
        <v>4</v>
      </c>
      <c r="G432" s="51">
        <v>7</v>
      </c>
    </row>
    <row r="433" spans="1:10" x14ac:dyDescent="0.2">
      <c r="A433" s="49" t="s">
        <v>63</v>
      </c>
      <c r="B433" s="49" t="s">
        <v>63</v>
      </c>
      <c r="C433" s="57">
        <v>0</v>
      </c>
      <c r="D433" s="57">
        <v>2</v>
      </c>
      <c r="E433" s="57">
        <v>3</v>
      </c>
      <c r="F433" s="57">
        <v>2</v>
      </c>
      <c r="G433" s="51">
        <v>7</v>
      </c>
    </row>
    <row r="434" spans="1:10" x14ac:dyDescent="0.2">
      <c r="A434" s="49" t="s">
        <v>65</v>
      </c>
      <c r="B434" s="49" t="s">
        <v>65</v>
      </c>
      <c r="C434" s="57">
        <v>0</v>
      </c>
      <c r="D434" s="57">
        <v>1</v>
      </c>
      <c r="E434" s="57">
        <v>2</v>
      </c>
      <c r="F434" s="57">
        <v>4</v>
      </c>
      <c r="G434" s="51">
        <v>7</v>
      </c>
    </row>
    <row r="435" spans="1:10" x14ac:dyDescent="0.2">
      <c r="A435" s="49" t="s">
        <v>64</v>
      </c>
      <c r="B435" s="49" t="s">
        <v>64</v>
      </c>
      <c r="C435" s="57">
        <v>0</v>
      </c>
      <c r="D435" s="57">
        <v>2</v>
      </c>
      <c r="E435" s="57">
        <v>2</v>
      </c>
      <c r="F435" s="57">
        <v>3</v>
      </c>
      <c r="G435" s="51">
        <v>7</v>
      </c>
    </row>
    <row r="436" spans="1:10" x14ac:dyDescent="0.2">
      <c r="A436" s="49" t="s">
        <v>85</v>
      </c>
      <c r="B436" s="49" t="s">
        <v>85</v>
      </c>
      <c r="C436" s="49" t="s">
        <v>85</v>
      </c>
      <c r="D436" s="49" t="s">
        <v>85</v>
      </c>
      <c r="E436" s="49" t="s">
        <v>85</v>
      </c>
      <c r="F436" s="58">
        <v>3</v>
      </c>
      <c r="G436" s="57">
        <v>3</v>
      </c>
    </row>
    <row r="437" spans="1:10" x14ac:dyDescent="0.2">
      <c r="A437" s="52" t="s">
        <v>89</v>
      </c>
      <c r="B437" s="52" t="s">
        <v>89</v>
      </c>
      <c r="C437" s="52" t="s">
        <v>89</v>
      </c>
      <c r="D437" s="52" t="s">
        <v>89</v>
      </c>
      <c r="E437" s="52" t="s">
        <v>89</v>
      </c>
      <c r="F437" s="52">
        <v>7</v>
      </c>
      <c r="G437" s="53">
        <v>7</v>
      </c>
    </row>
    <row r="438" spans="1:10" x14ac:dyDescent="0.2">
      <c r="A438" s="52" t="s">
        <v>88</v>
      </c>
      <c r="B438" s="52" t="s">
        <v>88</v>
      </c>
      <c r="C438" s="52" t="s">
        <v>88</v>
      </c>
      <c r="D438" s="52" t="s">
        <v>88</v>
      </c>
      <c r="E438" s="52" t="s">
        <v>88</v>
      </c>
      <c r="F438" s="52">
        <v>0</v>
      </c>
      <c r="G438" s="53">
        <v>0</v>
      </c>
    </row>
    <row r="440" spans="1:10" ht="38.25" x14ac:dyDescent="0.2">
      <c r="A440" s="54" t="s">
        <v>87</v>
      </c>
      <c r="B440" s="54" t="s">
        <v>86</v>
      </c>
      <c r="C440" s="54" t="s">
        <v>85</v>
      </c>
      <c r="D440" s="54" t="s">
        <v>84</v>
      </c>
      <c r="E440" s="54" t="s">
        <v>85</v>
      </c>
      <c r="F440" s="54" t="s">
        <v>84</v>
      </c>
      <c r="G440" s="54" t="s">
        <v>85</v>
      </c>
      <c r="H440" s="54" t="s">
        <v>84</v>
      </c>
      <c r="I440" s="54" t="s">
        <v>85</v>
      </c>
      <c r="J440" s="54" t="s">
        <v>84</v>
      </c>
    </row>
    <row r="441" spans="1:10" x14ac:dyDescent="0.2">
      <c r="A441" s="55">
        <v>1</v>
      </c>
      <c r="B441" s="56">
        <v>42790.215277777781</v>
      </c>
      <c r="C441" s="45" t="s">
        <v>124</v>
      </c>
    </row>
    <row r="442" spans="1:10" x14ac:dyDescent="0.2">
      <c r="A442" s="55">
        <v>2</v>
      </c>
      <c r="B442" s="56">
        <v>42780.664583333331</v>
      </c>
      <c r="C442" s="45" t="s">
        <v>123</v>
      </c>
    </row>
    <row r="443" spans="1:10" x14ac:dyDescent="0.2">
      <c r="A443" s="55">
        <v>3</v>
      </c>
      <c r="B443" s="56">
        <v>42774.708333333336</v>
      </c>
      <c r="C443" s="45" t="s">
        <v>122</v>
      </c>
    </row>
    <row r="446" spans="1:10" ht="24.95" customHeight="1" x14ac:dyDescent="0.2">
      <c r="A446" s="46" t="s">
        <v>121</v>
      </c>
      <c r="B446" s="46" t="s">
        <v>121</v>
      </c>
      <c r="C446" s="46" t="s">
        <v>121</v>
      </c>
      <c r="D446" s="46" t="s">
        <v>121</v>
      </c>
      <c r="E446" s="46" t="s">
        <v>121</v>
      </c>
      <c r="F446" s="46" t="s">
        <v>121</v>
      </c>
      <c r="G446" s="46" t="s">
        <v>121</v>
      </c>
    </row>
    <row r="447" spans="1:10" ht="30" customHeight="1" x14ac:dyDescent="0.2">
      <c r="A447" s="47" t="s">
        <v>95</v>
      </c>
      <c r="B447" s="47" t="s">
        <v>95</v>
      </c>
      <c r="C447" s="48" t="s">
        <v>94</v>
      </c>
      <c r="D447" s="48" t="s">
        <v>93</v>
      </c>
      <c r="E447" s="48" t="s">
        <v>92</v>
      </c>
      <c r="F447" s="48" t="s">
        <v>91</v>
      </c>
      <c r="G447" s="48" t="s">
        <v>90</v>
      </c>
    </row>
    <row r="448" spans="1:10" x14ac:dyDescent="0.2">
      <c r="A448" s="49" t="s">
        <v>62</v>
      </c>
      <c r="B448" s="49" t="s">
        <v>62</v>
      </c>
      <c r="C448" s="57">
        <v>0</v>
      </c>
      <c r="D448" s="57">
        <v>1</v>
      </c>
      <c r="E448" s="57">
        <v>2</v>
      </c>
      <c r="F448" s="57">
        <v>4</v>
      </c>
      <c r="G448" s="51">
        <v>7</v>
      </c>
    </row>
    <row r="449" spans="1:10" x14ac:dyDescent="0.2">
      <c r="A449" s="49" t="s">
        <v>63</v>
      </c>
      <c r="B449" s="49" t="s">
        <v>63</v>
      </c>
      <c r="C449" s="57">
        <v>0</v>
      </c>
      <c r="D449" s="57">
        <v>2</v>
      </c>
      <c r="E449" s="57">
        <v>2</v>
      </c>
      <c r="F449" s="57">
        <v>3</v>
      </c>
      <c r="G449" s="51">
        <v>7</v>
      </c>
    </row>
    <row r="450" spans="1:10" x14ac:dyDescent="0.2">
      <c r="A450" s="49" t="s">
        <v>65</v>
      </c>
      <c r="B450" s="49" t="s">
        <v>65</v>
      </c>
      <c r="C450" s="57">
        <v>0</v>
      </c>
      <c r="D450" s="57">
        <v>1</v>
      </c>
      <c r="E450" s="57">
        <v>2</v>
      </c>
      <c r="F450" s="57">
        <v>4</v>
      </c>
      <c r="G450" s="51">
        <v>7</v>
      </c>
    </row>
    <row r="451" spans="1:10" x14ac:dyDescent="0.2">
      <c r="A451" s="49" t="s">
        <v>64</v>
      </c>
      <c r="B451" s="49" t="s">
        <v>64</v>
      </c>
      <c r="C451" s="57">
        <v>0</v>
      </c>
      <c r="D451" s="57">
        <v>2</v>
      </c>
      <c r="E451" s="57">
        <v>2</v>
      </c>
      <c r="F451" s="57">
        <v>3</v>
      </c>
      <c r="G451" s="51">
        <v>7</v>
      </c>
    </row>
    <row r="452" spans="1:10" x14ac:dyDescent="0.2">
      <c r="A452" s="49" t="s">
        <v>85</v>
      </c>
      <c r="B452" s="49" t="s">
        <v>85</v>
      </c>
      <c r="C452" s="49" t="s">
        <v>85</v>
      </c>
      <c r="D452" s="49" t="s">
        <v>85</v>
      </c>
      <c r="E452" s="49" t="s">
        <v>85</v>
      </c>
      <c r="F452" s="58">
        <v>3</v>
      </c>
      <c r="G452" s="57">
        <v>3</v>
      </c>
    </row>
    <row r="453" spans="1:10" x14ac:dyDescent="0.2">
      <c r="A453" s="52" t="s">
        <v>89</v>
      </c>
      <c r="B453" s="52" t="s">
        <v>89</v>
      </c>
      <c r="C453" s="52" t="s">
        <v>89</v>
      </c>
      <c r="D453" s="52" t="s">
        <v>89</v>
      </c>
      <c r="E453" s="52" t="s">
        <v>89</v>
      </c>
      <c r="F453" s="52">
        <v>7</v>
      </c>
      <c r="G453" s="53">
        <v>7</v>
      </c>
    </row>
    <row r="454" spans="1:10" x14ac:dyDescent="0.2">
      <c r="A454" s="52" t="s">
        <v>88</v>
      </c>
      <c r="B454" s="52" t="s">
        <v>88</v>
      </c>
      <c r="C454" s="52" t="s">
        <v>88</v>
      </c>
      <c r="D454" s="52" t="s">
        <v>88</v>
      </c>
      <c r="E454" s="52" t="s">
        <v>88</v>
      </c>
      <c r="F454" s="52">
        <v>0</v>
      </c>
      <c r="G454" s="53">
        <v>0</v>
      </c>
    </row>
    <row r="456" spans="1:10" ht="38.25" x14ac:dyDescent="0.2">
      <c r="A456" s="54" t="s">
        <v>87</v>
      </c>
      <c r="B456" s="54" t="s">
        <v>86</v>
      </c>
      <c r="C456" s="54" t="s">
        <v>85</v>
      </c>
      <c r="D456" s="54" t="s">
        <v>84</v>
      </c>
      <c r="E456" s="54" t="s">
        <v>85</v>
      </c>
      <c r="F456" s="54" t="s">
        <v>84</v>
      </c>
      <c r="G456" s="54" t="s">
        <v>85</v>
      </c>
      <c r="H456" s="54" t="s">
        <v>84</v>
      </c>
      <c r="I456" s="54" t="s">
        <v>85</v>
      </c>
      <c r="J456" s="54" t="s">
        <v>84</v>
      </c>
    </row>
    <row r="457" spans="1:10" x14ac:dyDescent="0.2">
      <c r="A457" s="55">
        <v>1</v>
      </c>
      <c r="B457" s="56">
        <v>42790.215277777781</v>
      </c>
      <c r="C457" s="45" t="s">
        <v>120</v>
      </c>
    </row>
    <row r="458" spans="1:10" x14ac:dyDescent="0.2">
      <c r="A458" s="55">
        <v>2</v>
      </c>
      <c r="B458" s="56">
        <v>42780.664583333331</v>
      </c>
      <c r="C458" s="45" t="s">
        <v>119</v>
      </c>
    </row>
    <row r="459" spans="1:10" x14ac:dyDescent="0.2">
      <c r="A459" s="55">
        <v>3</v>
      </c>
      <c r="B459" s="56">
        <v>42774.708333333336</v>
      </c>
      <c r="C459" s="45" t="s">
        <v>118</v>
      </c>
    </row>
    <row r="462" spans="1:10" ht="24.95" customHeight="1" x14ac:dyDescent="0.2">
      <c r="A462" s="46" t="s">
        <v>117</v>
      </c>
      <c r="B462" s="46" t="s">
        <v>117</v>
      </c>
      <c r="C462" s="46" t="s">
        <v>117</v>
      </c>
      <c r="D462" s="46" t="s">
        <v>117</v>
      </c>
      <c r="E462" s="46" t="s">
        <v>117</v>
      </c>
      <c r="F462" s="46" t="s">
        <v>117</v>
      </c>
      <c r="G462" s="46" t="s">
        <v>117</v>
      </c>
    </row>
    <row r="463" spans="1:10" ht="30" customHeight="1" x14ac:dyDescent="0.2">
      <c r="A463" s="47" t="s">
        <v>95</v>
      </c>
      <c r="B463" s="47" t="s">
        <v>95</v>
      </c>
      <c r="C463" s="48" t="s">
        <v>94</v>
      </c>
      <c r="D463" s="48" t="s">
        <v>93</v>
      </c>
      <c r="E463" s="48" t="s">
        <v>92</v>
      </c>
      <c r="F463" s="48" t="s">
        <v>91</v>
      </c>
      <c r="G463" s="48" t="s">
        <v>90</v>
      </c>
    </row>
    <row r="464" spans="1:10" x14ac:dyDescent="0.2">
      <c r="A464" s="49" t="s">
        <v>62</v>
      </c>
      <c r="B464" s="49" t="s">
        <v>62</v>
      </c>
      <c r="C464" s="57">
        <v>0</v>
      </c>
      <c r="D464" s="57">
        <v>0</v>
      </c>
      <c r="E464" s="57">
        <v>3</v>
      </c>
      <c r="F464" s="57">
        <v>4</v>
      </c>
      <c r="G464" s="51">
        <v>7</v>
      </c>
    </row>
    <row r="465" spans="1:10" x14ac:dyDescent="0.2">
      <c r="A465" s="49" t="s">
        <v>63</v>
      </c>
      <c r="B465" s="49" t="s">
        <v>63</v>
      </c>
      <c r="C465" s="57">
        <v>0</v>
      </c>
      <c r="D465" s="57">
        <v>1</v>
      </c>
      <c r="E465" s="57">
        <v>3</v>
      </c>
      <c r="F465" s="57">
        <v>3</v>
      </c>
      <c r="G465" s="51">
        <v>7</v>
      </c>
    </row>
    <row r="466" spans="1:10" x14ac:dyDescent="0.2">
      <c r="A466" s="49" t="s">
        <v>65</v>
      </c>
      <c r="B466" s="49" t="s">
        <v>65</v>
      </c>
      <c r="C466" s="57">
        <v>0</v>
      </c>
      <c r="D466" s="57">
        <v>0</v>
      </c>
      <c r="E466" s="57">
        <v>3</v>
      </c>
      <c r="F466" s="57">
        <v>4</v>
      </c>
      <c r="G466" s="51">
        <v>7</v>
      </c>
    </row>
    <row r="467" spans="1:10" x14ac:dyDescent="0.2">
      <c r="A467" s="49" t="s">
        <v>64</v>
      </c>
      <c r="B467" s="49" t="s">
        <v>64</v>
      </c>
      <c r="C467" s="57">
        <v>0</v>
      </c>
      <c r="D467" s="57">
        <v>1</v>
      </c>
      <c r="E467" s="57">
        <v>3</v>
      </c>
      <c r="F467" s="57">
        <v>3</v>
      </c>
      <c r="G467" s="51">
        <v>7</v>
      </c>
    </row>
    <row r="468" spans="1:10" x14ac:dyDescent="0.2">
      <c r="A468" s="49" t="s">
        <v>85</v>
      </c>
      <c r="B468" s="49" t="s">
        <v>85</v>
      </c>
      <c r="C468" s="49" t="s">
        <v>85</v>
      </c>
      <c r="D468" s="49" t="s">
        <v>85</v>
      </c>
      <c r="E468" s="49" t="s">
        <v>85</v>
      </c>
      <c r="F468" s="58">
        <v>2</v>
      </c>
      <c r="G468" s="57">
        <v>2</v>
      </c>
    </row>
    <row r="469" spans="1:10" x14ac:dyDescent="0.2">
      <c r="A469" s="52" t="s">
        <v>89</v>
      </c>
      <c r="B469" s="52" t="s">
        <v>89</v>
      </c>
      <c r="C469" s="52" t="s">
        <v>89</v>
      </c>
      <c r="D469" s="52" t="s">
        <v>89</v>
      </c>
      <c r="E469" s="52" t="s">
        <v>89</v>
      </c>
      <c r="F469" s="52">
        <v>7</v>
      </c>
      <c r="G469" s="53">
        <v>7</v>
      </c>
    </row>
    <row r="470" spans="1:10" x14ac:dyDescent="0.2">
      <c r="A470" s="52" t="s">
        <v>88</v>
      </c>
      <c r="B470" s="52" t="s">
        <v>88</v>
      </c>
      <c r="C470" s="52" t="s">
        <v>88</v>
      </c>
      <c r="D470" s="52" t="s">
        <v>88</v>
      </c>
      <c r="E470" s="52" t="s">
        <v>88</v>
      </c>
      <c r="F470" s="52">
        <v>0</v>
      </c>
      <c r="G470" s="53">
        <v>0</v>
      </c>
    </row>
    <row r="472" spans="1:10" ht="38.25" x14ac:dyDescent="0.2">
      <c r="A472" s="54" t="s">
        <v>87</v>
      </c>
      <c r="B472" s="54" t="s">
        <v>86</v>
      </c>
      <c r="C472" s="54" t="s">
        <v>85</v>
      </c>
      <c r="D472" s="54" t="s">
        <v>84</v>
      </c>
      <c r="E472" s="54" t="s">
        <v>85</v>
      </c>
      <c r="F472" s="54" t="s">
        <v>84</v>
      </c>
      <c r="G472" s="54" t="s">
        <v>85</v>
      </c>
      <c r="H472" s="54" t="s">
        <v>84</v>
      </c>
      <c r="I472" s="54" t="s">
        <v>85</v>
      </c>
      <c r="J472" s="54" t="s">
        <v>84</v>
      </c>
    </row>
    <row r="473" spans="1:10" x14ac:dyDescent="0.2">
      <c r="A473" s="55">
        <v>1</v>
      </c>
      <c r="B473" s="56">
        <v>42790.215277777781</v>
      </c>
      <c r="C473" s="45" t="s">
        <v>116</v>
      </c>
    </row>
    <row r="474" spans="1:10" x14ac:dyDescent="0.2">
      <c r="A474" s="55">
        <v>2</v>
      </c>
      <c r="B474" s="56">
        <v>42780.664583333331</v>
      </c>
      <c r="C474" s="45" t="s">
        <v>115</v>
      </c>
    </row>
    <row r="477" spans="1:10" ht="24.95" customHeight="1" x14ac:dyDescent="0.2">
      <c r="A477" s="46" t="s">
        <v>114</v>
      </c>
      <c r="B477" s="46" t="s">
        <v>114</v>
      </c>
      <c r="C477" s="46" t="s">
        <v>114</v>
      </c>
      <c r="D477" s="46" t="s">
        <v>114</v>
      </c>
      <c r="E477" s="46" t="s">
        <v>114</v>
      </c>
      <c r="F477" s="46" t="s">
        <v>114</v>
      </c>
      <c r="G477" s="46" t="s">
        <v>114</v>
      </c>
    </row>
    <row r="478" spans="1:10" ht="30" customHeight="1" x14ac:dyDescent="0.2">
      <c r="A478" s="47" t="s">
        <v>95</v>
      </c>
      <c r="B478" s="47" t="s">
        <v>95</v>
      </c>
      <c r="C478" s="48" t="s">
        <v>94</v>
      </c>
      <c r="D478" s="48" t="s">
        <v>93</v>
      </c>
      <c r="E478" s="48" t="s">
        <v>92</v>
      </c>
      <c r="F478" s="48" t="s">
        <v>91</v>
      </c>
      <c r="G478" s="48" t="s">
        <v>90</v>
      </c>
    </row>
    <row r="479" spans="1:10" x14ac:dyDescent="0.2">
      <c r="A479" s="49" t="s">
        <v>62</v>
      </c>
      <c r="B479" s="49" t="s">
        <v>62</v>
      </c>
      <c r="C479" s="57">
        <v>0</v>
      </c>
      <c r="D479" s="57">
        <v>0</v>
      </c>
      <c r="E479" s="57">
        <v>3</v>
      </c>
      <c r="F479" s="57">
        <v>4</v>
      </c>
      <c r="G479" s="51">
        <v>7</v>
      </c>
    </row>
    <row r="480" spans="1:10" x14ac:dyDescent="0.2">
      <c r="A480" s="49" t="s">
        <v>63</v>
      </c>
      <c r="B480" s="49" t="s">
        <v>63</v>
      </c>
      <c r="C480" s="57">
        <v>0</v>
      </c>
      <c r="D480" s="57">
        <v>1</v>
      </c>
      <c r="E480" s="57">
        <v>3</v>
      </c>
      <c r="F480" s="57">
        <v>3</v>
      </c>
      <c r="G480" s="51">
        <v>7</v>
      </c>
    </row>
    <row r="481" spans="1:10" x14ac:dyDescent="0.2">
      <c r="A481" s="49" t="s">
        <v>65</v>
      </c>
      <c r="B481" s="49" t="s">
        <v>65</v>
      </c>
      <c r="C481" s="57">
        <v>0</v>
      </c>
      <c r="D481" s="57">
        <v>0</v>
      </c>
      <c r="E481" s="57">
        <v>3</v>
      </c>
      <c r="F481" s="57">
        <v>4</v>
      </c>
      <c r="G481" s="51">
        <v>7</v>
      </c>
    </row>
    <row r="482" spans="1:10" x14ac:dyDescent="0.2">
      <c r="A482" s="49" t="s">
        <v>64</v>
      </c>
      <c r="B482" s="49" t="s">
        <v>64</v>
      </c>
      <c r="C482" s="57">
        <v>0</v>
      </c>
      <c r="D482" s="57">
        <v>2</v>
      </c>
      <c r="E482" s="57">
        <v>3</v>
      </c>
      <c r="F482" s="57">
        <v>2</v>
      </c>
      <c r="G482" s="51">
        <v>7</v>
      </c>
    </row>
    <row r="483" spans="1:10" x14ac:dyDescent="0.2">
      <c r="A483" s="49" t="s">
        <v>85</v>
      </c>
      <c r="B483" s="49" t="s">
        <v>85</v>
      </c>
      <c r="C483" s="49" t="s">
        <v>85</v>
      </c>
      <c r="D483" s="49" t="s">
        <v>85</v>
      </c>
      <c r="E483" s="49" t="s">
        <v>85</v>
      </c>
      <c r="F483" s="58">
        <v>5</v>
      </c>
      <c r="G483" s="57">
        <v>5</v>
      </c>
    </row>
    <row r="484" spans="1:10" x14ac:dyDescent="0.2">
      <c r="A484" s="52" t="s">
        <v>89</v>
      </c>
      <c r="B484" s="52" t="s">
        <v>89</v>
      </c>
      <c r="C484" s="52" t="s">
        <v>89</v>
      </c>
      <c r="D484" s="52" t="s">
        <v>89</v>
      </c>
      <c r="E484" s="52" t="s">
        <v>89</v>
      </c>
      <c r="F484" s="52">
        <v>7</v>
      </c>
      <c r="G484" s="53">
        <v>7</v>
      </c>
    </row>
    <row r="485" spans="1:10" x14ac:dyDescent="0.2">
      <c r="A485" s="52" t="s">
        <v>88</v>
      </c>
      <c r="B485" s="52" t="s">
        <v>88</v>
      </c>
      <c r="C485" s="52" t="s">
        <v>88</v>
      </c>
      <c r="D485" s="52" t="s">
        <v>88</v>
      </c>
      <c r="E485" s="52" t="s">
        <v>88</v>
      </c>
      <c r="F485" s="52">
        <v>0</v>
      </c>
      <c r="G485" s="53">
        <v>0</v>
      </c>
    </row>
    <row r="487" spans="1:10" ht="38.25" x14ac:dyDescent="0.2">
      <c r="A487" s="54" t="s">
        <v>87</v>
      </c>
      <c r="B487" s="54" t="s">
        <v>86</v>
      </c>
      <c r="C487" s="54" t="s">
        <v>85</v>
      </c>
      <c r="D487" s="54" t="s">
        <v>84</v>
      </c>
      <c r="E487" s="54" t="s">
        <v>85</v>
      </c>
      <c r="F487" s="54" t="s">
        <v>84</v>
      </c>
      <c r="G487" s="54" t="s">
        <v>85</v>
      </c>
      <c r="H487" s="54" t="s">
        <v>84</v>
      </c>
      <c r="I487" s="54" t="s">
        <v>85</v>
      </c>
      <c r="J487" s="54" t="s">
        <v>84</v>
      </c>
    </row>
    <row r="488" spans="1:10" x14ac:dyDescent="0.2">
      <c r="A488" s="55">
        <v>1</v>
      </c>
      <c r="B488" s="56">
        <v>42793.982638888891</v>
      </c>
      <c r="C488" s="45" t="s">
        <v>113</v>
      </c>
    </row>
    <row r="489" spans="1:10" x14ac:dyDescent="0.2">
      <c r="A489" s="55">
        <v>2</v>
      </c>
      <c r="B489" s="56">
        <v>42790.215277777781</v>
      </c>
      <c r="C489" s="45" t="s">
        <v>112</v>
      </c>
    </row>
    <row r="490" spans="1:10" x14ac:dyDescent="0.2">
      <c r="A490" s="55">
        <v>3</v>
      </c>
      <c r="B490" s="56">
        <v>42780.664583333331</v>
      </c>
      <c r="C490" s="45" t="s">
        <v>111</v>
      </c>
    </row>
    <row r="491" spans="1:10" x14ac:dyDescent="0.2">
      <c r="A491" s="55">
        <v>4</v>
      </c>
      <c r="B491" s="56">
        <v>42774.306944444441</v>
      </c>
      <c r="C491" s="45" t="s">
        <v>110</v>
      </c>
    </row>
    <row r="492" spans="1:10" x14ac:dyDescent="0.2">
      <c r="A492" s="55">
        <v>5</v>
      </c>
      <c r="B492" s="56">
        <v>42774.063194444447</v>
      </c>
      <c r="C492" s="45" t="s">
        <v>109</v>
      </c>
    </row>
    <row r="495" spans="1:10" ht="24.95" customHeight="1" x14ac:dyDescent="0.2">
      <c r="A495" s="46" t="s">
        <v>108</v>
      </c>
      <c r="B495" s="46" t="s">
        <v>108</v>
      </c>
      <c r="C495" s="46" t="s">
        <v>108</v>
      </c>
      <c r="D495" s="46" t="s">
        <v>108</v>
      </c>
      <c r="E495" s="46" t="s">
        <v>108</v>
      </c>
      <c r="F495" s="46" t="s">
        <v>108</v>
      </c>
      <c r="G495" s="46" t="s">
        <v>108</v>
      </c>
    </row>
    <row r="496" spans="1:10" ht="30" customHeight="1" x14ac:dyDescent="0.2">
      <c r="A496" s="47" t="s">
        <v>95</v>
      </c>
      <c r="B496" s="47" t="s">
        <v>95</v>
      </c>
      <c r="C496" s="48" t="s">
        <v>94</v>
      </c>
      <c r="D496" s="48" t="s">
        <v>93</v>
      </c>
      <c r="E496" s="48" t="s">
        <v>92</v>
      </c>
      <c r="F496" s="48" t="s">
        <v>91</v>
      </c>
      <c r="G496" s="48" t="s">
        <v>90</v>
      </c>
    </row>
    <row r="497" spans="1:10" x14ac:dyDescent="0.2">
      <c r="A497" s="49" t="s">
        <v>62</v>
      </c>
      <c r="B497" s="49" t="s">
        <v>62</v>
      </c>
      <c r="C497" s="57">
        <v>0</v>
      </c>
      <c r="D497" s="57">
        <v>0</v>
      </c>
      <c r="E497" s="57">
        <v>4</v>
      </c>
      <c r="F497" s="57">
        <v>3</v>
      </c>
      <c r="G497" s="51">
        <v>7</v>
      </c>
    </row>
    <row r="498" spans="1:10" x14ac:dyDescent="0.2">
      <c r="A498" s="49" t="s">
        <v>63</v>
      </c>
      <c r="B498" s="49" t="s">
        <v>63</v>
      </c>
      <c r="C498" s="57">
        <v>0</v>
      </c>
      <c r="D498" s="57">
        <v>2</v>
      </c>
      <c r="E498" s="57">
        <v>4</v>
      </c>
      <c r="F498" s="57">
        <v>1</v>
      </c>
      <c r="G498" s="51">
        <v>7</v>
      </c>
    </row>
    <row r="499" spans="1:10" x14ac:dyDescent="0.2">
      <c r="A499" s="49" t="s">
        <v>65</v>
      </c>
      <c r="B499" s="49" t="s">
        <v>65</v>
      </c>
      <c r="C499" s="57">
        <v>0</v>
      </c>
      <c r="D499" s="57">
        <v>0</v>
      </c>
      <c r="E499" s="57">
        <v>4</v>
      </c>
      <c r="F499" s="57">
        <v>3</v>
      </c>
      <c r="G499" s="51">
        <v>7</v>
      </c>
    </row>
    <row r="500" spans="1:10" x14ac:dyDescent="0.2">
      <c r="A500" s="49" t="s">
        <v>64</v>
      </c>
      <c r="B500" s="49" t="s">
        <v>64</v>
      </c>
      <c r="C500" s="57">
        <v>0</v>
      </c>
      <c r="D500" s="57">
        <v>2</v>
      </c>
      <c r="E500" s="57">
        <v>2</v>
      </c>
      <c r="F500" s="57">
        <v>3</v>
      </c>
      <c r="G500" s="51">
        <v>7</v>
      </c>
    </row>
    <row r="501" spans="1:10" x14ac:dyDescent="0.2">
      <c r="A501" s="49" t="s">
        <v>85</v>
      </c>
      <c r="B501" s="49" t="s">
        <v>85</v>
      </c>
      <c r="C501" s="49" t="s">
        <v>85</v>
      </c>
      <c r="D501" s="49" t="s">
        <v>85</v>
      </c>
      <c r="E501" s="49" t="s">
        <v>85</v>
      </c>
      <c r="F501" s="58">
        <v>3</v>
      </c>
      <c r="G501" s="57">
        <v>3</v>
      </c>
    </row>
    <row r="502" spans="1:10" x14ac:dyDescent="0.2">
      <c r="A502" s="52" t="s">
        <v>89</v>
      </c>
      <c r="B502" s="52" t="s">
        <v>89</v>
      </c>
      <c r="C502" s="52" t="s">
        <v>89</v>
      </c>
      <c r="D502" s="52" t="s">
        <v>89</v>
      </c>
      <c r="E502" s="52" t="s">
        <v>89</v>
      </c>
      <c r="F502" s="52">
        <v>7</v>
      </c>
      <c r="G502" s="53">
        <v>7</v>
      </c>
    </row>
    <row r="503" spans="1:10" x14ac:dyDescent="0.2">
      <c r="A503" s="52" t="s">
        <v>88</v>
      </c>
      <c r="B503" s="52" t="s">
        <v>88</v>
      </c>
      <c r="C503" s="52" t="s">
        <v>88</v>
      </c>
      <c r="D503" s="52" t="s">
        <v>88</v>
      </c>
      <c r="E503" s="52" t="s">
        <v>88</v>
      </c>
      <c r="F503" s="52">
        <v>0</v>
      </c>
      <c r="G503" s="53">
        <v>0</v>
      </c>
    </row>
    <row r="505" spans="1:10" ht="38.25" x14ac:dyDescent="0.2">
      <c r="A505" s="54" t="s">
        <v>87</v>
      </c>
      <c r="B505" s="54" t="s">
        <v>86</v>
      </c>
      <c r="C505" s="54" t="s">
        <v>85</v>
      </c>
      <c r="D505" s="54" t="s">
        <v>84</v>
      </c>
      <c r="E505" s="54" t="s">
        <v>85</v>
      </c>
      <c r="F505" s="54" t="s">
        <v>84</v>
      </c>
      <c r="G505" s="54" t="s">
        <v>85</v>
      </c>
      <c r="H505" s="54" t="s">
        <v>84</v>
      </c>
      <c r="I505" s="54" t="s">
        <v>85</v>
      </c>
      <c r="J505" s="54" t="s">
        <v>84</v>
      </c>
    </row>
    <row r="506" spans="1:10" x14ac:dyDescent="0.2">
      <c r="A506" s="55">
        <v>1</v>
      </c>
      <c r="B506" s="56">
        <v>42790.217361111114</v>
      </c>
      <c r="C506" s="45" t="s">
        <v>107</v>
      </c>
    </row>
    <row r="507" spans="1:10" x14ac:dyDescent="0.2">
      <c r="A507" s="55">
        <v>2</v>
      </c>
      <c r="B507" s="56">
        <v>42780.668055555558</v>
      </c>
      <c r="C507" s="45" t="s">
        <v>106</v>
      </c>
    </row>
    <row r="508" spans="1:10" x14ac:dyDescent="0.2">
      <c r="A508" s="55">
        <v>3</v>
      </c>
      <c r="B508" s="56">
        <v>42774.063888888886</v>
      </c>
      <c r="C508" s="45" t="s">
        <v>105</v>
      </c>
    </row>
    <row r="511" spans="1:10" ht="24.95" customHeight="1" x14ac:dyDescent="0.2">
      <c r="A511" s="46" t="s">
        <v>104</v>
      </c>
      <c r="B511" s="46" t="s">
        <v>104</v>
      </c>
      <c r="C511" s="46" t="s">
        <v>104</v>
      </c>
      <c r="D511" s="46" t="s">
        <v>104</v>
      </c>
      <c r="E511" s="46" t="s">
        <v>104</v>
      </c>
      <c r="F511" s="46" t="s">
        <v>104</v>
      </c>
      <c r="G511" s="46" t="s">
        <v>104</v>
      </c>
    </row>
    <row r="512" spans="1:10" ht="30" customHeight="1" x14ac:dyDescent="0.2">
      <c r="A512" s="47" t="s">
        <v>95</v>
      </c>
      <c r="B512" s="47" t="s">
        <v>95</v>
      </c>
      <c r="C512" s="48" t="s">
        <v>94</v>
      </c>
      <c r="D512" s="48" t="s">
        <v>93</v>
      </c>
      <c r="E512" s="48" t="s">
        <v>92</v>
      </c>
      <c r="F512" s="48" t="s">
        <v>91</v>
      </c>
      <c r="G512" s="48" t="s">
        <v>90</v>
      </c>
    </row>
    <row r="513" spans="1:10" x14ac:dyDescent="0.2">
      <c r="A513" s="49" t="s">
        <v>62</v>
      </c>
      <c r="B513" s="49" t="s">
        <v>62</v>
      </c>
      <c r="C513" s="57">
        <v>0</v>
      </c>
      <c r="D513" s="57">
        <v>1</v>
      </c>
      <c r="E513" s="57">
        <v>2</v>
      </c>
      <c r="F513" s="57">
        <v>4</v>
      </c>
      <c r="G513" s="51">
        <v>7</v>
      </c>
    </row>
    <row r="514" spans="1:10" x14ac:dyDescent="0.2">
      <c r="A514" s="49" t="s">
        <v>63</v>
      </c>
      <c r="B514" s="49" t="s">
        <v>63</v>
      </c>
      <c r="C514" s="57">
        <v>0</v>
      </c>
      <c r="D514" s="57">
        <v>2</v>
      </c>
      <c r="E514" s="57">
        <v>1</v>
      </c>
      <c r="F514" s="57">
        <v>4</v>
      </c>
      <c r="G514" s="51">
        <v>7</v>
      </c>
    </row>
    <row r="515" spans="1:10" x14ac:dyDescent="0.2">
      <c r="A515" s="49" t="s">
        <v>65</v>
      </c>
      <c r="B515" s="49" t="s">
        <v>65</v>
      </c>
      <c r="C515" s="57">
        <v>0</v>
      </c>
      <c r="D515" s="57">
        <v>1</v>
      </c>
      <c r="E515" s="57">
        <v>1</v>
      </c>
      <c r="F515" s="57">
        <v>5</v>
      </c>
      <c r="G515" s="51">
        <v>7</v>
      </c>
    </row>
    <row r="516" spans="1:10" x14ac:dyDescent="0.2">
      <c r="A516" s="49" t="s">
        <v>64</v>
      </c>
      <c r="B516" s="49" t="s">
        <v>64</v>
      </c>
      <c r="C516" s="57">
        <v>0</v>
      </c>
      <c r="D516" s="57">
        <v>2</v>
      </c>
      <c r="E516" s="57">
        <v>1</v>
      </c>
      <c r="F516" s="57">
        <v>4</v>
      </c>
      <c r="G516" s="51">
        <v>7</v>
      </c>
    </row>
    <row r="517" spans="1:10" x14ac:dyDescent="0.2">
      <c r="A517" s="49" t="s">
        <v>85</v>
      </c>
      <c r="B517" s="49" t="s">
        <v>85</v>
      </c>
      <c r="C517" s="49" t="s">
        <v>85</v>
      </c>
      <c r="D517" s="49" t="s">
        <v>85</v>
      </c>
      <c r="E517" s="49" t="s">
        <v>85</v>
      </c>
      <c r="F517" s="58">
        <v>3</v>
      </c>
      <c r="G517" s="57">
        <v>3</v>
      </c>
    </row>
    <row r="518" spans="1:10" x14ac:dyDescent="0.2">
      <c r="A518" s="52" t="s">
        <v>89</v>
      </c>
      <c r="B518" s="52" t="s">
        <v>89</v>
      </c>
      <c r="C518" s="52" t="s">
        <v>89</v>
      </c>
      <c r="D518" s="52" t="s">
        <v>89</v>
      </c>
      <c r="E518" s="52" t="s">
        <v>89</v>
      </c>
      <c r="F518" s="52">
        <v>7</v>
      </c>
      <c r="G518" s="53">
        <v>7</v>
      </c>
    </row>
    <row r="519" spans="1:10" x14ac:dyDescent="0.2">
      <c r="A519" s="52" t="s">
        <v>88</v>
      </c>
      <c r="B519" s="52" t="s">
        <v>88</v>
      </c>
      <c r="C519" s="52" t="s">
        <v>88</v>
      </c>
      <c r="D519" s="52" t="s">
        <v>88</v>
      </c>
      <c r="E519" s="52" t="s">
        <v>88</v>
      </c>
      <c r="F519" s="52">
        <v>0</v>
      </c>
      <c r="G519" s="53">
        <v>0</v>
      </c>
    </row>
    <row r="521" spans="1:10" ht="38.25" x14ac:dyDescent="0.2">
      <c r="A521" s="54" t="s">
        <v>87</v>
      </c>
      <c r="B521" s="54" t="s">
        <v>86</v>
      </c>
      <c r="C521" s="54" t="s">
        <v>85</v>
      </c>
      <c r="D521" s="54" t="s">
        <v>84</v>
      </c>
      <c r="E521" s="54" t="s">
        <v>85</v>
      </c>
      <c r="F521" s="54" t="s">
        <v>84</v>
      </c>
      <c r="G521" s="54" t="s">
        <v>85</v>
      </c>
      <c r="H521" s="54" t="s">
        <v>84</v>
      </c>
      <c r="I521" s="54" t="s">
        <v>85</v>
      </c>
      <c r="J521" s="54" t="s">
        <v>84</v>
      </c>
    </row>
    <row r="522" spans="1:10" x14ac:dyDescent="0.2">
      <c r="A522" s="55">
        <v>1</v>
      </c>
      <c r="B522" s="56">
        <v>42790.217361111114</v>
      </c>
      <c r="C522" s="45" t="s">
        <v>83</v>
      </c>
    </row>
    <row r="523" spans="1:10" x14ac:dyDescent="0.2">
      <c r="A523" s="55">
        <v>2</v>
      </c>
      <c r="B523" s="56">
        <v>42780.668055555558</v>
      </c>
      <c r="C523" s="45" t="s">
        <v>103</v>
      </c>
    </row>
    <row r="524" spans="1:10" x14ac:dyDescent="0.2">
      <c r="A524" s="55">
        <v>3</v>
      </c>
      <c r="B524" s="56">
        <v>42774.719444444447</v>
      </c>
      <c r="C524" s="45" t="s">
        <v>102</v>
      </c>
    </row>
    <row r="527" spans="1:10" ht="24.95" customHeight="1" x14ac:dyDescent="0.2">
      <c r="A527" s="46" t="s">
        <v>101</v>
      </c>
      <c r="B527" s="46" t="s">
        <v>101</v>
      </c>
      <c r="C527" s="46" t="s">
        <v>101</v>
      </c>
      <c r="D527" s="46" t="s">
        <v>101</v>
      </c>
      <c r="E527" s="46" t="s">
        <v>101</v>
      </c>
      <c r="F527" s="46" t="s">
        <v>101</v>
      </c>
      <c r="G527" s="46" t="s">
        <v>101</v>
      </c>
    </row>
    <row r="528" spans="1:10" ht="30" customHeight="1" x14ac:dyDescent="0.2">
      <c r="A528" s="47" t="s">
        <v>95</v>
      </c>
      <c r="B528" s="47" t="s">
        <v>95</v>
      </c>
      <c r="C528" s="48" t="s">
        <v>94</v>
      </c>
      <c r="D528" s="48" t="s">
        <v>93</v>
      </c>
      <c r="E528" s="48" t="s">
        <v>92</v>
      </c>
      <c r="F528" s="48" t="s">
        <v>91</v>
      </c>
      <c r="G528" s="48" t="s">
        <v>90</v>
      </c>
    </row>
    <row r="529" spans="1:10" x14ac:dyDescent="0.2">
      <c r="A529" s="49" t="s">
        <v>62</v>
      </c>
      <c r="B529" s="49" t="s">
        <v>62</v>
      </c>
      <c r="C529" s="57">
        <v>0</v>
      </c>
      <c r="D529" s="57">
        <v>0</v>
      </c>
      <c r="E529" s="57">
        <v>4</v>
      </c>
      <c r="F529" s="57">
        <v>3</v>
      </c>
      <c r="G529" s="51">
        <v>7</v>
      </c>
    </row>
    <row r="530" spans="1:10" x14ac:dyDescent="0.2">
      <c r="A530" s="49" t="s">
        <v>63</v>
      </c>
      <c r="B530" s="49" t="s">
        <v>63</v>
      </c>
      <c r="C530" s="57">
        <v>0</v>
      </c>
      <c r="D530" s="57">
        <v>1</v>
      </c>
      <c r="E530" s="57">
        <v>3</v>
      </c>
      <c r="F530" s="57">
        <v>3</v>
      </c>
      <c r="G530" s="51">
        <v>7</v>
      </c>
    </row>
    <row r="531" spans="1:10" x14ac:dyDescent="0.2">
      <c r="A531" s="49" t="s">
        <v>65</v>
      </c>
      <c r="B531" s="49" t="s">
        <v>65</v>
      </c>
      <c r="C531" s="57">
        <v>0</v>
      </c>
      <c r="D531" s="57">
        <v>0</v>
      </c>
      <c r="E531" s="57">
        <v>4</v>
      </c>
      <c r="F531" s="57">
        <v>3</v>
      </c>
      <c r="G531" s="51">
        <v>7</v>
      </c>
    </row>
    <row r="532" spans="1:10" x14ac:dyDescent="0.2">
      <c r="A532" s="49" t="s">
        <v>64</v>
      </c>
      <c r="B532" s="49" t="s">
        <v>64</v>
      </c>
      <c r="C532" s="57">
        <v>0</v>
      </c>
      <c r="D532" s="57">
        <v>1</v>
      </c>
      <c r="E532" s="57">
        <v>3</v>
      </c>
      <c r="F532" s="57">
        <v>3</v>
      </c>
      <c r="G532" s="51">
        <v>7</v>
      </c>
    </row>
    <row r="533" spans="1:10" x14ac:dyDescent="0.2">
      <c r="A533" s="49" t="s">
        <v>85</v>
      </c>
      <c r="B533" s="49" t="s">
        <v>85</v>
      </c>
      <c r="C533" s="49" t="s">
        <v>85</v>
      </c>
      <c r="D533" s="49" t="s">
        <v>85</v>
      </c>
      <c r="E533" s="49" t="s">
        <v>85</v>
      </c>
      <c r="F533" s="58">
        <v>2</v>
      </c>
      <c r="G533" s="57">
        <v>2</v>
      </c>
    </row>
    <row r="534" spans="1:10" x14ac:dyDescent="0.2">
      <c r="A534" s="52" t="s">
        <v>89</v>
      </c>
      <c r="B534" s="52" t="s">
        <v>89</v>
      </c>
      <c r="C534" s="52" t="s">
        <v>89</v>
      </c>
      <c r="D534" s="52" t="s">
        <v>89</v>
      </c>
      <c r="E534" s="52" t="s">
        <v>89</v>
      </c>
      <c r="F534" s="52">
        <v>7</v>
      </c>
      <c r="G534" s="53">
        <v>7</v>
      </c>
    </row>
    <row r="535" spans="1:10" x14ac:dyDescent="0.2">
      <c r="A535" s="52" t="s">
        <v>88</v>
      </c>
      <c r="B535" s="52" t="s">
        <v>88</v>
      </c>
      <c r="C535" s="52" t="s">
        <v>88</v>
      </c>
      <c r="D535" s="52" t="s">
        <v>88</v>
      </c>
      <c r="E535" s="52" t="s">
        <v>88</v>
      </c>
      <c r="F535" s="52">
        <v>0</v>
      </c>
      <c r="G535" s="53">
        <v>0</v>
      </c>
    </row>
    <row r="537" spans="1:10" ht="38.25" x14ac:dyDescent="0.2">
      <c r="A537" s="54" t="s">
        <v>87</v>
      </c>
      <c r="B537" s="54" t="s">
        <v>86</v>
      </c>
      <c r="C537" s="54" t="s">
        <v>85</v>
      </c>
      <c r="D537" s="54" t="s">
        <v>84</v>
      </c>
      <c r="E537" s="54" t="s">
        <v>85</v>
      </c>
      <c r="F537" s="54" t="s">
        <v>84</v>
      </c>
      <c r="G537" s="54" t="s">
        <v>85</v>
      </c>
      <c r="H537" s="54" t="s">
        <v>84</v>
      </c>
      <c r="I537" s="54" t="s">
        <v>85</v>
      </c>
      <c r="J537" s="54" t="s">
        <v>84</v>
      </c>
    </row>
    <row r="538" spans="1:10" x14ac:dyDescent="0.2">
      <c r="A538" s="55">
        <v>1</v>
      </c>
      <c r="B538" s="56">
        <v>42790.217361111114</v>
      </c>
      <c r="C538" s="45" t="s">
        <v>100</v>
      </c>
    </row>
    <row r="539" spans="1:10" x14ac:dyDescent="0.2">
      <c r="A539" s="55">
        <v>2</v>
      </c>
      <c r="B539" s="56">
        <v>42780.668055555558</v>
      </c>
      <c r="C539" s="45" t="s">
        <v>99</v>
      </c>
    </row>
    <row r="542" spans="1:10" ht="24.95" customHeight="1" x14ac:dyDescent="0.2">
      <c r="A542" s="46" t="s">
        <v>98</v>
      </c>
      <c r="B542" s="46" t="s">
        <v>98</v>
      </c>
      <c r="C542" s="46" t="s">
        <v>98</v>
      </c>
      <c r="D542" s="46" t="s">
        <v>98</v>
      </c>
      <c r="E542" s="46" t="s">
        <v>98</v>
      </c>
      <c r="F542" s="46" t="s">
        <v>98</v>
      </c>
      <c r="G542" s="46" t="s">
        <v>98</v>
      </c>
    </row>
    <row r="543" spans="1:10" ht="30" customHeight="1" x14ac:dyDescent="0.2">
      <c r="A543" s="47" t="s">
        <v>95</v>
      </c>
      <c r="B543" s="47" t="s">
        <v>95</v>
      </c>
      <c r="C543" s="48" t="s">
        <v>94</v>
      </c>
      <c r="D543" s="48" t="s">
        <v>93</v>
      </c>
      <c r="E543" s="48" t="s">
        <v>92</v>
      </c>
      <c r="F543" s="48" t="s">
        <v>91</v>
      </c>
      <c r="G543" s="48" t="s">
        <v>90</v>
      </c>
    </row>
    <row r="544" spans="1:10" x14ac:dyDescent="0.2">
      <c r="A544" s="49" t="s">
        <v>62</v>
      </c>
      <c r="B544" s="49" t="s">
        <v>62</v>
      </c>
      <c r="C544" s="57">
        <v>0</v>
      </c>
      <c r="D544" s="57">
        <v>0</v>
      </c>
      <c r="E544" s="57">
        <v>3</v>
      </c>
      <c r="F544" s="57">
        <v>4</v>
      </c>
      <c r="G544" s="51">
        <v>7</v>
      </c>
    </row>
    <row r="545" spans="1:10" x14ac:dyDescent="0.2">
      <c r="A545" s="49" t="s">
        <v>63</v>
      </c>
      <c r="B545" s="49" t="s">
        <v>63</v>
      </c>
      <c r="C545" s="57">
        <v>0</v>
      </c>
      <c r="D545" s="57">
        <v>1</v>
      </c>
      <c r="E545" s="57">
        <v>3</v>
      </c>
      <c r="F545" s="57">
        <v>3</v>
      </c>
      <c r="G545" s="51">
        <v>7</v>
      </c>
    </row>
    <row r="546" spans="1:10" x14ac:dyDescent="0.2">
      <c r="A546" s="49" t="s">
        <v>65</v>
      </c>
      <c r="B546" s="49" t="s">
        <v>65</v>
      </c>
      <c r="C546" s="57">
        <v>0</v>
      </c>
      <c r="D546" s="57">
        <v>0</v>
      </c>
      <c r="E546" s="57">
        <v>2</v>
      </c>
      <c r="F546" s="57">
        <v>5</v>
      </c>
      <c r="G546" s="51">
        <v>7</v>
      </c>
    </row>
    <row r="547" spans="1:10" x14ac:dyDescent="0.2">
      <c r="A547" s="49" t="s">
        <v>64</v>
      </c>
      <c r="B547" s="49" t="s">
        <v>64</v>
      </c>
      <c r="C547" s="57">
        <v>0</v>
      </c>
      <c r="D547" s="57">
        <v>1</v>
      </c>
      <c r="E547" s="57">
        <v>2</v>
      </c>
      <c r="F547" s="57">
        <v>4</v>
      </c>
      <c r="G547" s="51">
        <v>7</v>
      </c>
    </row>
    <row r="548" spans="1:10" x14ac:dyDescent="0.2">
      <c r="A548" s="49" t="s">
        <v>85</v>
      </c>
      <c r="B548" s="49" t="s">
        <v>85</v>
      </c>
      <c r="C548" s="49" t="s">
        <v>85</v>
      </c>
      <c r="D548" s="49" t="s">
        <v>85</v>
      </c>
      <c r="E548" s="49" t="s">
        <v>85</v>
      </c>
      <c r="F548" s="58">
        <v>2</v>
      </c>
      <c r="G548" s="57">
        <v>2</v>
      </c>
    </row>
    <row r="549" spans="1:10" x14ac:dyDescent="0.2">
      <c r="A549" s="52" t="s">
        <v>89</v>
      </c>
      <c r="B549" s="52" t="s">
        <v>89</v>
      </c>
      <c r="C549" s="52" t="s">
        <v>89</v>
      </c>
      <c r="D549" s="52" t="s">
        <v>89</v>
      </c>
      <c r="E549" s="52" t="s">
        <v>89</v>
      </c>
      <c r="F549" s="52">
        <v>7</v>
      </c>
      <c r="G549" s="53">
        <v>7</v>
      </c>
    </row>
    <row r="550" spans="1:10" x14ac:dyDescent="0.2">
      <c r="A550" s="52" t="s">
        <v>88</v>
      </c>
      <c r="B550" s="52" t="s">
        <v>88</v>
      </c>
      <c r="C550" s="52" t="s">
        <v>88</v>
      </c>
      <c r="D550" s="52" t="s">
        <v>88</v>
      </c>
      <c r="E550" s="52" t="s">
        <v>88</v>
      </c>
      <c r="F550" s="52">
        <v>0</v>
      </c>
      <c r="G550" s="53">
        <v>0</v>
      </c>
    </row>
    <row r="552" spans="1:10" ht="38.25" x14ac:dyDescent="0.2">
      <c r="A552" s="54" t="s">
        <v>87</v>
      </c>
      <c r="B552" s="54" t="s">
        <v>86</v>
      </c>
      <c r="C552" s="54" t="s">
        <v>85</v>
      </c>
      <c r="D552" s="54" t="s">
        <v>84</v>
      </c>
      <c r="E552" s="54" t="s">
        <v>85</v>
      </c>
      <c r="F552" s="54" t="s">
        <v>84</v>
      </c>
      <c r="G552" s="54" t="s">
        <v>85</v>
      </c>
      <c r="H552" s="54" t="s">
        <v>84</v>
      </c>
      <c r="I552" s="54" t="s">
        <v>85</v>
      </c>
      <c r="J552" s="54" t="s">
        <v>84</v>
      </c>
    </row>
    <row r="553" spans="1:10" x14ac:dyDescent="0.2">
      <c r="A553" s="55">
        <v>1</v>
      </c>
      <c r="B553" s="56">
        <v>42790.217361111114</v>
      </c>
      <c r="C553" s="45" t="s">
        <v>83</v>
      </c>
    </row>
    <row r="554" spans="1:10" x14ac:dyDescent="0.2">
      <c r="A554" s="55">
        <v>2</v>
      </c>
      <c r="B554" s="56">
        <v>42780.668055555558</v>
      </c>
      <c r="C554" s="45" t="s">
        <v>97</v>
      </c>
    </row>
    <row r="557" spans="1:10" ht="24.95" customHeight="1" x14ac:dyDescent="0.2">
      <c r="A557" s="46" t="s">
        <v>96</v>
      </c>
      <c r="B557" s="46" t="s">
        <v>96</v>
      </c>
      <c r="C557" s="46" t="s">
        <v>96</v>
      </c>
      <c r="D557" s="46" t="s">
        <v>96</v>
      </c>
      <c r="E557" s="46" t="s">
        <v>96</v>
      </c>
      <c r="F557" s="46" t="s">
        <v>96</v>
      </c>
      <c r="G557" s="46" t="s">
        <v>96</v>
      </c>
    </row>
    <row r="558" spans="1:10" ht="30" customHeight="1" x14ac:dyDescent="0.2">
      <c r="A558" s="47" t="s">
        <v>95</v>
      </c>
      <c r="B558" s="47" t="s">
        <v>95</v>
      </c>
      <c r="C558" s="48" t="s">
        <v>94</v>
      </c>
      <c r="D558" s="48" t="s">
        <v>93</v>
      </c>
      <c r="E558" s="48" t="s">
        <v>92</v>
      </c>
      <c r="F558" s="48" t="s">
        <v>91</v>
      </c>
      <c r="G558" s="48" t="s">
        <v>90</v>
      </c>
    </row>
    <row r="559" spans="1:10" x14ac:dyDescent="0.2">
      <c r="A559" s="49" t="s">
        <v>62</v>
      </c>
      <c r="B559" s="49" t="s">
        <v>62</v>
      </c>
      <c r="C559" s="57">
        <v>0</v>
      </c>
      <c r="D559" s="57">
        <v>0</v>
      </c>
      <c r="E559" s="57">
        <v>2</v>
      </c>
      <c r="F559" s="57">
        <v>5</v>
      </c>
      <c r="G559" s="51">
        <v>7</v>
      </c>
    </row>
    <row r="560" spans="1:10" x14ac:dyDescent="0.2">
      <c r="A560" s="49" t="s">
        <v>63</v>
      </c>
      <c r="B560" s="49" t="s">
        <v>63</v>
      </c>
      <c r="C560" s="57">
        <v>0</v>
      </c>
      <c r="D560" s="57">
        <v>1</v>
      </c>
      <c r="E560" s="57">
        <v>2</v>
      </c>
      <c r="F560" s="57">
        <v>4</v>
      </c>
      <c r="G560" s="51">
        <v>7</v>
      </c>
    </row>
    <row r="561" spans="1:10" x14ac:dyDescent="0.2">
      <c r="A561" s="49" t="s">
        <v>65</v>
      </c>
      <c r="B561" s="49" t="s">
        <v>65</v>
      </c>
      <c r="C561" s="57">
        <v>0</v>
      </c>
      <c r="D561" s="57">
        <v>0</v>
      </c>
      <c r="E561" s="57">
        <v>3</v>
      </c>
      <c r="F561" s="57">
        <v>4</v>
      </c>
      <c r="G561" s="51">
        <v>7</v>
      </c>
    </row>
    <row r="562" spans="1:10" x14ac:dyDescent="0.2">
      <c r="A562" s="49" t="s">
        <v>64</v>
      </c>
      <c r="B562" s="49" t="s">
        <v>64</v>
      </c>
      <c r="C562" s="57">
        <v>0</v>
      </c>
      <c r="D562" s="57">
        <v>1</v>
      </c>
      <c r="E562" s="57">
        <v>3</v>
      </c>
      <c r="F562" s="57">
        <v>3</v>
      </c>
      <c r="G562" s="51">
        <v>7</v>
      </c>
    </row>
    <row r="563" spans="1:10" x14ac:dyDescent="0.2">
      <c r="A563" s="49" t="s">
        <v>85</v>
      </c>
      <c r="B563" s="49" t="s">
        <v>85</v>
      </c>
      <c r="C563" s="49" t="s">
        <v>85</v>
      </c>
      <c r="D563" s="49" t="s">
        <v>85</v>
      </c>
      <c r="E563" s="49" t="s">
        <v>85</v>
      </c>
      <c r="F563" s="58">
        <v>2</v>
      </c>
      <c r="G563" s="57">
        <v>2</v>
      </c>
    </row>
    <row r="564" spans="1:10" x14ac:dyDescent="0.2">
      <c r="A564" s="52" t="s">
        <v>89</v>
      </c>
      <c r="B564" s="52" t="s">
        <v>89</v>
      </c>
      <c r="C564" s="52" t="s">
        <v>89</v>
      </c>
      <c r="D564" s="52" t="s">
        <v>89</v>
      </c>
      <c r="E564" s="52" t="s">
        <v>89</v>
      </c>
      <c r="F564" s="52">
        <v>7</v>
      </c>
      <c r="G564" s="53">
        <v>7</v>
      </c>
    </row>
    <row r="565" spans="1:10" x14ac:dyDescent="0.2">
      <c r="A565" s="52" t="s">
        <v>88</v>
      </c>
      <c r="B565" s="52" t="s">
        <v>88</v>
      </c>
      <c r="C565" s="52" t="s">
        <v>88</v>
      </c>
      <c r="D565" s="52" t="s">
        <v>88</v>
      </c>
      <c r="E565" s="52" t="s">
        <v>88</v>
      </c>
      <c r="F565" s="52">
        <v>0</v>
      </c>
      <c r="G565" s="53">
        <v>0</v>
      </c>
    </row>
    <row r="567" spans="1:10" ht="38.25" x14ac:dyDescent="0.2">
      <c r="A567" s="54" t="s">
        <v>87</v>
      </c>
      <c r="B567" s="54" t="s">
        <v>86</v>
      </c>
      <c r="C567" s="54" t="s">
        <v>85</v>
      </c>
      <c r="D567" s="54" t="s">
        <v>84</v>
      </c>
      <c r="E567" s="54" t="s">
        <v>85</v>
      </c>
      <c r="F567" s="54" t="s">
        <v>84</v>
      </c>
      <c r="G567" s="54" t="s">
        <v>85</v>
      </c>
      <c r="H567" s="54" t="s">
        <v>84</v>
      </c>
      <c r="I567" s="54" t="s">
        <v>85</v>
      </c>
      <c r="J567" s="54" t="s">
        <v>84</v>
      </c>
    </row>
    <row r="568" spans="1:10" x14ac:dyDescent="0.2">
      <c r="A568" s="55">
        <v>1</v>
      </c>
      <c r="B568" s="56">
        <v>42790.217361111114</v>
      </c>
      <c r="C568" s="45" t="s">
        <v>83</v>
      </c>
    </row>
    <row r="569" spans="1:10" x14ac:dyDescent="0.2">
      <c r="A569" s="55">
        <v>2</v>
      </c>
      <c r="B569" s="56">
        <v>42780.668055555558</v>
      </c>
      <c r="C569" s="45" t="s">
        <v>82</v>
      </c>
    </row>
  </sheetData>
  <mergeCells count="325">
    <mergeCell ref="A561:B561"/>
    <mergeCell ref="A450:B450"/>
    <mergeCell ref="A19:B19"/>
    <mergeCell ref="A199:B199"/>
    <mergeCell ref="A289:B289"/>
    <mergeCell ref="A469:F469"/>
    <mergeCell ref="A38:B38"/>
    <mergeCell ref="A218:B218"/>
    <mergeCell ref="A308:B308"/>
    <mergeCell ref="A398:B398"/>
    <mergeCell ref="A5:B5"/>
    <mergeCell ref="A403:F403"/>
    <mergeCell ref="A152:B152"/>
    <mergeCell ref="A422:F422"/>
    <mergeCell ref="A58:F58"/>
    <mergeCell ref="A59:F59"/>
    <mergeCell ref="A149:G149"/>
    <mergeCell ref="A10:C10"/>
    <mergeCell ref="A100:G100"/>
    <mergeCell ref="A543:B543"/>
    <mergeCell ref="A185:B185"/>
    <mergeCell ref="A275:B275"/>
    <mergeCell ref="A365:B365"/>
    <mergeCell ref="A24:F24"/>
    <mergeCell ref="A204:F204"/>
    <mergeCell ref="A294:F294"/>
    <mergeCell ref="A384:B384"/>
    <mergeCell ref="A43:F43"/>
    <mergeCell ref="A133:G133"/>
    <mergeCell ref="A436:F436"/>
    <mergeCell ref="A1:D1"/>
    <mergeCell ref="A91:F91"/>
    <mergeCell ref="A181:G181"/>
    <mergeCell ref="A451:B451"/>
    <mergeCell ref="A20:B20"/>
    <mergeCell ref="A200:B200"/>
    <mergeCell ref="A290:B290"/>
    <mergeCell ref="A39:B39"/>
    <mergeCell ref="A219:F219"/>
    <mergeCell ref="A309:F309"/>
    <mergeCell ref="A233:F233"/>
    <mergeCell ref="A323:B323"/>
    <mergeCell ref="A72:B72"/>
    <mergeCell ref="A432:B432"/>
    <mergeCell ref="A399:B399"/>
    <mergeCell ref="A124:F124"/>
    <mergeCell ref="A214:B214"/>
    <mergeCell ref="A119:B119"/>
    <mergeCell ref="A389:F389"/>
    <mergeCell ref="A138:B138"/>
    <mergeCell ref="A267:F267"/>
    <mergeCell ref="A157:F157"/>
    <mergeCell ref="A247:B247"/>
    <mergeCell ref="A337:B337"/>
    <mergeCell ref="A6:B6"/>
    <mergeCell ref="A186:B186"/>
    <mergeCell ref="A276:B276"/>
    <mergeCell ref="A366:B366"/>
    <mergeCell ref="A25:F25"/>
    <mergeCell ref="A295:F295"/>
    <mergeCell ref="A57:F57"/>
    <mergeCell ref="A327:F327"/>
    <mergeCell ref="A53:B53"/>
    <mergeCell ref="A86:B86"/>
    <mergeCell ref="A171:F171"/>
    <mergeCell ref="A261:B261"/>
    <mergeCell ref="A351:B351"/>
    <mergeCell ref="A280:F280"/>
    <mergeCell ref="A67:G67"/>
    <mergeCell ref="A304:B304"/>
    <mergeCell ref="A166:B166"/>
    <mergeCell ref="A228:B228"/>
    <mergeCell ref="A105:B105"/>
    <mergeCell ref="A87:B87"/>
    <mergeCell ref="A357:F357"/>
    <mergeCell ref="A88:B88"/>
    <mergeCell ref="A565:F565"/>
    <mergeCell ref="A134:B134"/>
    <mergeCell ref="A404:F404"/>
    <mergeCell ref="A153:B153"/>
    <mergeCell ref="A243:G243"/>
    <mergeCell ref="A333:G333"/>
    <mergeCell ref="A513:B513"/>
    <mergeCell ref="A172:F172"/>
    <mergeCell ref="A262:B262"/>
    <mergeCell ref="A352:B352"/>
    <mergeCell ref="A564:F564"/>
    <mergeCell ref="A503:F503"/>
    <mergeCell ref="A470:F470"/>
    <mergeCell ref="A563:F563"/>
    <mergeCell ref="A517:F517"/>
    <mergeCell ref="A465:B465"/>
    <mergeCell ref="A527:G527"/>
    <mergeCell ref="A479:B479"/>
    <mergeCell ref="A518:F518"/>
    <mergeCell ref="A498:B498"/>
    <mergeCell ref="A512:B512"/>
    <mergeCell ref="A417:B417"/>
    <mergeCell ref="A446:G446"/>
    <mergeCell ref="A370:F370"/>
    <mergeCell ref="A2:D2"/>
    <mergeCell ref="A92:F92"/>
    <mergeCell ref="A182:B182"/>
    <mergeCell ref="A452:F452"/>
    <mergeCell ref="A21:B21"/>
    <mergeCell ref="A201:B201"/>
    <mergeCell ref="A291:B291"/>
    <mergeCell ref="A381:G381"/>
    <mergeCell ref="A196:G196"/>
    <mergeCell ref="A167:B167"/>
    <mergeCell ref="A35:G35"/>
    <mergeCell ref="A215:B215"/>
    <mergeCell ref="A305:B305"/>
    <mergeCell ref="A54:B54"/>
    <mergeCell ref="A234:F234"/>
    <mergeCell ref="A324:B324"/>
    <mergeCell ref="A414:G414"/>
    <mergeCell ref="A418:B418"/>
    <mergeCell ref="A68:B68"/>
    <mergeCell ref="A447:B447"/>
    <mergeCell ref="A106:F106"/>
    <mergeCell ref="A437:F437"/>
    <mergeCell ref="A385:B385"/>
    <mergeCell ref="A266:F266"/>
    <mergeCell ref="A562:B562"/>
    <mergeCell ref="A500:B500"/>
    <mergeCell ref="A249:F249"/>
    <mergeCell ref="A339:F339"/>
    <mergeCell ref="A519:F519"/>
    <mergeCell ref="A559:B559"/>
    <mergeCell ref="A514:B514"/>
    <mergeCell ref="A263:B263"/>
    <mergeCell ref="A353:B353"/>
    <mergeCell ref="A533:F533"/>
    <mergeCell ref="A296:F296"/>
    <mergeCell ref="A386:B386"/>
    <mergeCell ref="A515:B515"/>
    <mergeCell ref="A511:G511"/>
    <mergeCell ref="A419:B419"/>
    <mergeCell ref="A368:B368"/>
    <mergeCell ref="A350:B350"/>
    <mergeCell ref="A334:B334"/>
    <mergeCell ref="A338:B338"/>
    <mergeCell ref="A356:F356"/>
    <mergeCell ref="A547:B547"/>
    <mergeCell ref="A544:B544"/>
    <mergeCell ref="A463:B463"/>
    <mergeCell ref="A482:B482"/>
    <mergeCell ref="A560:B560"/>
    <mergeCell ref="A55:B55"/>
    <mergeCell ref="A235:F235"/>
    <mergeCell ref="A325:F325"/>
    <mergeCell ref="A415:B415"/>
    <mergeCell ref="A74:F74"/>
    <mergeCell ref="A434:B434"/>
    <mergeCell ref="A448:B448"/>
    <mergeCell ref="A481:B481"/>
    <mergeCell ref="A230:B230"/>
    <mergeCell ref="A401:B401"/>
    <mergeCell ref="A150:B150"/>
    <mergeCell ref="A420:F420"/>
    <mergeCell ref="A169:B169"/>
    <mergeCell ref="A140:F140"/>
    <mergeCell ref="A121:B121"/>
    <mergeCell ref="A310:F310"/>
    <mergeCell ref="A400:B400"/>
    <mergeCell ref="A69:B69"/>
    <mergeCell ref="A116:G116"/>
    <mergeCell ref="A135:B135"/>
    <mergeCell ref="A170:B170"/>
    <mergeCell ref="A168:B168"/>
    <mergeCell ref="A248:B248"/>
    <mergeCell ref="A3:B3"/>
    <mergeCell ref="A183:B183"/>
    <mergeCell ref="A453:F453"/>
    <mergeCell ref="A22:B22"/>
    <mergeCell ref="A202:F202"/>
    <mergeCell ref="A292:B292"/>
    <mergeCell ref="A382:B382"/>
    <mergeCell ref="A41:F41"/>
    <mergeCell ref="A221:F221"/>
    <mergeCell ref="A311:F311"/>
    <mergeCell ref="A36:B36"/>
    <mergeCell ref="A449:B449"/>
    <mergeCell ref="A7:B7"/>
    <mergeCell ref="A187:F187"/>
    <mergeCell ref="A277:B277"/>
    <mergeCell ref="A367:B367"/>
    <mergeCell ref="A40:B40"/>
    <mergeCell ref="A220:F220"/>
    <mergeCell ref="A405:F405"/>
    <mergeCell ref="A73:F73"/>
    <mergeCell ref="A438:F438"/>
    <mergeCell ref="A154:B154"/>
    <mergeCell ref="A244:B244"/>
    <mergeCell ref="A433:B433"/>
    <mergeCell ref="A8:B8"/>
    <mergeCell ref="A188:F188"/>
    <mergeCell ref="A278:B278"/>
    <mergeCell ref="A17:G17"/>
    <mergeCell ref="A107:F107"/>
    <mergeCell ref="A122:F122"/>
    <mergeCell ref="A557:G557"/>
    <mergeCell ref="A548:F548"/>
    <mergeCell ref="A117:B117"/>
    <mergeCell ref="A387:F387"/>
    <mergeCell ref="A477:G477"/>
    <mergeCell ref="A545:B545"/>
    <mergeCell ref="A197:B197"/>
    <mergeCell ref="A467:B467"/>
    <mergeCell ref="A462:G462"/>
    <mergeCell ref="A320:B320"/>
    <mergeCell ref="A531:B531"/>
    <mergeCell ref="A542:G542"/>
    <mergeCell ref="A495:G495"/>
    <mergeCell ref="A546:B546"/>
    <mergeCell ref="A530:B530"/>
    <mergeCell ref="A466:B466"/>
    <mergeCell ref="A499:B499"/>
    <mergeCell ref="A102:B102"/>
    <mergeCell ref="A558:B558"/>
    <mergeCell ref="A326:F326"/>
    <mergeCell ref="A416:B416"/>
    <mergeCell ref="A75:F75"/>
    <mergeCell ref="A165:G165"/>
    <mergeCell ref="A435:B435"/>
    <mergeCell ref="A402:B402"/>
    <mergeCell ref="A151:B151"/>
    <mergeCell ref="A421:F421"/>
    <mergeCell ref="A84:G84"/>
    <mergeCell ref="A108:F108"/>
    <mergeCell ref="A198:B198"/>
    <mergeCell ref="A288:G288"/>
    <mergeCell ref="A550:F550"/>
    <mergeCell ref="A468:F468"/>
    <mergeCell ref="A217:B217"/>
    <mergeCell ref="A307:B307"/>
    <mergeCell ref="A397:G397"/>
    <mergeCell ref="A501:F501"/>
    <mergeCell ref="A250:F250"/>
    <mergeCell ref="A340:F340"/>
    <mergeCell ref="A430:G430"/>
    <mergeCell ref="A89:B89"/>
    <mergeCell ref="A136:B136"/>
    <mergeCell ref="A4:B4"/>
    <mergeCell ref="A184:B184"/>
    <mergeCell ref="A274:G274"/>
    <mergeCell ref="A364:G364"/>
    <mergeCell ref="A454:F454"/>
    <mergeCell ref="A23:F23"/>
    <mergeCell ref="A203:F203"/>
    <mergeCell ref="A293:B293"/>
    <mergeCell ref="A383:B383"/>
    <mergeCell ref="A42:F42"/>
    <mergeCell ref="A18:B18"/>
    <mergeCell ref="A37:B37"/>
    <mergeCell ref="A70:B70"/>
    <mergeCell ref="A155:F155"/>
    <mergeCell ref="A245:B245"/>
    <mergeCell ref="A336:B336"/>
    <mergeCell ref="A51:G51"/>
    <mergeCell ref="A141:F141"/>
    <mergeCell ref="A231:B231"/>
    <mergeCell ref="A321:B321"/>
    <mergeCell ref="A173:F173"/>
    <mergeCell ref="A103:B103"/>
    <mergeCell ref="A232:B232"/>
    <mergeCell ref="A322:B322"/>
    <mergeCell ref="A9:C9"/>
    <mergeCell ref="A189:F189"/>
    <mergeCell ref="A279:B279"/>
    <mergeCell ref="A369:B369"/>
    <mergeCell ref="A56:B56"/>
    <mergeCell ref="A52:B52"/>
    <mergeCell ref="A549:F549"/>
    <mergeCell ref="A118:B118"/>
    <mergeCell ref="A388:F388"/>
    <mergeCell ref="A478:B478"/>
    <mergeCell ref="A137:B137"/>
    <mergeCell ref="A227:G227"/>
    <mergeCell ref="A264:B264"/>
    <mergeCell ref="A354:B354"/>
    <mergeCell ref="A534:F534"/>
    <mergeCell ref="A335:B335"/>
    <mergeCell ref="A496:B496"/>
    <mergeCell ref="A485:F485"/>
    <mergeCell ref="A484:F484"/>
    <mergeCell ref="A259:G259"/>
    <mergeCell ref="A282:F282"/>
    <mergeCell ref="A372:F372"/>
    <mergeCell ref="A260:B260"/>
    <mergeCell ref="A532:B532"/>
    <mergeCell ref="A535:F535"/>
    <mergeCell ref="A104:B104"/>
    <mergeCell ref="A464:B464"/>
    <mergeCell ref="A528:B528"/>
    <mergeCell ref="A123:F123"/>
    <mergeCell ref="A213:G213"/>
    <mergeCell ref="A303:G303"/>
    <mergeCell ref="A483:F483"/>
    <mergeCell ref="A497:B497"/>
    <mergeCell ref="A156:F156"/>
    <mergeCell ref="A516:B516"/>
    <mergeCell ref="A265:F265"/>
    <mergeCell ref="A355:F355"/>
    <mergeCell ref="A281:F281"/>
    <mergeCell ref="A371:F371"/>
    <mergeCell ref="A120:B120"/>
    <mergeCell ref="A529:B529"/>
    <mergeCell ref="A480:B480"/>
    <mergeCell ref="A139:F139"/>
    <mergeCell ref="A229:B229"/>
    <mergeCell ref="A319:G319"/>
    <mergeCell ref="A502:F502"/>
    <mergeCell ref="A71:B71"/>
    <mergeCell ref="A251:F251"/>
    <mergeCell ref="A341:F341"/>
    <mergeCell ref="A431:B431"/>
    <mergeCell ref="A90:F90"/>
    <mergeCell ref="A246:B246"/>
    <mergeCell ref="A349:G349"/>
    <mergeCell ref="A216:B216"/>
    <mergeCell ref="A306:B306"/>
    <mergeCell ref="A85:B85"/>
    <mergeCell ref="A101:B10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77D0-3836-4EBE-B7D7-C6D71414E202}">
  <dimension ref="A1:CA81"/>
  <sheetViews>
    <sheetView zoomScaleNormal="100" workbookViewId="0"/>
  </sheetViews>
  <sheetFormatPr defaultRowHeight="12.75" x14ac:dyDescent="0.2"/>
  <cols>
    <col min="1" max="1" width="9.140625" style="21" customWidth="1"/>
    <col min="2" max="2" width="9.140625" style="21"/>
    <col min="3" max="3" width="9" style="21" bestFit="1" customWidth="1"/>
    <col min="4" max="4" width="8.85546875" style="21" bestFit="1" customWidth="1"/>
    <col min="5" max="5" width="9" style="21" bestFit="1" customWidth="1"/>
    <col min="6" max="6" width="9.140625" style="21"/>
    <col min="7" max="7" width="8.7109375" style="21" bestFit="1" customWidth="1"/>
    <col min="8" max="16384" width="9.140625" style="21"/>
  </cols>
  <sheetData>
    <row r="1" spans="1:79" x14ac:dyDescent="0.2">
      <c r="A1" s="61" t="s">
        <v>257</v>
      </c>
    </row>
    <row r="3" spans="1:79" s="45" customFormat="1" ht="54.75" customHeight="1" x14ac:dyDescent="0.2">
      <c r="A3" s="46" t="s">
        <v>253</v>
      </c>
      <c r="B3" s="46" t="s">
        <v>208</v>
      </c>
      <c r="C3" s="46" t="s">
        <v>208</v>
      </c>
      <c r="D3" s="46" t="s">
        <v>208</v>
      </c>
      <c r="E3" s="46" t="s">
        <v>208</v>
      </c>
      <c r="F3" s="46" t="s">
        <v>208</v>
      </c>
      <c r="G3" s="46" t="s">
        <v>208</v>
      </c>
      <c r="I3" s="46" t="s">
        <v>252</v>
      </c>
      <c r="J3" s="46" t="s">
        <v>203</v>
      </c>
      <c r="K3" s="46" t="s">
        <v>203</v>
      </c>
      <c r="L3" s="46" t="s">
        <v>203</v>
      </c>
      <c r="M3" s="46" t="s">
        <v>203</v>
      </c>
      <c r="N3" s="46" t="s">
        <v>203</v>
      </c>
      <c r="O3" s="46" t="s">
        <v>203</v>
      </c>
      <c r="Q3" s="46" t="s">
        <v>251</v>
      </c>
      <c r="R3" s="46" t="s">
        <v>200</v>
      </c>
      <c r="S3" s="46" t="s">
        <v>200</v>
      </c>
      <c r="T3" s="46" t="s">
        <v>200</v>
      </c>
      <c r="U3" s="46" t="s">
        <v>200</v>
      </c>
      <c r="V3" s="46" t="s">
        <v>200</v>
      </c>
      <c r="W3" s="46" t="s">
        <v>200</v>
      </c>
      <c r="Y3" s="46" t="s">
        <v>250</v>
      </c>
      <c r="Z3" s="46" t="s">
        <v>198</v>
      </c>
      <c r="AA3" s="46" t="s">
        <v>198</v>
      </c>
      <c r="AB3" s="46" t="s">
        <v>198</v>
      </c>
      <c r="AC3" s="46" t="s">
        <v>198</v>
      </c>
      <c r="AD3" s="46" t="s">
        <v>198</v>
      </c>
      <c r="AE3" s="46" t="s">
        <v>198</v>
      </c>
      <c r="AG3" s="46" t="s">
        <v>249</v>
      </c>
      <c r="AH3" s="46" t="s">
        <v>195</v>
      </c>
      <c r="AI3" s="46" t="s">
        <v>195</v>
      </c>
      <c r="AJ3" s="46" t="s">
        <v>195</v>
      </c>
      <c r="AK3" s="46" t="s">
        <v>195</v>
      </c>
      <c r="AL3" s="46" t="s">
        <v>195</v>
      </c>
      <c r="AM3" s="46" t="s">
        <v>195</v>
      </c>
      <c r="AO3" s="46" t="s">
        <v>248</v>
      </c>
      <c r="AP3" s="46" t="s">
        <v>192</v>
      </c>
      <c r="AQ3" s="46" t="s">
        <v>192</v>
      </c>
      <c r="AR3" s="46" t="s">
        <v>192</v>
      </c>
      <c r="AS3" s="46" t="s">
        <v>192</v>
      </c>
      <c r="AT3" s="46" t="s">
        <v>192</v>
      </c>
      <c r="AU3" s="46" t="s">
        <v>192</v>
      </c>
      <c r="AW3" s="46" t="s">
        <v>247</v>
      </c>
      <c r="AX3" s="46" t="s">
        <v>190</v>
      </c>
      <c r="AY3" s="46" t="s">
        <v>190</v>
      </c>
      <c r="AZ3" s="46" t="s">
        <v>190</v>
      </c>
      <c r="BA3" s="46" t="s">
        <v>190</v>
      </c>
      <c r="BB3" s="46" t="s">
        <v>190</v>
      </c>
      <c r="BC3" s="46" t="s">
        <v>190</v>
      </c>
      <c r="BE3" s="46" t="s">
        <v>246</v>
      </c>
      <c r="BF3" s="46" t="s">
        <v>186</v>
      </c>
      <c r="BG3" s="46" t="s">
        <v>186</v>
      </c>
      <c r="BH3" s="46" t="s">
        <v>186</v>
      </c>
      <c r="BI3" s="46" t="s">
        <v>186</v>
      </c>
      <c r="BJ3" s="46" t="s">
        <v>186</v>
      </c>
      <c r="BK3" s="46" t="s">
        <v>186</v>
      </c>
      <c r="BM3" s="46" t="s">
        <v>245</v>
      </c>
      <c r="BN3" s="46" t="s">
        <v>183</v>
      </c>
      <c r="BO3" s="46" t="s">
        <v>183</v>
      </c>
      <c r="BP3" s="46" t="s">
        <v>183</v>
      </c>
      <c r="BQ3" s="46" t="s">
        <v>183</v>
      </c>
      <c r="BR3" s="46" t="s">
        <v>183</v>
      </c>
      <c r="BS3" s="46" t="s">
        <v>183</v>
      </c>
      <c r="BU3" s="46" t="s">
        <v>244</v>
      </c>
      <c r="BV3" s="46" t="s">
        <v>180</v>
      </c>
      <c r="BW3" s="46" t="s">
        <v>180</v>
      </c>
      <c r="BX3" s="46" t="s">
        <v>180</v>
      </c>
      <c r="BY3" s="46" t="s">
        <v>180</v>
      </c>
      <c r="BZ3" s="46" t="s">
        <v>180</v>
      </c>
      <c r="CA3" s="46" t="s">
        <v>180</v>
      </c>
    </row>
    <row r="4" spans="1:79" s="45" customFormat="1" ht="165.75" x14ac:dyDescent="0.2">
      <c r="A4" s="47" t="s">
        <v>95</v>
      </c>
      <c r="B4" s="47" t="s">
        <v>95</v>
      </c>
      <c r="C4" s="48" t="s">
        <v>94</v>
      </c>
      <c r="D4" s="48" t="s">
        <v>93</v>
      </c>
      <c r="E4" s="48" t="s">
        <v>92</v>
      </c>
      <c r="F4" s="48" t="s">
        <v>91</v>
      </c>
      <c r="G4" s="48" t="s">
        <v>90</v>
      </c>
      <c r="I4" s="47" t="s">
        <v>95</v>
      </c>
      <c r="J4" s="47" t="s">
        <v>95</v>
      </c>
      <c r="K4" s="48" t="s">
        <v>94</v>
      </c>
      <c r="L4" s="48" t="s">
        <v>93</v>
      </c>
      <c r="M4" s="48" t="s">
        <v>92</v>
      </c>
      <c r="N4" s="48" t="s">
        <v>91</v>
      </c>
      <c r="O4" s="48" t="s">
        <v>90</v>
      </c>
      <c r="Q4" s="47" t="s">
        <v>95</v>
      </c>
      <c r="R4" s="47" t="s">
        <v>95</v>
      </c>
      <c r="S4" s="48" t="s">
        <v>94</v>
      </c>
      <c r="T4" s="48" t="s">
        <v>93</v>
      </c>
      <c r="U4" s="48" t="s">
        <v>92</v>
      </c>
      <c r="V4" s="48" t="s">
        <v>91</v>
      </c>
      <c r="W4" s="48" t="s">
        <v>90</v>
      </c>
      <c r="Y4" s="47" t="s">
        <v>95</v>
      </c>
      <c r="Z4" s="47" t="s">
        <v>95</v>
      </c>
      <c r="AA4" s="48" t="s">
        <v>94</v>
      </c>
      <c r="AB4" s="48" t="s">
        <v>93</v>
      </c>
      <c r="AC4" s="48" t="s">
        <v>92</v>
      </c>
      <c r="AD4" s="48" t="s">
        <v>91</v>
      </c>
      <c r="AE4" s="48" t="s">
        <v>90</v>
      </c>
      <c r="AG4" s="47" t="s">
        <v>95</v>
      </c>
      <c r="AH4" s="47" t="s">
        <v>95</v>
      </c>
      <c r="AI4" s="48" t="s">
        <v>94</v>
      </c>
      <c r="AJ4" s="48" t="s">
        <v>93</v>
      </c>
      <c r="AK4" s="48" t="s">
        <v>92</v>
      </c>
      <c r="AL4" s="48" t="s">
        <v>91</v>
      </c>
      <c r="AM4" s="48" t="s">
        <v>90</v>
      </c>
      <c r="AO4" s="47" t="s">
        <v>95</v>
      </c>
      <c r="AP4" s="47" t="s">
        <v>95</v>
      </c>
      <c r="AQ4" s="48" t="s">
        <v>94</v>
      </c>
      <c r="AR4" s="48" t="s">
        <v>93</v>
      </c>
      <c r="AS4" s="48" t="s">
        <v>92</v>
      </c>
      <c r="AT4" s="48" t="s">
        <v>91</v>
      </c>
      <c r="AU4" s="48" t="s">
        <v>90</v>
      </c>
      <c r="AW4" s="47" t="s">
        <v>95</v>
      </c>
      <c r="AX4" s="47" t="s">
        <v>95</v>
      </c>
      <c r="AY4" s="48" t="s">
        <v>94</v>
      </c>
      <c r="AZ4" s="48" t="s">
        <v>93</v>
      </c>
      <c r="BA4" s="48" t="s">
        <v>92</v>
      </c>
      <c r="BB4" s="48" t="s">
        <v>91</v>
      </c>
      <c r="BC4" s="48" t="s">
        <v>90</v>
      </c>
      <c r="BE4" s="47" t="s">
        <v>95</v>
      </c>
      <c r="BF4" s="47" t="s">
        <v>95</v>
      </c>
      <c r="BG4" s="48" t="s">
        <v>94</v>
      </c>
      <c r="BH4" s="48" t="s">
        <v>93</v>
      </c>
      <c r="BI4" s="48" t="s">
        <v>92</v>
      </c>
      <c r="BJ4" s="48" t="s">
        <v>91</v>
      </c>
      <c r="BK4" s="48" t="s">
        <v>90</v>
      </c>
      <c r="BM4" s="47" t="s">
        <v>95</v>
      </c>
      <c r="BN4" s="47" t="s">
        <v>95</v>
      </c>
      <c r="BO4" s="48" t="s">
        <v>94</v>
      </c>
      <c r="BP4" s="48" t="s">
        <v>93</v>
      </c>
      <c r="BQ4" s="48" t="s">
        <v>92</v>
      </c>
      <c r="BR4" s="48" t="s">
        <v>91</v>
      </c>
      <c r="BS4" s="48" t="s">
        <v>90</v>
      </c>
      <c r="BU4" s="47" t="s">
        <v>95</v>
      </c>
      <c r="BV4" s="47" t="s">
        <v>95</v>
      </c>
      <c r="BW4" s="48" t="s">
        <v>94</v>
      </c>
      <c r="BX4" s="48" t="s">
        <v>93</v>
      </c>
      <c r="BY4" s="48" t="s">
        <v>92</v>
      </c>
      <c r="BZ4" s="48" t="s">
        <v>91</v>
      </c>
      <c r="CA4" s="48" t="s">
        <v>90</v>
      </c>
    </row>
    <row r="5" spans="1:79" x14ac:dyDescent="0.2">
      <c r="A5" s="40" t="s">
        <v>62</v>
      </c>
      <c r="B5" s="40" t="s">
        <v>62</v>
      </c>
      <c r="C5" s="30">
        <v>0</v>
      </c>
      <c r="D5" s="30">
        <v>0</v>
      </c>
      <c r="E5" s="30">
        <v>3</v>
      </c>
      <c r="F5" s="30">
        <v>4</v>
      </c>
      <c r="G5" s="32">
        <v>7</v>
      </c>
      <c r="I5" s="40" t="s">
        <v>62</v>
      </c>
      <c r="J5" s="40" t="s">
        <v>62</v>
      </c>
      <c r="K5" s="23">
        <v>0</v>
      </c>
      <c r="L5" s="23">
        <v>0</v>
      </c>
      <c r="M5" s="23">
        <v>2</v>
      </c>
      <c r="N5" s="23">
        <v>5</v>
      </c>
      <c r="O5" s="22">
        <v>7</v>
      </c>
      <c r="Q5" s="40" t="s">
        <v>62</v>
      </c>
      <c r="R5" s="40" t="s">
        <v>62</v>
      </c>
      <c r="S5" s="23">
        <v>0</v>
      </c>
      <c r="T5" s="23">
        <v>0</v>
      </c>
      <c r="U5" s="23">
        <v>4</v>
      </c>
      <c r="V5" s="23">
        <v>3</v>
      </c>
      <c r="W5" s="22">
        <v>7</v>
      </c>
      <c r="Y5" s="40" t="s">
        <v>62</v>
      </c>
      <c r="Z5" s="40" t="s">
        <v>62</v>
      </c>
      <c r="AA5" s="23">
        <v>0</v>
      </c>
      <c r="AB5" s="23">
        <v>0</v>
      </c>
      <c r="AC5" s="23">
        <v>3</v>
      </c>
      <c r="AD5" s="23">
        <v>4</v>
      </c>
      <c r="AE5" s="22">
        <v>7</v>
      </c>
      <c r="AG5" s="40" t="s">
        <v>62</v>
      </c>
      <c r="AH5" s="40" t="s">
        <v>62</v>
      </c>
      <c r="AI5" s="23">
        <v>0</v>
      </c>
      <c r="AJ5" s="23">
        <v>0</v>
      </c>
      <c r="AK5" s="23">
        <v>2</v>
      </c>
      <c r="AL5" s="23">
        <v>5</v>
      </c>
      <c r="AM5" s="22">
        <v>7</v>
      </c>
      <c r="AO5" s="40" t="s">
        <v>62</v>
      </c>
      <c r="AP5" s="40" t="s">
        <v>62</v>
      </c>
      <c r="AQ5" s="23">
        <v>0</v>
      </c>
      <c r="AR5" s="23">
        <v>1</v>
      </c>
      <c r="AS5" s="23">
        <v>2</v>
      </c>
      <c r="AT5" s="23">
        <v>4</v>
      </c>
      <c r="AU5" s="22">
        <v>7</v>
      </c>
      <c r="AW5" s="40" t="s">
        <v>62</v>
      </c>
      <c r="AX5" s="40" t="s">
        <v>62</v>
      </c>
      <c r="AY5" s="23">
        <v>1</v>
      </c>
      <c r="AZ5" s="23">
        <v>0</v>
      </c>
      <c r="BA5" s="23">
        <v>3</v>
      </c>
      <c r="BB5" s="23">
        <v>3</v>
      </c>
      <c r="BC5" s="22">
        <v>7</v>
      </c>
      <c r="BE5" s="40" t="s">
        <v>62</v>
      </c>
      <c r="BF5" s="40" t="s">
        <v>62</v>
      </c>
      <c r="BG5" s="23">
        <v>0</v>
      </c>
      <c r="BH5" s="23">
        <v>0</v>
      </c>
      <c r="BI5" s="23">
        <v>3</v>
      </c>
      <c r="BJ5" s="23">
        <v>4</v>
      </c>
      <c r="BK5" s="22">
        <v>7</v>
      </c>
      <c r="BM5" s="40" t="s">
        <v>62</v>
      </c>
      <c r="BN5" s="40" t="s">
        <v>62</v>
      </c>
      <c r="BO5" s="23">
        <v>1</v>
      </c>
      <c r="BP5" s="23">
        <v>0</v>
      </c>
      <c r="BQ5" s="23">
        <v>1</v>
      </c>
      <c r="BR5" s="23">
        <v>5</v>
      </c>
      <c r="BS5" s="22">
        <v>7</v>
      </c>
      <c r="BU5" s="40" t="s">
        <v>62</v>
      </c>
      <c r="BV5" s="40" t="s">
        <v>62</v>
      </c>
      <c r="BW5" s="23">
        <v>1</v>
      </c>
      <c r="BX5" s="23">
        <v>1</v>
      </c>
      <c r="BY5" s="23">
        <v>2</v>
      </c>
      <c r="BZ5" s="23">
        <v>3</v>
      </c>
      <c r="CA5" s="22">
        <v>7</v>
      </c>
    </row>
    <row r="6" spans="1:79" x14ac:dyDescent="0.2">
      <c r="A6" s="31"/>
      <c r="B6" s="31"/>
      <c r="C6" s="30"/>
      <c r="D6" s="30"/>
      <c r="E6" s="30"/>
      <c r="F6" s="29">
        <f>SUM(E5:F5)</f>
        <v>7</v>
      </c>
      <c r="G6" s="32"/>
      <c r="I6" s="31"/>
      <c r="J6" s="31"/>
      <c r="K6" s="23"/>
      <c r="L6" s="30"/>
      <c r="M6" s="23"/>
      <c r="N6" s="29">
        <f>SUM(M5:N5)</f>
        <v>7</v>
      </c>
      <c r="O6" s="22"/>
      <c r="Q6" s="31"/>
      <c r="R6" s="31"/>
      <c r="S6" s="23"/>
      <c r="T6" s="30"/>
      <c r="U6" s="23"/>
      <c r="V6" s="29">
        <f>SUM(U5:V5)</f>
        <v>7</v>
      </c>
      <c r="W6" s="22"/>
      <c r="Y6" s="31"/>
      <c r="Z6" s="31"/>
      <c r="AA6" s="23"/>
      <c r="AB6" s="30"/>
      <c r="AC6" s="23"/>
      <c r="AD6" s="29">
        <f>SUM(AC5:AD5)</f>
        <v>7</v>
      </c>
      <c r="AE6" s="22"/>
      <c r="AG6" s="31"/>
      <c r="AH6" s="31"/>
      <c r="AI6" s="23"/>
      <c r="AJ6" s="30"/>
      <c r="AK6" s="23"/>
      <c r="AL6" s="29">
        <f>SUM(AK5:AL5)</f>
        <v>7</v>
      </c>
      <c r="AM6" s="22"/>
      <c r="AO6" s="31"/>
      <c r="AP6" s="31"/>
      <c r="AQ6" s="23"/>
      <c r="AR6" s="30"/>
      <c r="AS6" s="23"/>
      <c r="AT6" s="29">
        <f>SUM(AS5:AT5)</f>
        <v>6</v>
      </c>
      <c r="AU6" s="22"/>
      <c r="AW6" s="31"/>
      <c r="AX6" s="31"/>
      <c r="AY6" s="23"/>
      <c r="AZ6" s="30"/>
      <c r="BA6" s="23"/>
      <c r="BB6" s="29">
        <f>SUM(BA5:BB5)</f>
        <v>6</v>
      </c>
      <c r="BC6" s="22"/>
      <c r="BE6" s="31"/>
      <c r="BF6" s="31"/>
      <c r="BG6" s="23"/>
      <c r="BH6" s="30"/>
      <c r="BI6" s="23"/>
      <c r="BJ6" s="29">
        <f>SUM(BI5:BJ5)</f>
        <v>7</v>
      </c>
      <c r="BK6" s="22"/>
      <c r="BM6" s="31"/>
      <c r="BN6" s="31"/>
      <c r="BO6" s="23"/>
      <c r="BP6" s="30"/>
      <c r="BQ6" s="23"/>
      <c r="BR6" s="29">
        <f>SUM(BQ5:BR5)</f>
        <v>6</v>
      </c>
      <c r="BS6" s="22"/>
      <c r="BU6" s="31"/>
      <c r="BV6" s="31"/>
      <c r="BW6" s="23"/>
      <c r="BX6" s="30"/>
      <c r="BY6" s="23"/>
      <c r="BZ6" s="29">
        <f>SUM(BY5:BZ5)</f>
        <v>5</v>
      </c>
      <c r="CA6" s="22"/>
    </row>
    <row r="7" spans="1:79" x14ac:dyDescent="0.2">
      <c r="A7" s="40" t="s">
        <v>63</v>
      </c>
      <c r="B7" s="40" t="s">
        <v>63</v>
      </c>
      <c r="C7" s="30">
        <v>0</v>
      </c>
      <c r="D7" s="30">
        <v>3</v>
      </c>
      <c r="E7" s="30">
        <v>1</v>
      </c>
      <c r="F7" s="30">
        <v>3</v>
      </c>
      <c r="G7" s="32">
        <v>7</v>
      </c>
      <c r="I7" s="40" t="s">
        <v>63</v>
      </c>
      <c r="J7" s="40" t="s">
        <v>63</v>
      </c>
      <c r="K7" s="23">
        <v>0</v>
      </c>
      <c r="L7" s="23">
        <v>2</v>
      </c>
      <c r="M7" s="23">
        <v>2</v>
      </c>
      <c r="N7" s="23">
        <v>3</v>
      </c>
      <c r="O7" s="22">
        <v>7</v>
      </c>
      <c r="Q7" s="40" t="s">
        <v>63</v>
      </c>
      <c r="R7" s="40" t="s">
        <v>63</v>
      </c>
      <c r="S7" s="23">
        <v>0</v>
      </c>
      <c r="T7" s="23">
        <v>3</v>
      </c>
      <c r="U7" s="23">
        <v>3</v>
      </c>
      <c r="V7" s="23">
        <v>1</v>
      </c>
      <c r="W7" s="22">
        <v>7</v>
      </c>
      <c r="Y7" s="40" t="s">
        <v>63</v>
      </c>
      <c r="Z7" s="40" t="s">
        <v>63</v>
      </c>
      <c r="AA7" s="23">
        <v>0</v>
      </c>
      <c r="AB7" s="23">
        <v>1</v>
      </c>
      <c r="AC7" s="23">
        <v>3</v>
      </c>
      <c r="AD7" s="23">
        <v>3</v>
      </c>
      <c r="AE7" s="22">
        <v>7</v>
      </c>
      <c r="AG7" s="40" t="s">
        <v>63</v>
      </c>
      <c r="AH7" s="40" t="s">
        <v>63</v>
      </c>
      <c r="AI7" s="23">
        <v>0</v>
      </c>
      <c r="AJ7" s="23">
        <v>0</v>
      </c>
      <c r="AK7" s="23">
        <v>3</v>
      </c>
      <c r="AL7" s="23">
        <v>4</v>
      </c>
      <c r="AM7" s="22">
        <v>7</v>
      </c>
      <c r="AO7" s="40" t="s">
        <v>63</v>
      </c>
      <c r="AP7" s="40" t="s">
        <v>63</v>
      </c>
      <c r="AQ7" s="23">
        <v>0</v>
      </c>
      <c r="AR7" s="23">
        <v>0</v>
      </c>
      <c r="AS7" s="23">
        <v>5</v>
      </c>
      <c r="AT7" s="23">
        <v>2</v>
      </c>
      <c r="AU7" s="22">
        <v>7</v>
      </c>
      <c r="AW7" s="40" t="s">
        <v>63</v>
      </c>
      <c r="AX7" s="40" t="s">
        <v>63</v>
      </c>
      <c r="AY7" s="23">
        <v>1</v>
      </c>
      <c r="AZ7" s="23">
        <v>0</v>
      </c>
      <c r="BA7" s="23">
        <v>4</v>
      </c>
      <c r="BB7" s="23">
        <v>2</v>
      </c>
      <c r="BC7" s="22">
        <v>7</v>
      </c>
      <c r="BE7" s="40" t="s">
        <v>63</v>
      </c>
      <c r="BF7" s="40" t="s">
        <v>63</v>
      </c>
      <c r="BG7" s="23">
        <v>0</v>
      </c>
      <c r="BH7" s="23">
        <v>1</v>
      </c>
      <c r="BI7" s="23">
        <v>3</v>
      </c>
      <c r="BJ7" s="23">
        <v>3</v>
      </c>
      <c r="BK7" s="22">
        <v>7</v>
      </c>
      <c r="BM7" s="40" t="s">
        <v>63</v>
      </c>
      <c r="BN7" s="40" t="s">
        <v>63</v>
      </c>
      <c r="BO7" s="23">
        <v>1</v>
      </c>
      <c r="BP7" s="23">
        <v>2</v>
      </c>
      <c r="BQ7" s="23">
        <v>1</v>
      </c>
      <c r="BR7" s="23">
        <v>3</v>
      </c>
      <c r="BS7" s="22">
        <v>7</v>
      </c>
      <c r="BU7" s="40" t="s">
        <v>63</v>
      </c>
      <c r="BV7" s="40" t="s">
        <v>63</v>
      </c>
      <c r="BW7" s="23">
        <v>1</v>
      </c>
      <c r="BX7" s="23">
        <v>0</v>
      </c>
      <c r="BY7" s="23">
        <v>4</v>
      </c>
      <c r="BZ7" s="23">
        <v>2</v>
      </c>
      <c r="CA7" s="22">
        <v>7</v>
      </c>
    </row>
    <row r="8" spans="1:79" x14ac:dyDescent="0.2">
      <c r="A8" s="31"/>
      <c r="B8" s="31"/>
      <c r="C8" s="30"/>
      <c r="D8" s="30"/>
      <c r="E8" s="30"/>
      <c r="F8" s="29">
        <f>SUM(E7:F7)</f>
        <v>4</v>
      </c>
      <c r="G8" s="32"/>
      <c r="I8" s="31"/>
      <c r="J8" s="31"/>
      <c r="K8" s="23"/>
      <c r="L8" s="30"/>
      <c r="M8" s="23"/>
      <c r="N8" s="29">
        <f>SUM(M7:N7)</f>
        <v>5</v>
      </c>
      <c r="O8" s="22"/>
      <c r="Q8" s="31"/>
      <c r="R8" s="31"/>
      <c r="S8" s="23"/>
      <c r="T8" s="30"/>
      <c r="U8" s="23"/>
      <c r="V8" s="29">
        <f>SUM(U7:V7)</f>
        <v>4</v>
      </c>
      <c r="W8" s="22"/>
      <c r="Y8" s="31"/>
      <c r="Z8" s="31"/>
      <c r="AA8" s="23"/>
      <c r="AB8" s="30"/>
      <c r="AC8" s="23"/>
      <c r="AD8" s="29">
        <f>SUM(AC7:AD7)</f>
        <v>6</v>
      </c>
      <c r="AE8" s="22"/>
      <c r="AG8" s="31"/>
      <c r="AH8" s="31"/>
      <c r="AI8" s="23"/>
      <c r="AJ8" s="30"/>
      <c r="AK8" s="23"/>
      <c r="AL8" s="29">
        <f>SUM(AK7:AL7)</f>
        <v>7</v>
      </c>
      <c r="AM8" s="22"/>
      <c r="AO8" s="31"/>
      <c r="AP8" s="31"/>
      <c r="AQ8" s="23"/>
      <c r="AR8" s="30"/>
      <c r="AS8" s="23"/>
      <c r="AT8" s="29">
        <f>SUM(AS7:AT7)</f>
        <v>7</v>
      </c>
      <c r="AU8" s="22"/>
      <c r="AW8" s="31"/>
      <c r="AX8" s="31"/>
      <c r="AY8" s="23"/>
      <c r="AZ8" s="30"/>
      <c r="BA8" s="23"/>
      <c r="BB8" s="29">
        <f>SUM(BA7:BB7)</f>
        <v>6</v>
      </c>
      <c r="BC8" s="22"/>
      <c r="BE8" s="31"/>
      <c r="BF8" s="31"/>
      <c r="BG8" s="23"/>
      <c r="BH8" s="30"/>
      <c r="BI8" s="23"/>
      <c r="BJ8" s="29">
        <f>SUM(BI7:BJ7)</f>
        <v>6</v>
      </c>
      <c r="BK8" s="22"/>
      <c r="BM8" s="31"/>
      <c r="BN8" s="31"/>
      <c r="BO8" s="23"/>
      <c r="BP8" s="30"/>
      <c r="BQ8" s="23"/>
      <c r="BR8" s="29">
        <f>SUM(BQ7:BR7)</f>
        <v>4</v>
      </c>
      <c r="BS8" s="22"/>
      <c r="BU8" s="31"/>
      <c r="BV8" s="31"/>
      <c r="BW8" s="23"/>
      <c r="BX8" s="30"/>
      <c r="BY8" s="23"/>
      <c r="BZ8" s="29">
        <f>SUM(BY7:BZ7)</f>
        <v>6</v>
      </c>
      <c r="CA8" s="22"/>
    </row>
    <row r="9" spans="1:79" x14ac:dyDescent="0.2">
      <c r="A9" s="40" t="s">
        <v>65</v>
      </c>
      <c r="B9" s="40" t="s">
        <v>65</v>
      </c>
      <c r="C9" s="30">
        <v>0</v>
      </c>
      <c r="D9" s="30">
        <v>0</v>
      </c>
      <c r="E9" s="30">
        <v>3</v>
      </c>
      <c r="F9" s="30">
        <v>4</v>
      </c>
      <c r="G9" s="32">
        <v>7</v>
      </c>
      <c r="I9" s="40" t="s">
        <v>65</v>
      </c>
      <c r="J9" s="40" t="s">
        <v>65</v>
      </c>
      <c r="K9" s="23">
        <v>0</v>
      </c>
      <c r="L9" s="23">
        <v>0</v>
      </c>
      <c r="M9" s="23">
        <v>3</v>
      </c>
      <c r="N9" s="23">
        <v>4</v>
      </c>
      <c r="O9" s="22">
        <v>7</v>
      </c>
      <c r="Q9" s="40" t="s">
        <v>65</v>
      </c>
      <c r="R9" s="40" t="s">
        <v>65</v>
      </c>
      <c r="S9" s="23">
        <v>0</v>
      </c>
      <c r="T9" s="23">
        <v>0</v>
      </c>
      <c r="U9" s="23">
        <v>5</v>
      </c>
      <c r="V9" s="23">
        <v>2</v>
      </c>
      <c r="W9" s="22">
        <v>7</v>
      </c>
      <c r="Y9" s="41" t="s">
        <v>65</v>
      </c>
      <c r="Z9" s="40" t="s">
        <v>65</v>
      </c>
      <c r="AA9" s="23">
        <v>0</v>
      </c>
      <c r="AB9" s="23">
        <v>0</v>
      </c>
      <c r="AC9" s="23">
        <v>4</v>
      </c>
      <c r="AD9" s="23">
        <v>3</v>
      </c>
      <c r="AE9" s="22">
        <v>7</v>
      </c>
      <c r="AG9" s="40" t="s">
        <v>65</v>
      </c>
      <c r="AH9" s="40" t="s">
        <v>65</v>
      </c>
      <c r="AI9" s="23">
        <v>0</v>
      </c>
      <c r="AJ9" s="23">
        <v>1</v>
      </c>
      <c r="AK9" s="23">
        <v>3</v>
      </c>
      <c r="AL9" s="23">
        <v>3</v>
      </c>
      <c r="AM9" s="22">
        <v>7</v>
      </c>
      <c r="AO9" s="40" t="s">
        <v>65</v>
      </c>
      <c r="AP9" s="40" t="s">
        <v>65</v>
      </c>
      <c r="AQ9" s="23">
        <v>0</v>
      </c>
      <c r="AR9" s="23">
        <v>1</v>
      </c>
      <c r="AS9" s="23">
        <v>3</v>
      </c>
      <c r="AT9" s="23">
        <v>3</v>
      </c>
      <c r="AU9" s="22">
        <v>7</v>
      </c>
      <c r="AW9" s="40" t="s">
        <v>65</v>
      </c>
      <c r="AX9" s="40" t="s">
        <v>65</v>
      </c>
      <c r="AY9" s="23">
        <v>1</v>
      </c>
      <c r="AZ9" s="23">
        <v>0</v>
      </c>
      <c r="BA9" s="23">
        <v>3</v>
      </c>
      <c r="BB9" s="23">
        <v>3</v>
      </c>
      <c r="BC9" s="22">
        <v>7</v>
      </c>
      <c r="BE9" s="40" t="s">
        <v>65</v>
      </c>
      <c r="BF9" s="40" t="s">
        <v>65</v>
      </c>
      <c r="BG9" s="23">
        <v>0</v>
      </c>
      <c r="BH9" s="23">
        <v>1</v>
      </c>
      <c r="BI9" s="23">
        <v>2</v>
      </c>
      <c r="BJ9" s="23">
        <v>4</v>
      </c>
      <c r="BK9" s="22">
        <v>7</v>
      </c>
      <c r="BM9" s="40" t="s">
        <v>65</v>
      </c>
      <c r="BN9" s="40" t="s">
        <v>65</v>
      </c>
      <c r="BO9" s="23">
        <v>1</v>
      </c>
      <c r="BP9" s="23">
        <v>0</v>
      </c>
      <c r="BQ9" s="23">
        <v>3</v>
      </c>
      <c r="BR9" s="23">
        <v>3</v>
      </c>
      <c r="BS9" s="22">
        <v>7</v>
      </c>
      <c r="BU9" s="40" t="s">
        <v>65</v>
      </c>
      <c r="BV9" s="40" t="s">
        <v>65</v>
      </c>
      <c r="BW9" s="23">
        <v>1</v>
      </c>
      <c r="BX9" s="23">
        <v>1</v>
      </c>
      <c r="BY9" s="23">
        <v>1</v>
      </c>
      <c r="BZ9" s="23">
        <v>4</v>
      </c>
      <c r="CA9" s="22">
        <v>7</v>
      </c>
    </row>
    <row r="10" spans="1:79" x14ac:dyDescent="0.2">
      <c r="A10" s="31"/>
      <c r="B10" s="31"/>
      <c r="C10" s="30"/>
      <c r="D10" s="30"/>
      <c r="E10" s="30"/>
      <c r="F10" s="29">
        <f>SUM(E9:F9)</f>
        <v>7</v>
      </c>
      <c r="G10" s="32"/>
      <c r="I10" s="31"/>
      <c r="J10" s="31"/>
      <c r="K10" s="23"/>
      <c r="L10" s="30"/>
      <c r="M10" s="23"/>
      <c r="N10" s="29">
        <f>SUM(M9:N9)</f>
        <v>7</v>
      </c>
      <c r="O10" s="22"/>
      <c r="Q10" s="31"/>
      <c r="R10" s="31"/>
      <c r="S10" s="23"/>
      <c r="T10" s="30"/>
      <c r="U10" s="23"/>
      <c r="V10" s="29">
        <f>SUM(U9:V9)</f>
        <v>7</v>
      </c>
      <c r="W10" s="22"/>
      <c r="Y10" s="31"/>
      <c r="Z10" s="31"/>
      <c r="AA10" s="23"/>
      <c r="AB10" s="30"/>
      <c r="AC10" s="23"/>
      <c r="AD10" s="29">
        <f>SUM(AC9:AD9)</f>
        <v>7</v>
      </c>
      <c r="AE10" s="22"/>
      <c r="AG10" s="31"/>
      <c r="AH10" s="31"/>
      <c r="AI10" s="23"/>
      <c r="AJ10" s="30"/>
      <c r="AK10" s="23"/>
      <c r="AL10" s="29">
        <f>SUM(AK9:AL9)</f>
        <v>6</v>
      </c>
      <c r="AM10" s="22"/>
      <c r="AO10" s="31"/>
      <c r="AP10" s="31"/>
      <c r="AQ10" s="23"/>
      <c r="AR10" s="30"/>
      <c r="AS10" s="23"/>
      <c r="AT10" s="29">
        <f>SUM(AS9:AT9)</f>
        <v>6</v>
      </c>
      <c r="AU10" s="22"/>
      <c r="AW10" s="31"/>
      <c r="AX10" s="31"/>
      <c r="AY10" s="23"/>
      <c r="AZ10" s="30"/>
      <c r="BA10" s="23"/>
      <c r="BB10" s="29">
        <f>SUM(BA9:BB9)</f>
        <v>6</v>
      </c>
      <c r="BC10" s="22"/>
      <c r="BE10" s="31"/>
      <c r="BF10" s="31"/>
      <c r="BG10" s="23"/>
      <c r="BH10" s="30"/>
      <c r="BI10" s="23"/>
      <c r="BJ10" s="29">
        <f>SUM(BI9:BJ9)</f>
        <v>6</v>
      </c>
      <c r="BK10" s="22"/>
      <c r="BM10" s="31"/>
      <c r="BN10" s="31"/>
      <c r="BO10" s="23"/>
      <c r="BP10" s="30"/>
      <c r="BQ10" s="23"/>
      <c r="BR10" s="29">
        <f>SUM(BQ9:BR9)</f>
        <v>6</v>
      </c>
      <c r="BS10" s="22"/>
      <c r="BU10" s="31"/>
      <c r="BV10" s="31"/>
      <c r="BW10" s="23"/>
      <c r="BX10" s="30"/>
      <c r="BY10" s="23"/>
      <c r="BZ10" s="29">
        <f>SUM(BY9:BZ9)</f>
        <v>5</v>
      </c>
      <c r="CA10" s="22"/>
    </row>
    <row r="11" spans="1:79" x14ac:dyDescent="0.2">
      <c r="A11" s="40" t="s">
        <v>64</v>
      </c>
      <c r="B11" s="40" t="s">
        <v>64</v>
      </c>
      <c r="C11" s="30">
        <v>0</v>
      </c>
      <c r="D11" s="30">
        <v>3</v>
      </c>
      <c r="E11" s="30">
        <v>2</v>
      </c>
      <c r="F11" s="30">
        <v>2</v>
      </c>
      <c r="G11" s="32">
        <v>7</v>
      </c>
      <c r="I11" s="40" t="s">
        <v>64</v>
      </c>
      <c r="J11" s="40" t="s">
        <v>64</v>
      </c>
      <c r="K11" s="23">
        <v>0</v>
      </c>
      <c r="L11" s="23">
        <v>2</v>
      </c>
      <c r="M11" s="23">
        <v>1</v>
      </c>
      <c r="N11" s="23">
        <v>4</v>
      </c>
      <c r="O11" s="22">
        <v>7</v>
      </c>
      <c r="Q11" s="40" t="s">
        <v>64</v>
      </c>
      <c r="R11" s="40" t="s">
        <v>64</v>
      </c>
      <c r="S11" s="23">
        <v>0</v>
      </c>
      <c r="T11" s="23">
        <v>3</v>
      </c>
      <c r="U11" s="23">
        <v>3</v>
      </c>
      <c r="V11" s="23">
        <v>1</v>
      </c>
      <c r="W11" s="22">
        <v>7</v>
      </c>
      <c r="Y11" s="40" t="s">
        <v>64</v>
      </c>
      <c r="Z11" s="40" t="s">
        <v>64</v>
      </c>
      <c r="AA11" s="23">
        <v>0</v>
      </c>
      <c r="AB11" s="23">
        <v>2</v>
      </c>
      <c r="AC11" s="23">
        <v>3</v>
      </c>
      <c r="AD11" s="23">
        <v>2</v>
      </c>
      <c r="AE11" s="22">
        <v>7</v>
      </c>
      <c r="AG11" s="40" t="s">
        <v>64</v>
      </c>
      <c r="AH11" s="40" t="s">
        <v>64</v>
      </c>
      <c r="AI11" s="23">
        <v>0</v>
      </c>
      <c r="AJ11" s="23">
        <v>1</v>
      </c>
      <c r="AK11" s="23">
        <v>4</v>
      </c>
      <c r="AL11" s="23">
        <v>2</v>
      </c>
      <c r="AM11" s="22">
        <v>7</v>
      </c>
      <c r="AO11" s="40" t="s">
        <v>64</v>
      </c>
      <c r="AP11" s="40" t="s">
        <v>64</v>
      </c>
      <c r="AQ11" s="23">
        <v>0</v>
      </c>
      <c r="AR11" s="23">
        <v>1</v>
      </c>
      <c r="AS11" s="23">
        <v>4</v>
      </c>
      <c r="AT11" s="23">
        <v>2</v>
      </c>
      <c r="AU11" s="22">
        <v>7</v>
      </c>
      <c r="AW11" s="40" t="s">
        <v>64</v>
      </c>
      <c r="AX11" s="40" t="s">
        <v>64</v>
      </c>
      <c r="AY11" s="23">
        <v>1</v>
      </c>
      <c r="AZ11" s="23">
        <v>0</v>
      </c>
      <c r="BA11" s="23">
        <v>4</v>
      </c>
      <c r="BB11" s="23">
        <v>2</v>
      </c>
      <c r="BC11" s="22">
        <v>7</v>
      </c>
      <c r="BE11" s="40" t="s">
        <v>64</v>
      </c>
      <c r="BF11" s="40" t="s">
        <v>64</v>
      </c>
      <c r="BG11" s="23">
        <v>0</v>
      </c>
      <c r="BH11" s="23">
        <v>2</v>
      </c>
      <c r="BI11" s="23">
        <v>3</v>
      </c>
      <c r="BJ11" s="23">
        <v>2</v>
      </c>
      <c r="BK11" s="22">
        <v>7</v>
      </c>
      <c r="BM11" s="40" t="s">
        <v>64</v>
      </c>
      <c r="BN11" s="40" t="s">
        <v>64</v>
      </c>
      <c r="BO11" s="23">
        <v>1</v>
      </c>
      <c r="BP11" s="23">
        <v>1</v>
      </c>
      <c r="BQ11" s="23">
        <v>2</v>
      </c>
      <c r="BR11" s="23">
        <v>3</v>
      </c>
      <c r="BS11" s="22">
        <v>7</v>
      </c>
      <c r="BU11" s="40" t="s">
        <v>64</v>
      </c>
      <c r="BV11" s="40" t="s">
        <v>64</v>
      </c>
      <c r="BW11" s="23">
        <v>1</v>
      </c>
      <c r="BX11" s="23">
        <v>3</v>
      </c>
      <c r="BY11" s="23">
        <v>2</v>
      </c>
      <c r="BZ11" s="23">
        <v>1</v>
      </c>
      <c r="CA11" s="22">
        <v>7</v>
      </c>
    </row>
    <row r="12" spans="1:79" x14ac:dyDescent="0.2">
      <c r="F12" s="29">
        <f>SUM(E11:F11)</f>
        <v>4</v>
      </c>
      <c r="N12" s="29">
        <f>SUM(M11:N11)</f>
        <v>5</v>
      </c>
      <c r="T12" s="30"/>
      <c r="V12" s="29">
        <f>SUM(U11:V11)</f>
        <v>4</v>
      </c>
      <c r="AB12" s="30"/>
      <c r="AD12" s="29">
        <f>SUM(AC11:AD11)</f>
        <v>5</v>
      </c>
      <c r="AJ12" s="30"/>
      <c r="AL12" s="29">
        <f>SUM(AK11:AL11)</f>
        <v>6</v>
      </c>
      <c r="AR12" s="30"/>
      <c r="AT12" s="29">
        <f>SUM(AS11:AT11)</f>
        <v>6</v>
      </c>
      <c r="AZ12" s="30"/>
      <c r="BB12" s="29">
        <f>SUM(BA11:BB11)</f>
        <v>6</v>
      </c>
      <c r="BH12" s="30"/>
      <c r="BJ12" s="29">
        <f>SUM(BI11:BJ11)</f>
        <v>5</v>
      </c>
      <c r="BP12" s="30"/>
      <c r="BR12" s="29">
        <f>SUM(BQ11:BR11)</f>
        <v>5</v>
      </c>
      <c r="BX12" s="30"/>
      <c r="BZ12" s="29">
        <f>SUM(BY11:BZ11)</f>
        <v>3</v>
      </c>
    </row>
    <row r="25" spans="1:79" s="45" customFormat="1" x14ac:dyDescent="0.2"/>
    <row r="26" spans="1:79" s="45" customFormat="1" ht="66" customHeight="1" x14ac:dyDescent="0.2">
      <c r="A26" s="60" t="s">
        <v>243</v>
      </c>
      <c r="B26" s="46" t="s">
        <v>176</v>
      </c>
      <c r="C26" s="46" t="s">
        <v>176</v>
      </c>
      <c r="D26" s="46" t="s">
        <v>176</v>
      </c>
      <c r="E26" s="46" t="s">
        <v>176</v>
      </c>
      <c r="F26" s="46" t="s">
        <v>176</v>
      </c>
      <c r="G26" s="46" t="s">
        <v>176</v>
      </c>
      <c r="I26" s="46" t="s">
        <v>242</v>
      </c>
      <c r="J26" s="46" t="s">
        <v>173</v>
      </c>
      <c r="K26" s="46" t="s">
        <v>173</v>
      </c>
      <c r="L26" s="46" t="s">
        <v>173</v>
      </c>
      <c r="M26" s="46" t="s">
        <v>173</v>
      </c>
      <c r="N26" s="46" t="s">
        <v>173</v>
      </c>
      <c r="O26" s="46" t="s">
        <v>173</v>
      </c>
      <c r="Q26" s="46" t="s">
        <v>241</v>
      </c>
      <c r="R26" s="46" t="s">
        <v>168</v>
      </c>
      <c r="S26" s="46" t="s">
        <v>168</v>
      </c>
      <c r="T26" s="46" t="s">
        <v>168</v>
      </c>
      <c r="U26" s="46" t="s">
        <v>168</v>
      </c>
      <c r="V26" s="46" t="s">
        <v>168</v>
      </c>
      <c r="W26" s="46" t="s">
        <v>168</v>
      </c>
      <c r="Y26" s="46" t="s">
        <v>240</v>
      </c>
      <c r="Z26" s="46" t="s">
        <v>166</v>
      </c>
      <c r="AA26" s="46" t="s">
        <v>166</v>
      </c>
      <c r="AB26" s="46" t="s">
        <v>166</v>
      </c>
      <c r="AC26" s="46" t="s">
        <v>166</v>
      </c>
      <c r="AD26" s="46" t="s">
        <v>166</v>
      </c>
      <c r="AE26" s="46" t="s">
        <v>166</v>
      </c>
      <c r="AG26" s="46" t="s">
        <v>239</v>
      </c>
      <c r="AH26" s="46" t="s">
        <v>163</v>
      </c>
      <c r="AI26" s="46" t="s">
        <v>163</v>
      </c>
      <c r="AJ26" s="46" t="s">
        <v>163</v>
      </c>
      <c r="AK26" s="46" t="s">
        <v>163</v>
      </c>
      <c r="AL26" s="46" t="s">
        <v>163</v>
      </c>
      <c r="AM26" s="46" t="s">
        <v>163</v>
      </c>
      <c r="AO26" s="46" t="s">
        <v>238</v>
      </c>
      <c r="AP26" s="46" t="s">
        <v>159</v>
      </c>
      <c r="AQ26" s="46" t="s">
        <v>159</v>
      </c>
      <c r="AR26" s="46" t="s">
        <v>159</v>
      </c>
      <c r="AS26" s="46" t="s">
        <v>159</v>
      </c>
      <c r="AT26" s="46" t="s">
        <v>159</v>
      </c>
      <c r="AU26" s="46" t="s">
        <v>159</v>
      </c>
      <c r="AW26" s="46" t="s">
        <v>237</v>
      </c>
      <c r="AX26" s="46" t="s">
        <v>157</v>
      </c>
      <c r="AY26" s="46" t="s">
        <v>157</v>
      </c>
      <c r="AZ26" s="46" t="s">
        <v>157</v>
      </c>
      <c r="BA26" s="46" t="s">
        <v>157</v>
      </c>
      <c r="BB26" s="46" t="s">
        <v>157</v>
      </c>
      <c r="BC26" s="46" t="s">
        <v>157</v>
      </c>
      <c r="BE26" s="46" t="s">
        <v>236</v>
      </c>
      <c r="BF26" s="46" t="s">
        <v>155</v>
      </c>
      <c r="BG26" s="46" t="s">
        <v>155</v>
      </c>
      <c r="BH26" s="46" t="s">
        <v>155</v>
      </c>
      <c r="BI26" s="46" t="s">
        <v>155</v>
      </c>
      <c r="BJ26" s="46" t="s">
        <v>155</v>
      </c>
      <c r="BK26" s="46" t="s">
        <v>155</v>
      </c>
      <c r="BM26" s="46" t="s">
        <v>235</v>
      </c>
      <c r="BN26" s="46" t="s">
        <v>152</v>
      </c>
      <c r="BO26" s="46" t="s">
        <v>152</v>
      </c>
      <c r="BP26" s="46" t="s">
        <v>152</v>
      </c>
      <c r="BQ26" s="46" t="s">
        <v>152</v>
      </c>
      <c r="BR26" s="46" t="s">
        <v>152</v>
      </c>
      <c r="BS26" s="46" t="s">
        <v>152</v>
      </c>
      <c r="BU26" s="46" t="s">
        <v>234</v>
      </c>
      <c r="BV26" s="46" t="s">
        <v>148</v>
      </c>
      <c r="BW26" s="46" t="s">
        <v>148</v>
      </c>
      <c r="BX26" s="46" t="s">
        <v>148</v>
      </c>
      <c r="BY26" s="46" t="s">
        <v>148</v>
      </c>
      <c r="BZ26" s="46" t="s">
        <v>148</v>
      </c>
      <c r="CA26" s="46" t="s">
        <v>148</v>
      </c>
    </row>
    <row r="27" spans="1:79" s="45" customFormat="1" ht="165.75" x14ac:dyDescent="0.2">
      <c r="A27" s="47" t="s">
        <v>95</v>
      </c>
      <c r="B27" s="47" t="s">
        <v>95</v>
      </c>
      <c r="C27" s="48" t="s">
        <v>94</v>
      </c>
      <c r="D27" s="48" t="s">
        <v>93</v>
      </c>
      <c r="E27" s="48" t="s">
        <v>92</v>
      </c>
      <c r="F27" s="48" t="s">
        <v>91</v>
      </c>
      <c r="G27" s="48" t="s">
        <v>90</v>
      </c>
      <c r="I27" s="47" t="s">
        <v>95</v>
      </c>
      <c r="J27" s="47" t="s">
        <v>95</v>
      </c>
      <c r="K27" s="48" t="s">
        <v>94</v>
      </c>
      <c r="L27" s="48" t="s">
        <v>93</v>
      </c>
      <c r="M27" s="48" t="s">
        <v>92</v>
      </c>
      <c r="N27" s="48" t="s">
        <v>91</v>
      </c>
      <c r="O27" s="48" t="s">
        <v>90</v>
      </c>
      <c r="Q27" s="47" t="s">
        <v>95</v>
      </c>
      <c r="R27" s="47" t="s">
        <v>95</v>
      </c>
      <c r="S27" s="48" t="s">
        <v>94</v>
      </c>
      <c r="T27" s="48" t="s">
        <v>93</v>
      </c>
      <c r="U27" s="48" t="s">
        <v>92</v>
      </c>
      <c r="V27" s="48" t="s">
        <v>91</v>
      </c>
      <c r="W27" s="48" t="s">
        <v>90</v>
      </c>
      <c r="Y27" s="47" t="s">
        <v>95</v>
      </c>
      <c r="Z27" s="47" t="s">
        <v>95</v>
      </c>
      <c r="AA27" s="48" t="s">
        <v>94</v>
      </c>
      <c r="AB27" s="48" t="s">
        <v>93</v>
      </c>
      <c r="AC27" s="48" t="s">
        <v>92</v>
      </c>
      <c r="AD27" s="48" t="s">
        <v>91</v>
      </c>
      <c r="AE27" s="48" t="s">
        <v>90</v>
      </c>
      <c r="AG27" s="47" t="s">
        <v>95</v>
      </c>
      <c r="AH27" s="47" t="s">
        <v>95</v>
      </c>
      <c r="AI27" s="48" t="s">
        <v>94</v>
      </c>
      <c r="AJ27" s="48" t="s">
        <v>93</v>
      </c>
      <c r="AK27" s="48" t="s">
        <v>92</v>
      </c>
      <c r="AL27" s="48" t="s">
        <v>91</v>
      </c>
      <c r="AM27" s="48" t="s">
        <v>90</v>
      </c>
      <c r="AO27" s="47" t="s">
        <v>95</v>
      </c>
      <c r="AP27" s="47" t="s">
        <v>95</v>
      </c>
      <c r="AQ27" s="48" t="s">
        <v>94</v>
      </c>
      <c r="AR27" s="48" t="s">
        <v>93</v>
      </c>
      <c r="AS27" s="48" t="s">
        <v>92</v>
      </c>
      <c r="AT27" s="48" t="s">
        <v>91</v>
      </c>
      <c r="AU27" s="48" t="s">
        <v>90</v>
      </c>
      <c r="AW27" s="47" t="s">
        <v>95</v>
      </c>
      <c r="AX27" s="47" t="s">
        <v>95</v>
      </c>
      <c r="AY27" s="48" t="s">
        <v>94</v>
      </c>
      <c r="AZ27" s="48" t="s">
        <v>93</v>
      </c>
      <c r="BA27" s="48" t="s">
        <v>92</v>
      </c>
      <c r="BB27" s="48" t="s">
        <v>91</v>
      </c>
      <c r="BC27" s="48" t="s">
        <v>90</v>
      </c>
      <c r="BE27" s="47" t="s">
        <v>95</v>
      </c>
      <c r="BF27" s="47" t="s">
        <v>95</v>
      </c>
      <c r="BG27" s="48" t="s">
        <v>94</v>
      </c>
      <c r="BH27" s="48" t="s">
        <v>93</v>
      </c>
      <c r="BI27" s="48" t="s">
        <v>92</v>
      </c>
      <c r="BJ27" s="48" t="s">
        <v>91</v>
      </c>
      <c r="BK27" s="48" t="s">
        <v>90</v>
      </c>
      <c r="BM27" s="47" t="s">
        <v>95</v>
      </c>
      <c r="BN27" s="47" t="s">
        <v>95</v>
      </c>
      <c r="BO27" s="48" t="s">
        <v>94</v>
      </c>
      <c r="BP27" s="48" t="s">
        <v>93</v>
      </c>
      <c r="BQ27" s="48" t="s">
        <v>92</v>
      </c>
      <c r="BR27" s="48" t="s">
        <v>91</v>
      </c>
      <c r="BS27" s="48" t="s">
        <v>90</v>
      </c>
      <c r="BU27" s="47" t="s">
        <v>95</v>
      </c>
      <c r="BV27" s="47" t="s">
        <v>95</v>
      </c>
      <c r="BW27" s="48" t="s">
        <v>94</v>
      </c>
      <c r="BX27" s="48" t="s">
        <v>93</v>
      </c>
      <c r="BY27" s="48" t="s">
        <v>92</v>
      </c>
      <c r="BZ27" s="48" t="s">
        <v>91</v>
      </c>
      <c r="CA27" s="48" t="s">
        <v>90</v>
      </c>
    </row>
    <row r="28" spans="1:79" x14ac:dyDescent="0.2">
      <c r="A28" s="40" t="s">
        <v>62</v>
      </c>
      <c r="B28" s="40" t="s">
        <v>62</v>
      </c>
      <c r="C28" s="23">
        <v>0</v>
      </c>
      <c r="D28" s="23">
        <v>0</v>
      </c>
      <c r="E28" s="23">
        <v>2</v>
      </c>
      <c r="F28" s="23">
        <v>5</v>
      </c>
      <c r="G28" s="22">
        <v>7</v>
      </c>
      <c r="I28" s="40" t="s">
        <v>62</v>
      </c>
      <c r="J28" s="40" t="s">
        <v>62</v>
      </c>
      <c r="K28" s="23">
        <v>0</v>
      </c>
      <c r="L28" s="23">
        <v>1</v>
      </c>
      <c r="M28" s="23">
        <v>2</v>
      </c>
      <c r="N28" s="23">
        <v>4</v>
      </c>
      <c r="O28" s="22">
        <v>7</v>
      </c>
      <c r="Q28" s="40" t="s">
        <v>62</v>
      </c>
      <c r="R28" s="40" t="s">
        <v>62</v>
      </c>
      <c r="S28" s="23">
        <v>0</v>
      </c>
      <c r="T28" s="23">
        <v>0</v>
      </c>
      <c r="U28" s="23">
        <v>2</v>
      </c>
      <c r="V28" s="23">
        <v>5</v>
      </c>
      <c r="W28" s="22">
        <v>7</v>
      </c>
      <c r="Y28" s="40" t="s">
        <v>62</v>
      </c>
      <c r="Z28" s="40" t="s">
        <v>62</v>
      </c>
      <c r="AA28" s="23">
        <v>1</v>
      </c>
      <c r="AB28" s="23">
        <v>0</v>
      </c>
      <c r="AC28" s="23">
        <v>2</v>
      </c>
      <c r="AD28" s="23">
        <v>4</v>
      </c>
      <c r="AE28" s="22">
        <v>7</v>
      </c>
      <c r="AG28" s="40" t="s">
        <v>62</v>
      </c>
      <c r="AH28" s="40" t="s">
        <v>62</v>
      </c>
      <c r="AI28" s="23">
        <v>0</v>
      </c>
      <c r="AJ28" s="23">
        <v>0</v>
      </c>
      <c r="AK28" s="23">
        <v>2</v>
      </c>
      <c r="AL28" s="23">
        <v>5</v>
      </c>
      <c r="AM28" s="22">
        <v>7</v>
      </c>
      <c r="AO28" s="40" t="s">
        <v>62</v>
      </c>
      <c r="AP28" s="40" t="s">
        <v>62</v>
      </c>
      <c r="AQ28" s="23">
        <v>0</v>
      </c>
      <c r="AR28" s="23">
        <v>1</v>
      </c>
      <c r="AS28" s="23">
        <v>3</v>
      </c>
      <c r="AT28" s="23">
        <v>3</v>
      </c>
      <c r="AU28" s="22">
        <v>7</v>
      </c>
      <c r="AW28" s="40" t="s">
        <v>62</v>
      </c>
      <c r="AX28" s="40" t="s">
        <v>62</v>
      </c>
      <c r="AY28" s="23">
        <v>0</v>
      </c>
      <c r="AZ28" s="23">
        <v>0</v>
      </c>
      <c r="BA28" s="23">
        <v>3</v>
      </c>
      <c r="BB28" s="23">
        <v>4</v>
      </c>
      <c r="BC28" s="22">
        <v>7</v>
      </c>
      <c r="BE28" s="40" t="s">
        <v>62</v>
      </c>
      <c r="BF28" s="40" t="s">
        <v>62</v>
      </c>
      <c r="BG28" s="23">
        <v>0</v>
      </c>
      <c r="BH28" s="23">
        <v>0</v>
      </c>
      <c r="BI28" s="23">
        <v>3</v>
      </c>
      <c r="BJ28" s="23">
        <v>4</v>
      </c>
      <c r="BK28" s="22">
        <v>7</v>
      </c>
      <c r="BM28" s="40" t="s">
        <v>62</v>
      </c>
      <c r="BN28" s="40" t="s">
        <v>62</v>
      </c>
      <c r="BO28" s="23">
        <v>0</v>
      </c>
      <c r="BP28" s="23">
        <v>0</v>
      </c>
      <c r="BQ28" s="23">
        <v>4</v>
      </c>
      <c r="BR28" s="23">
        <v>3</v>
      </c>
      <c r="BS28" s="22">
        <v>7</v>
      </c>
      <c r="BU28" s="40" t="s">
        <v>62</v>
      </c>
      <c r="BV28" s="40" t="s">
        <v>62</v>
      </c>
      <c r="BW28" s="23">
        <v>0</v>
      </c>
      <c r="BX28" s="23">
        <v>1</v>
      </c>
      <c r="BY28" s="23">
        <v>2</v>
      </c>
      <c r="BZ28" s="23">
        <v>4</v>
      </c>
      <c r="CA28" s="22">
        <v>7</v>
      </c>
    </row>
    <row r="29" spans="1:79" x14ac:dyDescent="0.2">
      <c r="A29" s="31"/>
      <c r="B29" s="31"/>
      <c r="C29" s="30"/>
      <c r="D29" s="30"/>
      <c r="E29" s="30"/>
      <c r="F29" s="29">
        <f>SUM(E28:F28)</f>
        <v>7</v>
      </c>
      <c r="G29" s="32"/>
      <c r="I29" s="31"/>
      <c r="J29" s="31"/>
      <c r="K29" s="23"/>
      <c r="L29" s="30"/>
      <c r="M29" s="23"/>
      <c r="N29" s="29">
        <f>SUM(M28:N28)</f>
        <v>6</v>
      </c>
      <c r="O29" s="22"/>
      <c r="Q29" s="31"/>
      <c r="R29" s="31"/>
      <c r="S29" s="23"/>
      <c r="T29" s="30"/>
      <c r="U29" s="23"/>
      <c r="V29" s="29">
        <f>SUM(U28:V28)</f>
        <v>7</v>
      </c>
      <c r="W29" s="22"/>
      <c r="Y29" s="31"/>
      <c r="Z29" s="31"/>
      <c r="AA29" s="23"/>
      <c r="AB29" s="30"/>
      <c r="AC29" s="23"/>
      <c r="AD29" s="29">
        <f>SUM(AC28:AD28)</f>
        <v>6</v>
      </c>
      <c r="AE29" s="22"/>
      <c r="AG29" s="31"/>
      <c r="AH29" s="31"/>
      <c r="AI29" s="23"/>
      <c r="AJ29" s="30"/>
      <c r="AK29" s="23"/>
      <c r="AL29" s="29">
        <f>SUM(AK28:AL28)</f>
        <v>7</v>
      </c>
      <c r="AM29" s="22"/>
      <c r="AO29" s="31"/>
      <c r="AP29" s="31"/>
      <c r="AQ29" s="23"/>
      <c r="AR29" s="30"/>
      <c r="AS29" s="23"/>
      <c r="AT29" s="29">
        <f>SUM(AS28:AT28)</f>
        <v>6</v>
      </c>
      <c r="AU29" s="22"/>
      <c r="AW29" s="31"/>
      <c r="AX29" s="31"/>
      <c r="AY29" s="23"/>
      <c r="AZ29" s="30"/>
      <c r="BA29" s="23"/>
      <c r="BB29" s="29">
        <f>SUM(BA28:BB28)</f>
        <v>7</v>
      </c>
      <c r="BC29" s="22"/>
      <c r="BE29" s="31"/>
      <c r="BF29" s="31"/>
      <c r="BG29" s="23"/>
      <c r="BH29" s="30"/>
      <c r="BI29" s="23"/>
      <c r="BJ29" s="29">
        <f>SUM(BI28:BJ28)</f>
        <v>7</v>
      </c>
      <c r="BK29" s="22"/>
      <c r="BM29" s="31"/>
      <c r="BN29" s="31"/>
      <c r="BO29" s="23"/>
      <c r="BP29" s="30"/>
      <c r="BQ29" s="23"/>
      <c r="BR29" s="29">
        <f>SUM(BQ28:BR28)</f>
        <v>7</v>
      </c>
      <c r="BS29" s="22"/>
      <c r="BU29" s="31"/>
      <c r="BV29" s="31"/>
      <c r="BW29" s="23"/>
      <c r="BX29" s="30"/>
      <c r="BY29" s="23"/>
      <c r="BZ29" s="29">
        <f>SUM(BY28:BZ28)</f>
        <v>6</v>
      </c>
      <c r="CA29" s="22"/>
    </row>
    <row r="30" spans="1:79" x14ac:dyDescent="0.2">
      <c r="A30" s="40" t="s">
        <v>63</v>
      </c>
      <c r="B30" s="40" t="s">
        <v>63</v>
      </c>
      <c r="C30" s="23">
        <v>0</v>
      </c>
      <c r="D30" s="23">
        <v>0</v>
      </c>
      <c r="E30" s="23">
        <v>3</v>
      </c>
      <c r="F30" s="23">
        <v>4</v>
      </c>
      <c r="G30" s="22">
        <v>7</v>
      </c>
      <c r="I30" s="40" t="s">
        <v>63</v>
      </c>
      <c r="J30" s="40" t="s">
        <v>63</v>
      </c>
      <c r="K30" s="23">
        <v>0</v>
      </c>
      <c r="L30" s="23">
        <v>1</v>
      </c>
      <c r="M30" s="23">
        <v>4</v>
      </c>
      <c r="N30" s="23">
        <v>2</v>
      </c>
      <c r="O30" s="22">
        <v>7</v>
      </c>
      <c r="Q30" s="40" t="s">
        <v>63</v>
      </c>
      <c r="R30" s="40" t="s">
        <v>63</v>
      </c>
      <c r="S30" s="23">
        <v>0</v>
      </c>
      <c r="T30" s="23">
        <v>1</v>
      </c>
      <c r="U30" s="23">
        <v>1</v>
      </c>
      <c r="V30" s="23">
        <v>5</v>
      </c>
      <c r="W30" s="22">
        <v>7</v>
      </c>
      <c r="Y30" s="40" t="s">
        <v>63</v>
      </c>
      <c r="Z30" s="40" t="s">
        <v>63</v>
      </c>
      <c r="AA30" s="23">
        <v>1</v>
      </c>
      <c r="AB30" s="23">
        <v>0</v>
      </c>
      <c r="AC30" s="23">
        <v>3</v>
      </c>
      <c r="AD30" s="23">
        <v>3</v>
      </c>
      <c r="AE30" s="22">
        <v>7</v>
      </c>
      <c r="AG30" s="40" t="s">
        <v>63</v>
      </c>
      <c r="AH30" s="40" t="s">
        <v>63</v>
      </c>
      <c r="AI30" s="23">
        <v>0</v>
      </c>
      <c r="AJ30" s="23">
        <v>0</v>
      </c>
      <c r="AK30" s="23">
        <v>4</v>
      </c>
      <c r="AL30" s="23">
        <v>3</v>
      </c>
      <c r="AM30" s="22">
        <v>7</v>
      </c>
      <c r="AO30" s="40" t="s">
        <v>63</v>
      </c>
      <c r="AP30" s="40" t="s">
        <v>63</v>
      </c>
      <c r="AQ30" s="23">
        <v>1</v>
      </c>
      <c r="AR30" s="23">
        <v>1</v>
      </c>
      <c r="AS30" s="23">
        <v>1</v>
      </c>
      <c r="AT30" s="23">
        <v>4</v>
      </c>
      <c r="AU30" s="22">
        <v>7</v>
      </c>
      <c r="AW30" s="40" t="s">
        <v>63</v>
      </c>
      <c r="AX30" s="40" t="s">
        <v>63</v>
      </c>
      <c r="AY30" s="23">
        <v>0</v>
      </c>
      <c r="AZ30" s="23">
        <v>1</v>
      </c>
      <c r="BA30" s="23">
        <v>2</v>
      </c>
      <c r="BB30" s="23">
        <v>4</v>
      </c>
      <c r="BC30" s="22">
        <v>7</v>
      </c>
      <c r="BE30" s="40" t="s">
        <v>63</v>
      </c>
      <c r="BF30" s="40" t="s">
        <v>63</v>
      </c>
      <c r="BG30" s="23">
        <v>0</v>
      </c>
      <c r="BH30" s="23">
        <v>0</v>
      </c>
      <c r="BI30" s="23">
        <v>5</v>
      </c>
      <c r="BJ30" s="23">
        <v>2</v>
      </c>
      <c r="BK30" s="22">
        <v>7</v>
      </c>
      <c r="BM30" s="40" t="s">
        <v>63</v>
      </c>
      <c r="BN30" s="40" t="s">
        <v>63</v>
      </c>
      <c r="BO30" s="23">
        <v>0</v>
      </c>
      <c r="BP30" s="23">
        <v>0</v>
      </c>
      <c r="BQ30" s="23">
        <v>5</v>
      </c>
      <c r="BR30" s="23">
        <v>2</v>
      </c>
      <c r="BS30" s="22">
        <v>7</v>
      </c>
      <c r="BU30" s="40" t="s">
        <v>63</v>
      </c>
      <c r="BV30" s="40" t="s">
        <v>63</v>
      </c>
      <c r="BW30" s="23">
        <v>0</v>
      </c>
      <c r="BX30" s="23">
        <v>1</v>
      </c>
      <c r="BY30" s="23">
        <v>3</v>
      </c>
      <c r="BZ30" s="23">
        <v>3</v>
      </c>
      <c r="CA30" s="22">
        <v>7</v>
      </c>
    </row>
    <row r="31" spans="1:79" x14ac:dyDescent="0.2">
      <c r="A31" s="31"/>
      <c r="B31" s="31"/>
      <c r="C31" s="30"/>
      <c r="D31" s="30"/>
      <c r="E31" s="30"/>
      <c r="F31" s="29">
        <f>SUM(E30:F30)</f>
        <v>7</v>
      </c>
      <c r="G31" s="32"/>
      <c r="I31" s="31"/>
      <c r="J31" s="31"/>
      <c r="K31" s="23"/>
      <c r="L31" s="30"/>
      <c r="M31" s="23"/>
      <c r="N31" s="29">
        <f>SUM(M30:N30)</f>
        <v>6</v>
      </c>
      <c r="O31" s="22"/>
      <c r="Q31" s="31"/>
      <c r="R31" s="31"/>
      <c r="S31" s="23"/>
      <c r="T31" s="30"/>
      <c r="U31" s="23"/>
      <c r="V31" s="29">
        <f>SUM(U30:V30)</f>
        <v>6</v>
      </c>
      <c r="W31" s="22"/>
      <c r="Y31" s="31"/>
      <c r="Z31" s="31"/>
      <c r="AA31" s="23"/>
      <c r="AB31" s="30"/>
      <c r="AC31" s="23"/>
      <c r="AD31" s="29">
        <f>SUM(AC30:AD30)</f>
        <v>6</v>
      </c>
      <c r="AE31" s="22"/>
      <c r="AG31" s="31"/>
      <c r="AH31" s="31"/>
      <c r="AI31" s="23"/>
      <c r="AJ31" s="30"/>
      <c r="AK31" s="23"/>
      <c r="AL31" s="29">
        <f>SUM(AK30:AL30)</f>
        <v>7</v>
      </c>
      <c r="AM31" s="22"/>
      <c r="AO31" s="31"/>
      <c r="AP31" s="31"/>
      <c r="AQ31" s="23"/>
      <c r="AR31" s="30"/>
      <c r="AS31" s="23"/>
      <c r="AT31" s="29">
        <f>SUM(AS30:AT30)</f>
        <v>5</v>
      </c>
      <c r="AU31" s="22"/>
      <c r="AW31" s="31"/>
      <c r="AX31" s="31"/>
      <c r="AY31" s="23"/>
      <c r="AZ31" s="30"/>
      <c r="BA31" s="23"/>
      <c r="BB31" s="29">
        <f>SUM(BA30:BB30)</f>
        <v>6</v>
      </c>
      <c r="BC31" s="22"/>
      <c r="BE31" s="31"/>
      <c r="BF31" s="31"/>
      <c r="BG31" s="23"/>
      <c r="BH31" s="30"/>
      <c r="BI31" s="23"/>
      <c r="BJ31" s="29">
        <f>SUM(BI30:BJ30)</f>
        <v>7</v>
      </c>
      <c r="BK31" s="22"/>
      <c r="BM31" s="31"/>
      <c r="BN31" s="31"/>
      <c r="BO31" s="23"/>
      <c r="BP31" s="30"/>
      <c r="BQ31" s="23"/>
      <c r="BR31" s="29">
        <f>SUM(BQ30:BR30)</f>
        <v>7</v>
      </c>
      <c r="BS31" s="22"/>
      <c r="BU31" s="31"/>
      <c r="BV31" s="31"/>
      <c r="BW31" s="23"/>
      <c r="BX31" s="30"/>
      <c r="BY31" s="23"/>
      <c r="BZ31" s="29">
        <f>SUM(BY30:BZ30)</f>
        <v>6</v>
      </c>
      <c r="CA31" s="22"/>
    </row>
    <row r="32" spans="1:79" x14ac:dyDescent="0.2">
      <c r="A32" s="40" t="s">
        <v>65</v>
      </c>
      <c r="B32" s="40" t="s">
        <v>65</v>
      </c>
      <c r="C32" s="23">
        <v>0</v>
      </c>
      <c r="D32" s="23">
        <v>0</v>
      </c>
      <c r="E32" s="23">
        <v>2</v>
      </c>
      <c r="F32" s="23">
        <v>5</v>
      </c>
      <c r="G32" s="22">
        <v>7</v>
      </c>
      <c r="I32" s="40" t="s">
        <v>65</v>
      </c>
      <c r="J32" s="40" t="s">
        <v>65</v>
      </c>
      <c r="K32" s="23">
        <v>0</v>
      </c>
      <c r="L32" s="23">
        <v>1</v>
      </c>
      <c r="M32" s="23">
        <v>3</v>
      </c>
      <c r="N32" s="23">
        <v>3</v>
      </c>
      <c r="O32" s="22">
        <v>7</v>
      </c>
      <c r="Q32" s="40" t="s">
        <v>65</v>
      </c>
      <c r="R32" s="40" t="s">
        <v>65</v>
      </c>
      <c r="S32" s="23">
        <v>0</v>
      </c>
      <c r="T32" s="23">
        <v>0</v>
      </c>
      <c r="U32" s="23">
        <v>3</v>
      </c>
      <c r="V32" s="23">
        <v>4</v>
      </c>
      <c r="W32" s="22">
        <v>7</v>
      </c>
      <c r="Y32" s="40" t="s">
        <v>65</v>
      </c>
      <c r="Z32" s="40" t="s">
        <v>65</v>
      </c>
      <c r="AA32" s="23">
        <v>1</v>
      </c>
      <c r="AB32" s="23">
        <v>0</v>
      </c>
      <c r="AC32" s="23">
        <v>3</v>
      </c>
      <c r="AD32" s="23">
        <v>3</v>
      </c>
      <c r="AE32" s="22">
        <v>7</v>
      </c>
      <c r="AG32" s="40" t="s">
        <v>65</v>
      </c>
      <c r="AH32" s="40" t="s">
        <v>65</v>
      </c>
      <c r="AI32" s="23">
        <v>0</v>
      </c>
      <c r="AJ32" s="23">
        <v>0</v>
      </c>
      <c r="AK32" s="23">
        <v>2</v>
      </c>
      <c r="AL32" s="23">
        <v>5</v>
      </c>
      <c r="AM32" s="22">
        <v>7</v>
      </c>
      <c r="AO32" s="40" t="s">
        <v>65</v>
      </c>
      <c r="AP32" s="40" t="s">
        <v>65</v>
      </c>
      <c r="AQ32" s="23">
        <v>0</v>
      </c>
      <c r="AR32" s="23">
        <v>0</v>
      </c>
      <c r="AS32" s="23">
        <v>2</v>
      </c>
      <c r="AT32" s="23">
        <v>5</v>
      </c>
      <c r="AU32" s="22">
        <v>7</v>
      </c>
      <c r="AW32" s="40" t="s">
        <v>65</v>
      </c>
      <c r="AX32" s="40" t="s">
        <v>65</v>
      </c>
      <c r="AY32" s="23">
        <v>0</v>
      </c>
      <c r="AZ32" s="23">
        <v>0</v>
      </c>
      <c r="BA32" s="23">
        <v>4</v>
      </c>
      <c r="BB32" s="23">
        <v>3</v>
      </c>
      <c r="BC32" s="22">
        <v>7</v>
      </c>
      <c r="BE32" s="40" t="s">
        <v>65</v>
      </c>
      <c r="BF32" s="40" t="s">
        <v>65</v>
      </c>
      <c r="BG32" s="23">
        <v>0</v>
      </c>
      <c r="BH32" s="23">
        <v>0</v>
      </c>
      <c r="BI32" s="23">
        <v>3</v>
      </c>
      <c r="BJ32" s="23">
        <v>4</v>
      </c>
      <c r="BK32" s="22">
        <v>7</v>
      </c>
      <c r="BM32" s="40" t="s">
        <v>65</v>
      </c>
      <c r="BN32" s="40" t="s">
        <v>65</v>
      </c>
      <c r="BO32" s="23">
        <v>0</v>
      </c>
      <c r="BP32" s="23">
        <v>0</v>
      </c>
      <c r="BQ32" s="23">
        <v>4</v>
      </c>
      <c r="BR32" s="23">
        <v>3</v>
      </c>
      <c r="BS32" s="22">
        <v>7</v>
      </c>
      <c r="BU32" s="40" t="s">
        <v>65</v>
      </c>
      <c r="BV32" s="40" t="s">
        <v>65</v>
      </c>
      <c r="BW32" s="23">
        <v>0</v>
      </c>
      <c r="BX32" s="23">
        <v>1</v>
      </c>
      <c r="BY32" s="23">
        <v>2</v>
      </c>
      <c r="BZ32" s="23">
        <v>4</v>
      </c>
      <c r="CA32" s="22">
        <v>7</v>
      </c>
    </row>
    <row r="33" spans="1:79" x14ac:dyDescent="0.2">
      <c r="A33" s="31"/>
      <c r="B33" s="31"/>
      <c r="C33" s="30"/>
      <c r="D33" s="30"/>
      <c r="E33" s="30"/>
      <c r="F33" s="29">
        <f>SUM(E32:F32)</f>
        <v>7</v>
      </c>
      <c r="G33" s="32"/>
      <c r="I33" s="31"/>
      <c r="J33" s="31"/>
      <c r="K33" s="23"/>
      <c r="L33" s="30"/>
      <c r="M33" s="23"/>
      <c r="N33" s="29">
        <f>SUM(M32:N32)</f>
        <v>6</v>
      </c>
      <c r="O33" s="22"/>
      <c r="Q33" s="31"/>
      <c r="R33" s="31"/>
      <c r="S33" s="23"/>
      <c r="T33" s="30"/>
      <c r="U33" s="23"/>
      <c r="V33" s="29">
        <f>SUM(U32:V32)</f>
        <v>7</v>
      </c>
      <c r="W33" s="22"/>
      <c r="Y33" s="31"/>
      <c r="Z33" s="31"/>
      <c r="AA33" s="23"/>
      <c r="AB33" s="30"/>
      <c r="AC33" s="23"/>
      <c r="AD33" s="29">
        <f>SUM(AC32:AD32)</f>
        <v>6</v>
      </c>
      <c r="AE33" s="22"/>
      <c r="AG33" s="31"/>
      <c r="AH33" s="31"/>
      <c r="AI33" s="23"/>
      <c r="AJ33" s="30"/>
      <c r="AK33" s="23"/>
      <c r="AL33" s="29">
        <f>SUM(AK32:AL32)</f>
        <v>7</v>
      </c>
      <c r="AM33" s="22"/>
      <c r="AO33" s="31"/>
      <c r="AP33" s="31"/>
      <c r="AQ33" s="23"/>
      <c r="AR33" s="30"/>
      <c r="AS33" s="23"/>
      <c r="AT33" s="29">
        <f>SUM(AS32:AT32)</f>
        <v>7</v>
      </c>
      <c r="AU33" s="22"/>
      <c r="AW33" s="31"/>
      <c r="AX33" s="31"/>
      <c r="AY33" s="23"/>
      <c r="AZ33" s="30"/>
      <c r="BA33" s="23"/>
      <c r="BB33" s="29">
        <f>SUM(BA32:BB32)</f>
        <v>7</v>
      </c>
      <c r="BC33" s="22"/>
      <c r="BE33" s="31"/>
      <c r="BF33" s="31"/>
      <c r="BG33" s="23"/>
      <c r="BH33" s="30"/>
      <c r="BI33" s="23"/>
      <c r="BJ33" s="29">
        <f>SUM(BI32:BJ32)</f>
        <v>7</v>
      </c>
      <c r="BK33" s="22"/>
      <c r="BM33" s="31"/>
      <c r="BN33" s="31"/>
      <c r="BO33" s="23"/>
      <c r="BP33" s="30"/>
      <c r="BQ33" s="23"/>
      <c r="BR33" s="29">
        <f>SUM(BQ32:BR32)</f>
        <v>7</v>
      </c>
      <c r="BS33" s="22"/>
      <c r="BU33" s="31"/>
      <c r="BV33" s="31"/>
      <c r="BW33" s="23"/>
      <c r="BX33" s="30"/>
      <c r="BY33" s="23"/>
      <c r="BZ33" s="29">
        <f>SUM(BY32:BZ32)</f>
        <v>6</v>
      </c>
      <c r="CA33" s="22"/>
    </row>
    <row r="34" spans="1:79" x14ac:dyDescent="0.2">
      <c r="A34" s="40" t="s">
        <v>64</v>
      </c>
      <c r="B34" s="40" t="s">
        <v>64</v>
      </c>
      <c r="C34" s="23">
        <v>0</v>
      </c>
      <c r="D34" s="23">
        <v>0</v>
      </c>
      <c r="E34" s="23">
        <v>3</v>
      </c>
      <c r="F34" s="23">
        <v>4</v>
      </c>
      <c r="G34" s="22">
        <v>7</v>
      </c>
      <c r="I34" s="40" t="s">
        <v>64</v>
      </c>
      <c r="J34" s="40" t="s">
        <v>64</v>
      </c>
      <c r="K34" s="23">
        <v>0</v>
      </c>
      <c r="L34" s="23">
        <v>3</v>
      </c>
      <c r="M34" s="23">
        <v>2</v>
      </c>
      <c r="N34" s="23">
        <v>2</v>
      </c>
      <c r="O34" s="22">
        <v>7</v>
      </c>
      <c r="Q34" s="40" t="s">
        <v>64</v>
      </c>
      <c r="R34" s="40" t="s">
        <v>64</v>
      </c>
      <c r="S34" s="23">
        <v>0</v>
      </c>
      <c r="T34" s="23">
        <v>1</v>
      </c>
      <c r="U34" s="23">
        <v>1</v>
      </c>
      <c r="V34" s="23">
        <v>5</v>
      </c>
      <c r="W34" s="22">
        <v>7</v>
      </c>
      <c r="Y34" s="40" t="s">
        <v>64</v>
      </c>
      <c r="Z34" s="40" t="s">
        <v>64</v>
      </c>
      <c r="AA34" s="23">
        <v>1</v>
      </c>
      <c r="AB34" s="23">
        <v>0</v>
      </c>
      <c r="AC34" s="23">
        <v>3</v>
      </c>
      <c r="AD34" s="23">
        <v>3</v>
      </c>
      <c r="AE34" s="22">
        <v>7</v>
      </c>
      <c r="AG34" s="40" t="s">
        <v>64</v>
      </c>
      <c r="AH34" s="40" t="s">
        <v>64</v>
      </c>
      <c r="AI34" s="23">
        <v>0</v>
      </c>
      <c r="AJ34" s="23">
        <v>0</v>
      </c>
      <c r="AK34" s="23">
        <v>3</v>
      </c>
      <c r="AL34" s="23">
        <v>4</v>
      </c>
      <c r="AM34" s="22">
        <v>7</v>
      </c>
      <c r="AO34" s="40" t="s">
        <v>64</v>
      </c>
      <c r="AP34" s="40" t="s">
        <v>64</v>
      </c>
      <c r="AQ34" s="23">
        <v>1</v>
      </c>
      <c r="AR34" s="23">
        <v>1</v>
      </c>
      <c r="AS34" s="23">
        <v>1</v>
      </c>
      <c r="AT34" s="23">
        <v>4</v>
      </c>
      <c r="AU34" s="22">
        <v>7</v>
      </c>
      <c r="AW34" s="40" t="s">
        <v>64</v>
      </c>
      <c r="AX34" s="40" t="s">
        <v>64</v>
      </c>
      <c r="AY34" s="23">
        <v>0</v>
      </c>
      <c r="AZ34" s="23">
        <v>1</v>
      </c>
      <c r="BA34" s="23">
        <v>3</v>
      </c>
      <c r="BB34" s="23">
        <v>3</v>
      </c>
      <c r="BC34" s="22">
        <v>7</v>
      </c>
      <c r="BE34" s="40" t="s">
        <v>64</v>
      </c>
      <c r="BF34" s="40" t="s">
        <v>64</v>
      </c>
      <c r="BG34" s="23">
        <v>0</v>
      </c>
      <c r="BH34" s="23">
        <v>0</v>
      </c>
      <c r="BI34" s="23">
        <v>4</v>
      </c>
      <c r="BJ34" s="23">
        <v>3</v>
      </c>
      <c r="BK34" s="22">
        <v>7</v>
      </c>
      <c r="BM34" s="40" t="s">
        <v>64</v>
      </c>
      <c r="BN34" s="40" t="s">
        <v>64</v>
      </c>
      <c r="BO34" s="23">
        <v>0</v>
      </c>
      <c r="BP34" s="23">
        <v>1</v>
      </c>
      <c r="BQ34" s="23">
        <v>4</v>
      </c>
      <c r="BR34" s="23">
        <v>2</v>
      </c>
      <c r="BS34" s="22">
        <v>7</v>
      </c>
      <c r="BU34" s="40" t="s">
        <v>64</v>
      </c>
      <c r="BV34" s="40" t="s">
        <v>64</v>
      </c>
      <c r="BW34" s="23">
        <v>0</v>
      </c>
      <c r="BX34" s="23">
        <v>1</v>
      </c>
      <c r="BY34" s="23">
        <v>4</v>
      </c>
      <c r="BZ34" s="23">
        <v>2</v>
      </c>
      <c r="CA34" s="22">
        <v>7</v>
      </c>
    </row>
    <row r="35" spans="1:79" x14ac:dyDescent="0.2">
      <c r="A35" s="31"/>
      <c r="B35" s="31"/>
      <c r="C35" s="30"/>
      <c r="D35" s="30"/>
      <c r="E35" s="30"/>
      <c r="F35" s="29">
        <f>SUM(E34:F34)</f>
        <v>7</v>
      </c>
      <c r="G35" s="32"/>
      <c r="I35" s="31"/>
      <c r="J35" s="31"/>
      <c r="K35" s="23"/>
      <c r="L35" s="30"/>
      <c r="M35" s="23"/>
      <c r="N35" s="29">
        <f>SUM(M34:N34)</f>
        <v>4</v>
      </c>
      <c r="O35" s="22"/>
      <c r="Q35" s="31"/>
      <c r="R35" s="31"/>
      <c r="S35" s="23"/>
      <c r="T35" s="30"/>
      <c r="U35" s="23"/>
      <c r="V35" s="29">
        <f>SUM(U34:V34)</f>
        <v>6</v>
      </c>
      <c r="W35" s="22"/>
      <c r="Y35" s="31"/>
      <c r="Z35" s="31"/>
      <c r="AA35" s="23"/>
      <c r="AB35" s="30"/>
      <c r="AC35" s="23"/>
      <c r="AD35" s="29">
        <f>SUM(AC34:AD34)</f>
        <v>6</v>
      </c>
      <c r="AE35" s="22"/>
      <c r="AG35" s="31"/>
      <c r="AH35" s="31"/>
      <c r="AI35" s="23"/>
      <c r="AJ35" s="30"/>
      <c r="AK35" s="23"/>
      <c r="AL35" s="29">
        <f>SUM(AK34:AL34)</f>
        <v>7</v>
      </c>
      <c r="AM35" s="22"/>
      <c r="AO35" s="31"/>
      <c r="AP35" s="31"/>
      <c r="AQ35" s="23"/>
      <c r="AR35" s="30"/>
      <c r="AS35" s="23"/>
      <c r="AT35" s="29">
        <f>SUM(AS34:AT34)</f>
        <v>5</v>
      </c>
      <c r="AU35" s="22"/>
      <c r="AW35" s="31"/>
      <c r="AX35" s="31"/>
      <c r="AY35" s="23"/>
      <c r="AZ35" s="30"/>
      <c r="BA35" s="23"/>
      <c r="BB35" s="29">
        <f>SUM(BA34:BB34)</f>
        <v>6</v>
      </c>
      <c r="BC35" s="22"/>
      <c r="BE35" s="31"/>
      <c r="BF35" s="31"/>
      <c r="BG35" s="23"/>
      <c r="BH35" s="30"/>
      <c r="BI35" s="23"/>
      <c r="BJ35" s="29">
        <f>SUM(BI34:BJ34)</f>
        <v>7</v>
      </c>
      <c r="BK35" s="22"/>
      <c r="BM35" s="31"/>
      <c r="BN35" s="31"/>
      <c r="BO35" s="23"/>
      <c r="BP35" s="30"/>
      <c r="BQ35" s="23"/>
      <c r="BR35" s="29">
        <f>SUM(BQ34:BR34)</f>
        <v>6</v>
      </c>
      <c r="BS35" s="22"/>
      <c r="BU35" s="31"/>
      <c r="BV35" s="31"/>
      <c r="BW35" s="23"/>
      <c r="BX35" s="30"/>
      <c r="BY35" s="23"/>
      <c r="BZ35" s="29">
        <f>SUM(BY34:BZ34)</f>
        <v>6</v>
      </c>
      <c r="CA35" s="22"/>
    </row>
    <row r="48" spans="1:79" s="45" customFormat="1" x14ac:dyDescent="0.2"/>
    <row r="49" spans="1:79" s="45" customFormat="1" ht="69" customHeight="1" x14ac:dyDescent="0.2">
      <c r="A49" s="46" t="s">
        <v>233</v>
      </c>
      <c r="B49" s="46" t="s">
        <v>146</v>
      </c>
      <c r="C49" s="46" t="s">
        <v>146</v>
      </c>
      <c r="D49" s="46" t="s">
        <v>146</v>
      </c>
      <c r="E49" s="46" t="s">
        <v>146</v>
      </c>
      <c r="F49" s="46" t="s">
        <v>146</v>
      </c>
      <c r="G49" s="46" t="s">
        <v>146</v>
      </c>
      <c r="I49" s="46" t="s">
        <v>232</v>
      </c>
      <c r="J49" s="46" t="s">
        <v>144</v>
      </c>
      <c r="K49" s="46" t="s">
        <v>144</v>
      </c>
      <c r="L49" s="46" t="s">
        <v>144</v>
      </c>
      <c r="M49" s="46" t="s">
        <v>144</v>
      </c>
      <c r="N49" s="46" t="s">
        <v>144</v>
      </c>
      <c r="O49" s="46" t="s">
        <v>144</v>
      </c>
      <c r="Q49" s="46" t="s">
        <v>231</v>
      </c>
      <c r="R49" s="46" t="s">
        <v>141</v>
      </c>
      <c r="S49" s="46" t="s">
        <v>141</v>
      </c>
      <c r="T49" s="46" t="s">
        <v>141</v>
      </c>
      <c r="U49" s="46" t="s">
        <v>141</v>
      </c>
      <c r="V49" s="46" t="s">
        <v>141</v>
      </c>
      <c r="W49" s="46" t="s">
        <v>141</v>
      </c>
      <c r="Y49" s="46" t="s">
        <v>230</v>
      </c>
      <c r="Z49" s="46" t="s">
        <v>137</v>
      </c>
      <c r="AA49" s="46" t="s">
        <v>137</v>
      </c>
      <c r="AB49" s="46" t="s">
        <v>137</v>
      </c>
      <c r="AC49" s="46" t="s">
        <v>137</v>
      </c>
      <c r="AD49" s="46" t="s">
        <v>137</v>
      </c>
      <c r="AE49" s="46" t="s">
        <v>137</v>
      </c>
      <c r="AG49" s="46" t="s">
        <v>229</v>
      </c>
      <c r="AH49" s="46" t="s">
        <v>133</v>
      </c>
      <c r="AI49" s="46" t="s">
        <v>133</v>
      </c>
      <c r="AJ49" s="46" t="s">
        <v>133</v>
      </c>
      <c r="AK49" s="46" t="s">
        <v>133</v>
      </c>
      <c r="AL49" s="46" t="s">
        <v>133</v>
      </c>
      <c r="AM49" s="46" t="s">
        <v>133</v>
      </c>
      <c r="AO49" s="46" t="s">
        <v>228</v>
      </c>
      <c r="AP49" s="46" t="s">
        <v>129</v>
      </c>
      <c r="AQ49" s="46" t="s">
        <v>129</v>
      </c>
      <c r="AR49" s="46" t="s">
        <v>129</v>
      </c>
      <c r="AS49" s="46" t="s">
        <v>129</v>
      </c>
      <c r="AT49" s="46" t="s">
        <v>129</v>
      </c>
      <c r="AU49" s="46" t="s">
        <v>129</v>
      </c>
      <c r="AW49" s="46" t="s">
        <v>227</v>
      </c>
      <c r="AX49" s="46" t="s">
        <v>125</v>
      </c>
      <c r="AY49" s="46" t="s">
        <v>125</v>
      </c>
      <c r="AZ49" s="46" t="s">
        <v>125</v>
      </c>
      <c r="BA49" s="46" t="s">
        <v>125</v>
      </c>
      <c r="BB49" s="46" t="s">
        <v>125</v>
      </c>
      <c r="BC49" s="46" t="s">
        <v>125</v>
      </c>
      <c r="BE49" s="46" t="s">
        <v>226</v>
      </c>
      <c r="BF49" s="46" t="s">
        <v>121</v>
      </c>
      <c r="BG49" s="46" t="s">
        <v>121</v>
      </c>
      <c r="BH49" s="46" t="s">
        <v>121</v>
      </c>
      <c r="BI49" s="46" t="s">
        <v>121</v>
      </c>
      <c r="BJ49" s="46" t="s">
        <v>121</v>
      </c>
      <c r="BK49" s="46" t="s">
        <v>121</v>
      </c>
      <c r="BM49" s="46" t="s">
        <v>225</v>
      </c>
      <c r="BN49" s="46" t="s">
        <v>117</v>
      </c>
      <c r="BO49" s="46" t="s">
        <v>117</v>
      </c>
      <c r="BP49" s="46" t="s">
        <v>117</v>
      </c>
      <c r="BQ49" s="46" t="s">
        <v>117</v>
      </c>
      <c r="BR49" s="46" t="s">
        <v>117</v>
      </c>
      <c r="BS49" s="46" t="s">
        <v>117</v>
      </c>
      <c r="BU49" s="46" t="s">
        <v>224</v>
      </c>
      <c r="BV49" s="46" t="s">
        <v>114</v>
      </c>
      <c r="BW49" s="46" t="s">
        <v>114</v>
      </c>
      <c r="BX49" s="46" t="s">
        <v>114</v>
      </c>
      <c r="BY49" s="46" t="s">
        <v>114</v>
      </c>
      <c r="BZ49" s="46" t="s">
        <v>114</v>
      </c>
      <c r="CA49" s="46" t="s">
        <v>114</v>
      </c>
    </row>
    <row r="50" spans="1:79" s="45" customFormat="1" ht="165.75" x14ac:dyDescent="0.2">
      <c r="A50" s="47" t="s">
        <v>95</v>
      </c>
      <c r="B50" s="47" t="s">
        <v>95</v>
      </c>
      <c r="C50" s="48" t="s">
        <v>94</v>
      </c>
      <c r="D50" s="48" t="s">
        <v>93</v>
      </c>
      <c r="E50" s="48" t="s">
        <v>92</v>
      </c>
      <c r="F50" s="48" t="s">
        <v>91</v>
      </c>
      <c r="G50" s="48" t="s">
        <v>90</v>
      </c>
      <c r="I50" s="47" t="s">
        <v>95</v>
      </c>
      <c r="J50" s="47" t="s">
        <v>95</v>
      </c>
      <c r="K50" s="48" t="s">
        <v>94</v>
      </c>
      <c r="L50" s="48" t="s">
        <v>93</v>
      </c>
      <c r="M50" s="48" t="s">
        <v>92</v>
      </c>
      <c r="N50" s="48" t="s">
        <v>91</v>
      </c>
      <c r="O50" s="48" t="s">
        <v>90</v>
      </c>
      <c r="Q50" s="47" t="s">
        <v>95</v>
      </c>
      <c r="R50" s="47" t="s">
        <v>95</v>
      </c>
      <c r="S50" s="48" t="s">
        <v>94</v>
      </c>
      <c r="T50" s="48" t="s">
        <v>93</v>
      </c>
      <c r="U50" s="48" t="s">
        <v>92</v>
      </c>
      <c r="V50" s="48" t="s">
        <v>91</v>
      </c>
      <c r="W50" s="48" t="s">
        <v>90</v>
      </c>
      <c r="Y50" s="47" t="s">
        <v>95</v>
      </c>
      <c r="Z50" s="47" t="s">
        <v>95</v>
      </c>
      <c r="AA50" s="48" t="s">
        <v>94</v>
      </c>
      <c r="AB50" s="48" t="s">
        <v>93</v>
      </c>
      <c r="AC50" s="48" t="s">
        <v>92</v>
      </c>
      <c r="AD50" s="48" t="s">
        <v>91</v>
      </c>
      <c r="AE50" s="48" t="s">
        <v>90</v>
      </c>
      <c r="AG50" s="47" t="s">
        <v>95</v>
      </c>
      <c r="AH50" s="47" t="s">
        <v>95</v>
      </c>
      <c r="AI50" s="48" t="s">
        <v>94</v>
      </c>
      <c r="AJ50" s="48" t="s">
        <v>93</v>
      </c>
      <c r="AK50" s="48" t="s">
        <v>92</v>
      </c>
      <c r="AL50" s="48" t="s">
        <v>91</v>
      </c>
      <c r="AM50" s="48" t="s">
        <v>90</v>
      </c>
      <c r="AO50" s="47" t="s">
        <v>95</v>
      </c>
      <c r="AP50" s="47" t="s">
        <v>95</v>
      </c>
      <c r="AQ50" s="48" t="s">
        <v>94</v>
      </c>
      <c r="AR50" s="48" t="s">
        <v>93</v>
      </c>
      <c r="AS50" s="48" t="s">
        <v>92</v>
      </c>
      <c r="AT50" s="48" t="s">
        <v>91</v>
      </c>
      <c r="AU50" s="48" t="s">
        <v>90</v>
      </c>
      <c r="AW50" s="47" t="s">
        <v>95</v>
      </c>
      <c r="AX50" s="47" t="s">
        <v>95</v>
      </c>
      <c r="AY50" s="48" t="s">
        <v>94</v>
      </c>
      <c r="AZ50" s="48" t="s">
        <v>93</v>
      </c>
      <c r="BA50" s="48" t="s">
        <v>92</v>
      </c>
      <c r="BB50" s="48" t="s">
        <v>91</v>
      </c>
      <c r="BC50" s="48" t="s">
        <v>90</v>
      </c>
      <c r="BE50" s="47" t="s">
        <v>95</v>
      </c>
      <c r="BF50" s="47" t="s">
        <v>95</v>
      </c>
      <c r="BG50" s="48" t="s">
        <v>94</v>
      </c>
      <c r="BH50" s="48" t="s">
        <v>93</v>
      </c>
      <c r="BI50" s="48" t="s">
        <v>92</v>
      </c>
      <c r="BJ50" s="48" t="s">
        <v>91</v>
      </c>
      <c r="BK50" s="48" t="s">
        <v>90</v>
      </c>
      <c r="BM50" s="47" t="s">
        <v>95</v>
      </c>
      <c r="BN50" s="47" t="s">
        <v>95</v>
      </c>
      <c r="BO50" s="48" t="s">
        <v>94</v>
      </c>
      <c r="BP50" s="48" t="s">
        <v>93</v>
      </c>
      <c r="BQ50" s="48" t="s">
        <v>92</v>
      </c>
      <c r="BR50" s="48" t="s">
        <v>91</v>
      </c>
      <c r="BS50" s="48" t="s">
        <v>90</v>
      </c>
      <c r="BU50" s="47" t="s">
        <v>95</v>
      </c>
      <c r="BV50" s="47" t="s">
        <v>95</v>
      </c>
      <c r="BW50" s="48" t="s">
        <v>94</v>
      </c>
      <c r="BX50" s="48" t="s">
        <v>93</v>
      </c>
      <c r="BY50" s="48" t="s">
        <v>92</v>
      </c>
      <c r="BZ50" s="48" t="s">
        <v>91</v>
      </c>
      <c r="CA50" s="48" t="s">
        <v>90</v>
      </c>
    </row>
    <row r="51" spans="1:79" x14ac:dyDescent="0.2">
      <c r="A51" s="40" t="s">
        <v>62</v>
      </c>
      <c r="B51" s="40" t="s">
        <v>62</v>
      </c>
      <c r="C51" s="23">
        <v>0</v>
      </c>
      <c r="D51" s="23">
        <v>0</v>
      </c>
      <c r="E51" s="23">
        <v>3</v>
      </c>
      <c r="F51" s="23">
        <v>4</v>
      </c>
      <c r="G51" s="22">
        <v>7</v>
      </c>
      <c r="I51" s="40" t="s">
        <v>62</v>
      </c>
      <c r="J51" s="40" t="s">
        <v>62</v>
      </c>
      <c r="K51" s="23">
        <v>0</v>
      </c>
      <c r="L51" s="23">
        <v>0</v>
      </c>
      <c r="M51" s="23">
        <v>3</v>
      </c>
      <c r="N51" s="23">
        <v>4</v>
      </c>
      <c r="O51" s="22">
        <v>7</v>
      </c>
      <c r="Q51" s="40" t="s">
        <v>62</v>
      </c>
      <c r="R51" s="40" t="s">
        <v>62</v>
      </c>
      <c r="S51" s="23">
        <v>0</v>
      </c>
      <c r="T51" s="23">
        <v>1</v>
      </c>
      <c r="U51" s="23">
        <v>2</v>
      </c>
      <c r="V51" s="23">
        <v>4</v>
      </c>
      <c r="W51" s="22">
        <v>7</v>
      </c>
      <c r="Y51" s="40" t="s">
        <v>62</v>
      </c>
      <c r="Z51" s="40" t="s">
        <v>62</v>
      </c>
      <c r="AA51" s="23">
        <v>0</v>
      </c>
      <c r="AB51" s="23">
        <v>1</v>
      </c>
      <c r="AC51" s="23">
        <v>3</v>
      </c>
      <c r="AD51" s="23">
        <v>3</v>
      </c>
      <c r="AE51" s="22">
        <v>7</v>
      </c>
      <c r="AG51" s="40" t="s">
        <v>62</v>
      </c>
      <c r="AH51" s="40" t="s">
        <v>62</v>
      </c>
      <c r="AI51" s="23">
        <v>0</v>
      </c>
      <c r="AJ51" s="23">
        <v>0</v>
      </c>
      <c r="AK51" s="23">
        <v>4</v>
      </c>
      <c r="AL51" s="23">
        <v>3</v>
      </c>
      <c r="AM51" s="22">
        <v>7</v>
      </c>
      <c r="AO51" s="40" t="s">
        <v>62</v>
      </c>
      <c r="AP51" s="40" t="s">
        <v>62</v>
      </c>
      <c r="AQ51" s="23">
        <v>0</v>
      </c>
      <c r="AR51" s="23">
        <v>1</v>
      </c>
      <c r="AS51" s="23">
        <v>2</v>
      </c>
      <c r="AT51" s="23">
        <v>4</v>
      </c>
      <c r="AU51" s="22">
        <v>7</v>
      </c>
      <c r="AW51" s="40" t="s">
        <v>62</v>
      </c>
      <c r="AX51" s="40" t="s">
        <v>62</v>
      </c>
      <c r="AY51" s="23">
        <v>0</v>
      </c>
      <c r="AZ51" s="23">
        <v>1</v>
      </c>
      <c r="BA51" s="23">
        <v>2</v>
      </c>
      <c r="BB51" s="23">
        <v>4</v>
      </c>
      <c r="BC51" s="22">
        <v>7</v>
      </c>
      <c r="BE51" s="40" t="s">
        <v>62</v>
      </c>
      <c r="BF51" s="40" t="s">
        <v>62</v>
      </c>
      <c r="BG51" s="23">
        <v>0</v>
      </c>
      <c r="BH51" s="23">
        <v>1</v>
      </c>
      <c r="BI51" s="23">
        <v>2</v>
      </c>
      <c r="BJ51" s="23">
        <v>4</v>
      </c>
      <c r="BK51" s="22">
        <v>7</v>
      </c>
      <c r="BM51" s="40" t="s">
        <v>62</v>
      </c>
      <c r="BN51" s="40" t="s">
        <v>62</v>
      </c>
      <c r="BO51" s="23">
        <v>0</v>
      </c>
      <c r="BP51" s="23">
        <v>0</v>
      </c>
      <c r="BQ51" s="23">
        <v>3</v>
      </c>
      <c r="BR51" s="23">
        <v>4</v>
      </c>
      <c r="BS51" s="22">
        <v>7</v>
      </c>
      <c r="BU51" s="40" t="s">
        <v>62</v>
      </c>
      <c r="BV51" s="40" t="s">
        <v>62</v>
      </c>
      <c r="BW51" s="23">
        <v>0</v>
      </c>
      <c r="BX51" s="23">
        <v>0</v>
      </c>
      <c r="BY51" s="23">
        <v>3</v>
      </c>
      <c r="BZ51" s="23">
        <v>4</v>
      </c>
      <c r="CA51" s="22">
        <v>7</v>
      </c>
    </row>
    <row r="52" spans="1:79" x14ac:dyDescent="0.2">
      <c r="A52" s="31"/>
      <c r="B52" s="31"/>
      <c r="C52" s="30"/>
      <c r="D52" s="30"/>
      <c r="E52" s="30"/>
      <c r="F52" s="29">
        <f>SUM(E51:F51)</f>
        <v>7</v>
      </c>
      <c r="G52" s="32"/>
      <c r="I52" s="31"/>
      <c r="J52" s="31"/>
      <c r="K52" s="23"/>
      <c r="L52" s="30"/>
      <c r="M52" s="23"/>
      <c r="N52" s="29">
        <f>SUM(M51:N51)</f>
        <v>7</v>
      </c>
      <c r="O52" s="22"/>
      <c r="Q52" s="31"/>
      <c r="R52" s="31"/>
      <c r="S52" s="23"/>
      <c r="T52" s="30"/>
      <c r="U52" s="23"/>
      <c r="V52" s="29">
        <f>SUM(U51:V51)</f>
        <v>6</v>
      </c>
      <c r="W52" s="22"/>
      <c r="Y52" s="31"/>
      <c r="Z52" s="31"/>
      <c r="AA52" s="23"/>
      <c r="AB52" s="30"/>
      <c r="AC52" s="23"/>
      <c r="AD52" s="29">
        <f>SUM(AC51:AD51)</f>
        <v>6</v>
      </c>
      <c r="AE52" s="22"/>
      <c r="AG52" s="31"/>
      <c r="AH52" s="31"/>
      <c r="AI52" s="23"/>
      <c r="AJ52" s="30"/>
      <c r="AK52" s="23"/>
      <c r="AL52" s="29">
        <f>SUM(AK51:AL51)</f>
        <v>7</v>
      </c>
      <c r="AM52" s="22"/>
      <c r="AO52" s="31"/>
      <c r="AP52" s="31"/>
      <c r="AQ52" s="23"/>
      <c r="AR52" s="30"/>
      <c r="AS52" s="23"/>
      <c r="AT52" s="29">
        <f>SUM(AS51:AT51)</f>
        <v>6</v>
      </c>
      <c r="AU52" s="22"/>
      <c r="AW52" s="31"/>
      <c r="AX52" s="31"/>
      <c r="AY52" s="23"/>
      <c r="AZ52" s="30"/>
      <c r="BA52" s="23"/>
      <c r="BB52" s="29">
        <f>SUM(BA51:BB51)</f>
        <v>6</v>
      </c>
      <c r="BC52" s="22"/>
      <c r="BE52" s="31"/>
      <c r="BF52" s="31"/>
      <c r="BG52" s="23"/>
      <c r="BH52" s="30"/>
      <c r="BI52" s="23"/>
      <c r="BJ52" s="29">
        <f>SUM(BI51:BJ51)</f>
        <v>6</v>
      </c>
      <c r="BK52" s="22"/>
      <c r="BM52" s="31"/>
      <c r="BN52" s="31"/>
      <c r="BO52" s="23"/>
      <c r="BP52" s="30"/>
      <c r="BQ52" s="23"/>
      <c r="BR52" s="29">
        <f>SUM(BQ51:BR51)</f>
        <v>7</v>
      </c>
      <c r="BS52" s="22"/>
      <c r="BU52" s="31"/>
      <c r="BV52" s="31"/>
      <c r="BW52" s="23"/>
      <c r="BX52" s="30"/>
      <c r="BY52" s="23"/>
      <c r="BZ52" s="29">
        <f>SUM(BY51:BZ51)</f>
        <v>7</v>
      </c>
      <c r="CA52" s="22"/>
    </row>
    <row r="53" spans="1:79" x14ac:dyDescent="0.2">
      <c r="A53" s="40" t="s">
        <v>63</v>
      </c>
      <c r="B53" s="40" t="s">
        <v>63</v>
      </c>
      <c r="C53" s="23">
        <v>0</v>
      </c>
      <c r="D53" s="23">
        <v>0</v>
      </c>
      <c r="E53" s="23">
        <v>3</v>
      </c>
      <c r="F53" s="23">
        <v>4</v>
      </c>
      <c r="G53" s="22">
        <v>7</v>
      </c>
      <c r="I53" s="40" t="s">
        <v>63</v>
      </c>
      <c r="J53" s="40" t="s">
        <v>63</v>
      </c>
      <c r="K53" s="23">
        <v>0</v>
      </c>
      <c r="L53" s="23">
        <v>0</v>
      </c>
      <c r="M53" s="23">
        <v>4</v>
      </c>
      <c r="N53" s="23">
        <v>3</v>
      </c>
      <c r="O53" s="22">
        <v>7</v>
      </c>
      <c r="Q53" s="40" t="s">
        <v>63</v>
      </c>
      <c r="R53" s="40" t="s">
        <v>63</v>
      </c>
      <c r="S53" s="23">
        <v>1</v>
      </c>
      <c r="T53" s="23">
        <v>2</v>
      </c>
      <c r="U53" s="23">
        <v>1</v>
      </c>
      <c r="V53" s="23">
        <v>3</v>
      </c>
      <c r="W53" s="22">
        <v>7</v>
      </c>
      <c r="Y53" s="40" t="s">
        <v>63</v>
      </c>
      <c r="Z53" s="40" t="s">
        <v>63</v>
      </c>
      <c r="AA53" s="23">
        <v>0</v>
      </c>
      <c r="AB53" s="23">
        <v>3</v>
      </c>
      <c r="AC53" s="23">
        <v>1</v>
      </c>
      <c r="AD53" s="23">
        <v>3</v>
      </c>
      <c r="AE53" s="22">
        <v>7</v>
      </c>
      <c r="AG53" s="40" t="s">
        <v>63</v>
      </c>
      <c r="AH53" s="40" t="s">
        <v>63</v>
      </c>
      <c r="AI53" s="23">
        <v>0</v>
      </c>
      <c r="AJ53" s="23">
        <v>1</v>
      </c>
      <c r="AK53" s="23">
        <v>2</v>
      </c>
      <c r="AL53" s="23">
        <v>4</v>
      </c>
      <c r="AM53" s="22">
        <v>7</v>
      </c>
      <c r="AO53" s="40" t="s">
        <v>63</v>
      </c>
      <c r="AP53" s="40" t="s">
        <v>63</v>
      </c>
      <c r="AQ53" s="23">
        <v>0</v>
      </c>
      <c r="AR53" s="23">
        <v>2</v>
      </c>
      <c r="AS53" s="23">
        <v>3</v>
      </c>
      <c r="AT53" s="23">
        <v>2</v>
      </c>
      <c r="AU53" s="22">
        <v>7</v>
      </c>
      <c r="AW53" s="40" t="s">
        <v>63</v>
      </c>
      <c r="AX53" s="40" t="s">
        <v>63</v>
      </c>
      <c r="AY53" s="23">
        <v>0</v>
      </c>
      <c r="AZ53" s="23">
        <v>2</v>
      </c>
      <c r="BA53" s="23">
        <v>3</v>
      </c>
      <c r="BB53" s="23">
        <v>2</v>
      </c>
      <c r="BC53" s="22">
        <v>7</v>
      </c>
      <c r="BE53" s="40" t="s">
        <v>63</v>
      </c>
      <c r="BF53" s="40" t="s">
        <v>63</v>
      </c>
      <c r="BG53" s="23">
        <v>0</v>
      </c>
      <c r="BH53" s="23">
        <v>2</v>
      </c>
      <c r="BI53" s="23">
        <v>2</v>
      </c>
      <c r="BJ53" s="23">
        <v>3</v>
      </c>
      <c r="BK53" s="22">
        <v>7</v>
      </c>
      <c r="BM53" s="40" t="s">
        <v>63</v>
      </c>
      <c r="BN53" s="40" t="s">
        <v>63</v>
      </c>
      <c r="BO53" s="23">
        <v>0</v>
      </c>
      <c r="BP53" s="23">
        <v>1</v>
      </c>
      <c r="BQ53" s="23">
        <v>3</v>
      </c>
      <c r="BR53" s="23">
        <v>3</v>
      </c>
      <c r="BS53" s="22">
        <v>7</v>
      </c>
      <c r="BU53" s="40" t="s">
        <v>63</v>
      </c>
      <c r="BV53" s="40" t="s">
        <v>63</v>
      </c>
      <c r="BW53" s="23">
        <v>0</v>
      </c>
      <c r="BX53" s="23">
        <v>1</v>
      </c>
      <c r="BY53" s="23">
        <v>3</v>
      </c>
      <c r="BZ53" s="23">
        <v>3</v>
      </c>
      <c r="CA53" s="22">
        <v>7</v>
      </c>
    </row>
    <row r="54" spans="1:79" x14ac:dyDescent="0.2">
      <c r="A54" s="31"/>
      <c r="B54" s="31"/>
      <c r="C54" s="30"/>
      <c r="D54" s="30"/>
      <c r="E54" s="30"/>
      <c r="F54" s="29">
        <f>SUM(E53:F53)</f>
        <v>7</v>
      </c>
      <c r="G54" s="32"/>
      <c r="I54" s="31"/>
      <c r="J54" s="31"/>
      <c r="K54" s="23"/>
      <c r="L54" s="30"/>
      <c r="M54" s="23"/>
      <c r="N54" s="29">
        <f>SUM(M53:N53)</f>
        <v>7</v>
      </c>
      <c r="O54" s="22"/>
      <c r="Q54" s="31"/>
      <c r="R54" s="31"/>
      <c r="S54" s="23"/>
      <c r="T54" s="30"/>
      <c r="U54" s="23"/>
      <c r="V54" s="29">
        <f>SUM(U53:V53)</f>
        <v>4</v>
      </c>
      <c r="W54" s="22"/>
      <c r="Y54" s="31"/>
      <c r="Z54" s="31"/>
      <c r="AA54" s="23"/>
      <c r="AB54" s="30"/>
      <c r="AC54" s="23"/>
      <c r="AD54" s="29">
        <f>SUM(AC53:AD53)</f>
        <v>4</v>
      </c>
      <c r="AE54" s="22"/>
      <c r="AG54" s="31"/>
      <c r="AH54" s="31"/>
      <c r="AI54" s="23"/>
      <c r="AJ54" s="30"/>
      <c r="AK54" s="23"/>
      <c r="AL54" s="29">
        <f>SUM(AK53:AL53)</f>
        <v>6</v>
      </c>
      <c r="AM54" s="22"/>
      <c r="AO54" s="31"/>
      <c r="AP54" s="31"/>
      <c r="AQ54" s="23"/>
      <c r="AR54" s="30"/>
      <c r="AS54" s="23"/>
      <c r="AT54" s="29">
        <f>SUM(AS53:AT53)</f>
        <v>5</v>
      </c>
      <c r="AU54" s="22"/>
      <c r="AW54" s="31"/>
      <c r="AX54" s="31"/>
      <c r="AY54" s="23"/>
      <c r="AZ54" s="30"/>
      <c r="BA54" s="23"/>
      <c r="BB54" s="29">
        <f>SUM(BA53:BB53)</f>
        <v>5</v>
      </c>
      <c r="BC54" s="22"/>
      <c r="BE54" s="31"/>
      <c r="BF54" s="31"/>
      <c r="BG54" s="23"/>
      <c r="BH54" s="30"/>
      <c r="BI54" s="23"/>
      <c r="BJ54" s="29">
        <f>SUM(BI53:BJ53)</f>
        <v>5</v>
      </c>
      <c r="BK54" s="22"/>
      <c r="BM54" s="31"/>
      <c r="BN54" s="31"/>
      <c r="BO54" s="23"/>
      <c r="BP54" s="30"/>
      <c r="BQ54" s="23"/>
      <c r="BR54" s="29">
        <f>SUM(BQ53:BR53)</f>
        <v>6</v>
      </c>
      <c r="BS54" s="22"/>
      <c r="BU54" s="31"/>
      <c r="BV54" s="31"/>
      <c r="BW54" s="23"/>
      <c r="BX54" s="30"/>
      <c r="BY54" s="23"/>
      <c r="BZ54" s="29">
        <f>SUM(BY53:BZ53)</f>
        <v>6</v>
      </c>
      <c r="CA54" s="22"/>
    </row>
    <row r="55" spans="1:79" x14ac:dyDescent="0.2">
      <c r="A55" s="40" t="s">
        <v>65</v>
      </c>
      <c r="B55" s="40" t="s">
        <v>65</v>
      </c>
      <c r="C55" s="23">
        <v>0</v>
      </c>
      <c r="D55" s="23">
        <v>0</v>
      </c>
      <c r="E55" s="23">
        <v>2</v>
      </c>
      <c r="F55" s="23">
        <v>5</v>
      </c>
      <c r="G55" s="22">
        <v>7</v>
      </c>
      <c r="I55" s="40" t="s">
        <v>65</v>
      </c>
      <c r="J55" s="40" t="s">
        <v>65</v>
      </c>
      <c r="K55" s="23">
        <v>0</v>
      </c>
      <c r="L55" s="23">
        <v>0</v>
      </c>
      <c r="M55" s="23">
        <v>3</v>
      </c>
      <c r="N55" s="23">
        <v>4</v>
      </c>
      <c r="O55" s="22">
        <v>7</v>
      </c>
      <c r="Q55" s="40" t="s">
        <v>65</v>
      </c>
      <c r="R55" s="40" t="s">
        <v>65</v>
      </c>
      <c r="S55" s="23">
        <v>0</v>
      </c>
      <c r="T55" s="23">
        <v>3</v>
      </c>
      <c r="U55" s="23">
        <v>1</v>
      </c>
      <c r="V55" s="23">
        <v>3</v>
      </c>
      <c r="W55" s="22">
        <v>7</v>
      </c>
      <c r="Y55" s="40" t="s">
        <v>65</v>
      </c>
      <c r="Z55" s="40" t="s">
        <v>65</v>
      </c>
      <c r="AA55" s="23">
        <v>0</v>
      </c>
      <c r="AB55" s="23">
        <v>2</v>
      </c>
      <c r="AC55" s="23">
        <v>2</v>
      </c>
      <c r="AD55" s="23">
        <v>3</v>
      </c>
      <c r="AE55" s="22">
        <v>7</v>
      </c>
      <c r="AG55" s="40" t="s">
        <v>65</v>
      </c>
      <c r="AH55" s="40" t="s">
        <v>65</v>
      </c>
      <c r="AI55" s="23">
        <v>0</v>
      </c>
      <c r="AJ55" s="23">
        <v>0</v>
      </c>
      <c r="AK55" s="23">
        <v>3</v>
      </c>
      <c r="AL55" s="23">
        <v>4</v>
      </c>
      <c r="AM55" s="22">
        <v>7</v>
      </c>
      <c r="AO55" s="40" t="s">
        <v>65</v>
      </c>
      <c r="AP55" s="40" t="s">
        <v>65</v>
      </c>
      <c r="AQ55" s="23">
        <v>0</v>
      </c>
      <c r="AR55" s="23">
        <v>1</v>
      </c>
      <c r="AS55" s="23">
        <v>2</v>
      </c>
      <c r="AT55" s="23">
        <v>4</v>
      </c>
      <c r="AU55" s="22">
        <v>7</v>
      </c>
      <c r="AW55" s="40" t="s">
        <v>65</v>
      </c>
      <c r="AX55" s="40" t="s">
        <v>65</v>
      </c>
      <c r="AY55" s="23">
        <v>0</v>
      </c>
      <c r="AZ55" s="23">
        <v>1</v>
      </c>
      <c r="BA55" s="23">
        <v>2</v>
      </c>
      <c r="BB55" s="23">
        <v>4</v>
      </c>
      <c r="BC55" s="22">
        <v>7</v>
      </c>
      <c r="BE55" s="40" t="s">
        <v>65</v>
      </c>
      <c r="BF55" s="40" t="s">
        <v>65</v>
      </c>
      <c r="BG55" s="23">
        <v>0</v>
      </c>
      <c r="BH55" s="23">
        <v>1</v>
      </c>
      <c r="BI55" s="23">
        <v>2</v>
      </c>
      <c r="BJ55" s="23">
        <v>4</v>
      </c>
      <c r="BK55" s="22">
        <v>7</v>
      </c>
      <c r="BM55" s="40" t="s">
        <v>65</v>
      </c>
      <c r="BN55" s="40" t="s">
        <v>65</v>
      </c>
      <c r="BO55" s="23">
        <v>0</v>
      </c>
      <c r="BP55" s="23">
        <v>0</v>
      </c>
      <c r="BQ55" s="23">
        <v>3</v>
      </c>
      <c r="BR55" s="23">
        <v>4</v>
      </c>
      <c r="BS55" s="22">
        <v>7</v>
      </c>
      <c r="BU55" s="40" t="s">
        <v>65</v>
      </c>
      <c r="BV55" s="40" t="s">
        <v>65</v>
      </c>
      <c r="BW55" s="23">
        <v>0</v>
      </c>
      <c r="BX55" s="23">
        <v>0</v>
      </c>
      <c r="BY55" s="23">
        <v>3</v>
      </c>
      <c r="BZ55" s="23">
        <v>4</v>
      </c>
      <c r="CA55" s="22">
        <v>7</v>
      </c>
    </row>
    <row r="56" spans="1:79" x14ac:dyDescent="0.2">
      <c r="A56" s="31"/>
      <c r="B56" s="31"/>
      <c r="C56" s="30"/>
      <c r="D56" s="30"/>
      <c r="E56" s="30"/>
      <c r="F56" s="29">
        <f>SUM(E55:F55)</f>
        <v>7</v>
      </c>
      <c r="G56" s="32"/>
      <c r="I56" s="31"/>
      <c r="J56" s="31"/>
      <c r="K56" s="23"/>
      <c r="L56" s="30"/>
      <c r="M56" s="23"/>
      <c r="N56" s="29">
        <f>SUM(M55:N55)</f>
        <v>7</v>
      </c>
      <c r="O56" s="22"/>
      <c r="Q56" s="31"/>
      <c r="R56" s="31"/>
      <c r="S56" s="23"/>
      <c r="T56" s="30"/>
      <c r="U56" s="23"/>
      <c r="V56" s="29">
        <f>SUM(U55:V55)</f>
        <v>4</v>
      </c>
      <c r="W56" s="22"/>
      <c r="Y56" s="31"/>
      <c r="Z56" s="31"/>
      <c r="AA56" s="23"/>
      <c r="AB56" s="30"/>
      <c r="AC56" s="23"/>
      <c r="AD56" s="29">
        <f>SUM(AC55:AD55)</f>
        <v>5</v>
      </c>
      <c r="AE56" s="22"/>
      <c r="AG56" s="31"/>
      <c r="AH56" s="31"/>
      <c r="AI56" s="23"/>
      <c r="AJ56" s="30"/>
      <c r="AK56" s="23"/>
      <c r="AL56" s="29">
        <f>SUM(AK55:AL55)</f>
        <v>7</v>
      </c>
      <c r="AM56" s="22"/>
      <c r="AO56" s="31"/>
      <c r="AP56" s="31"/>
      <c r="AQ56" s="23"/>
      <c r="AR56" s="30"/>
      <c r="AS56" s="23"/>
      <c r="AT56" s="29">
        <f>SUM(AS55:AT55)</f>
        <v>6</v>
      </c>
      <c r="AU56" s="22"/>
      <c r="AW56" s="31"/>
      <c r="AX56" s="31"/>
      <c r="AY56" s="23"/>
      <c r="AZ56" s="30"/>
      <c r="BA56" s="23"/>
      <c r="BB56" s="29">
        <f>SUM(BA55:BB55)</f>
        <v>6</v>
      </c>
      <c r="BC56" s="22"/>
      <c r="BE56" s="31"/>
      <c r="BF56" s="31"/>
      <c r="BG56" s="23"/>
      <c r="BH56" s="30"/>
      <c r="BI56" s="23"/>
      <c r="BJ56" s="29">
        <f>SUM(BI55:BJ55)</f>
        <v>6</v>
      </c>
      <c r="BK56" s="22"/>
      <c r="BM56" s="31"/>
      <c r="BN56" s="31"/>
      <c r="BO56" s="23"/>
      <c r="BP56" s="30"/>
      <c r="BQ56" s="23"/>
      <c r="BR56" s="29">
        <f>SUM(BQ55:BR55)</f>
        <v>7</v>
      </c>
      <c r="BS56" s="22"/>
      <c r="BU56" s="31"/>
      <c r="BV56" s="31"/>
      <c r="BW56" s="23"/>
      <c r="BX56" s="30"/>
      <c r="BY56" s="23"/>
      <c r="BZ56" s="29">
        <f>SUM(BY55:BZ55)</f>
        <v>7</v>
      </c>
      <c r="CA56" s="22"/>
    </row>
    <row r="57" spans="1:79" x14ac:dyDescent="0.2">
      <c r="A57" s="40" t="s">
        <v>64</v>
      </c>
      <c r="B57" s="40" t="s">
        <v>64</v>
      </c>
      <c r="C57" s="23">
        <v>0</v>
      </c>
      <c r="D57" s="23">
        <v>0</v>
      </c>
      <c r="E57" s="23">
        <v>4</v>
      </c>
      <c r="F57" s="23">
        <v>3</v>
      </c>
      <c r="G57" s="22">
        <v>7</v>
      </c>
      <c r="I57" s="40" t="s">
        <v>64</v>
      </c>
      <c r="J57" s="40" t="s">
        <v>64</v>
      </c>
      <c r="K57" s="23">
        <v>0</v>
      </c>
      <c r="L57" s="23">
        <v>0</v>
      </c>
      <c r="M57" s="23">
        <v>4</v>
      </c>
      <c r="N57" s="23">
        <v>3</v>
      </c>
      <c r="O57" s="22">
        <v>7</v>
      </c>
      <c r="Q57" s="40" t="s">
        <v>64</v>
      </c>
      <c r="R57" s="40" t="s">
        <v>64</v>
      </c>
      <c r="S57" s="23">
        <v>1</v>
      </c>
      <c r="T57" s="23">
        <v>3</v>
      </c>
      <c r="U57" s="23">
        <v>0</v>
      </c>
      <c r="V57" s="23">
        <v>3</v>
      </c>
      <c r="W57" s="22">
        <v>7</v>
      </c>
      <c r="Y57" s="40" t="s">
        <v>64</v>
      </c>
      <c r="Z57" s="40" t="s">
        <v>64</v>
      </c>
      <c r="AA57" s="23">
        <v>0</v>
      </c>
      <c r="AB57" s="23">
        <v>3</v>
      </c>
      <c r="AC57" s="23">
        <v>1</v>
      </c>
      <c r="AD57" s="23">
        <v>3</v>
      </c>
      <c r="AE57" s="22">
        <v>7</v>
      </c>
      <c r="AG57" s="40" t="s">
        <v>64</v>
      </c>
      <c r="AH57" s="40" t="s">
        <v>64</v>
      </c>
      <c r="AI57" s="23">
        <v>0</v>
      </c>
      <c r="AJ57" s="23">
        <v>2</v>
      </c>
      <c r="AK57" s="23">
        <v>3</v>
      </c>
      <c r="AL57" s="23">
        <v>2</v>
      </c>
      <c r="AM57" s="22">
        <v>7</v>
      </c>
      <c r="AO57" s="40" t="s">
        <v>64</v>
      </c>
      <c r="AP57" s="40" t="s">
        <v>64</v>
      </c>
      <c r="AQ57" s="23">
        <v>0</v>
      </c>
      <c r="AR57" s="23">
        <v>2</v>
      </c>
      <c r="AS57" s="23">
        <v>2</v>
      </c>
      <c r="AT57" s="23">
        <v>3</v>
      </c>
      <c r="AU57" s="22">
        <v>7</v>
      </c>
      <c r="AW57" s="40" t="s">
        <v>64</v>
      </c>
      <c r="AX57" s="40" t="s">
        <v>64</v>
      </c>
      <c r="AY57" s="23">
        <v>0</v>
      </c>
      <c r="AZ57" s="23">
        <v>2</v>
      </c>
      <c r="BA57" s="23">
        <v>2</v>
      </c>
      <c r="BB57" s="23">
        <v>3</v>
      </c>
      <c r="BC57" s="22">
        <v>7</v>
      </c>
      <c r="BE57" s="40" t="s">
        <v>64</v>
      </c>
      <c r="BF57" s="40" t="s">
        <v>64</v>
      </c>
      <c r="BG57" s="23">
        <v>0</v>
      </c>
      <c r="BH57" s="23">
        <v>2</v>
      </c>
      <c r="BI57" s="23">
        <v>2</v>
      </c>
      <c r="BJ57" s="23">
        <v>3</v>
      </c>
      <c r="BK57" s="22">
        <v>7</v>
      </c>
      <c r="BM57" s="40" t="s">
        <v>64</v>
      </c>
      <c r="BN57" s="40" t="s">
        <v>64</v>
      </c>
      <c r="BO57" s="23">
        <v>0</v>
      </c>
      <c r="BP57" s="23">
        <v>1</v>
      </c>
      <c r="BQ57" s="23">
        <v>3</v>
      </c>
      <c r="BR57" s="23">
        <v>3</v>
      </c>
      <c r="BS57" s="22">
        <v>7</v>
      </c>
      <c r="BU57" s="40" t="s">
        <v>64</v>
      </c>
      <c r="BV57" s="40" t="s">
        <v>64</v>
      </c>
      <c r="BW57" s="23">
        <v>0</v>
      </c>
      <c r="BX57" s="23">
        <v>2</v>
      </c>
      <c r="BY57" s="23">
        <v>3</v>
      </c>
      <c r="BZ57" s="23">
        <v>2</v>
      </c>
      <c r="CA57" s="22">
        <v>7</v>
      </c>
    </row>
    <row r="58" spans="1:79" x14ac:dyDescent="0.2">
      <c r="A58" s="31"/>
      <c r="B58" s="31"/>
      <c r="C58" s="30"/>
      <c r="D58" s="30"/>
      <c r="E58" s="30"/>
      <c r="F58" s="29">
        <f>SUM(E57:F57)</f>
        <v>7</v>
      </c>
      <c r="G58" s="32"/>
      <c r="I58" s="31"/>
      <c r="J58" s="31"/>
      <c r="K58" s="23"/>
      <c r="L58" s="30"/>
      <c r="M58" s="23"/>
      <c r="N58" s="29">
        <f>SUM(M57:N57)</f>
        <v>7</v>
      </c>
      <c r="O58" s="22"/>
      <c r="Q58" s="31"/>
      <c r="R58" s="31"/>
      <c r="S58" s="23"/>
      <c r="T58" s="30"/>
      <c r="U58" s="23"/>
      <c r="V58" s="29">
        <f>SUM(U57:V57)</f>
        <v>3</v>
      </c>
      <c r="W58" s="22"/>
      <c r="Y58" s="31"/>
      <c r="Z58" s="31"/>
      <c r="AA58" s="23"/>
      <c r="AB58" s="30"/>
      <c r="AC58" s="23"/>
      <c r="AD58" s="29">
        <f>SUM(AC57:AD57)</f>
        <v>4</v>
      </c>
      <c r="AE58" s="22"/>
      <c r="AG58" s="31"/>
      <c r="AH58" s="31"/>
      <c r="AI58" s="23"/>
      <c r="AJ58" s="30"/>
      <c r="AK58" s="23"/>
      <c r="AL58" s="29">
        <f>SUM(AK57:AL57)</f>
        <v>5</v>
      </c>
      <c r="AM58" s="22"/>
      <c r="AO58" s="31"/>
      <c r="AP58" s="31"/>
      <c r="AQ58" s="23"/>
      <c r="AR58" s="30"/>
      <c r="AS58" s="23"/>
      <c r="AT58" s="29">
        <f>SUM(AS57:AT57)</f>
        <v>5</v>
      </c>
      <c r="AU58" s="22"/>
      <c r="AW58" s="31"/>
      <c r="AX58" s="31"/>
      <c r="AY58" s="23"/>
      <c r="AZ58" s="30"/>
      <c r="BA58" s="23"/>
      <c r="BB58" s="29">
        <f>SUM(BA57:BB57)</f>
        <v>5</v>
      </c>
      <c r="BC58" s="22"/>
      <c r="BE58" s="31"/>
      <c r="BF58" s="31"/>
      <c r="BG58" s="23"/>
      <c r="BH58" s="30"/>
      <c r="BI58" s="23"/>
      <c r="BJ58" s="29">
        <f>SUM(BI57:BJ57)</f>
        <v>5</v>
      </c>
      <c r="BK58" s="22"/>
      <c r="BM58" s="31"/>
      <c r="BN58" s="31"/>
      <c r="BO58" s="23"/>
      <c r="BP58" s="30"/>
      <c r="BQ58" s="23"/>
      <c r="BR58" s="29">
        <f>SUM(BQ57:BR57)</f>
        <v>6</v>
      </c>
      <c r="BS58" s="22"/>
      <c r="BU58" s="31"/>
      <c r="BV58" s="31"/>
      <c r="BW58" s="23"/>
      <c r="BX58" s="30"/>
      <c r="BY58" s="23"/>
      <c r="BZ58" s="29">
        <f>SUM(BY57:BZ57)</f>
        <v>5</v>
      </c>
      <c r="CA58" s="22"/>
    </row>
    <row r="71" spans="1:79" s="45" customFormat="1" x14ac:dyDescent="0.2"/>
    <row r="72" spans="1:79" s="45" customFormat="1" ht="52.5" customHeight="1" x14ac:dyDescent="0.2">
      <c r="A72" s="46" t="s">
        <v>223</v>
      </c>
      <c r="B72" s="46" t="s">
        <v>108</v>
      </c>
      <c r="C72" s="46" t="s">
        <v>108</v>
      </c>
      <c r="D72" s="46" t="s">
        <v>108</v>
      </c>
      <c r="E72" s="46" t="s">
        <v>108</v>
      </c>
      <c r="F72" s="46" t="s">
        <v>108</v>
      </c>
      <c r="G72" s="46" t="s">
        <v>108</v>
      </c>
      <c r="I72" s="46" t="s">
        <v>222</v>
      </c>
      <c r="J72" s="46" t="s">
        <v>104</v>
      </c>
      <c r="K72" s="46" t="s">
        <v>104</v>
      </c>
      <c r="L72" s="46" t="s">
        <v>104</v>
      </c>
      <c r="M72" s="46" t="s">
        <v>104</v>
      </c>
      <c r="N72" s="46" t="s">
        <v>104</v>
      </c>
      <c r="O72" s="46" t="s">
        <v>104</v>
      </c>
      <c r="Q72" s="46" t="s">
        <v>221</v>
      </c>
      <c r="R72" s="46" t="s">
        <v>101</v>
      </c>
      <c r="S72" s="46" t="s">
        <v>101</v>
      </c>
      <c r="T72" s="46" t="s">
        <v>101</v>
      </c>
      <c r="U72" s="46" t="s">
        <v>101</v>
      </c>
      <c r="V72" s="46" t="s">
        <v>101</v>
      </c>
      <c r="W72" s="46" t="s">
        <v>101</v>
      </c>
      <c r="Y72" s="46" t="s">
        <v>220</v>
      </c>
      <c r="Z72" s="46" t="s">
        <v>98</v>
      </c>
      <c r="AA72" s="46" t="s">
        <v>98</v>
      </c>
      <c r="AB72" s="46" t="s">
        <v>98</v>
      </c>
      <c r="AC72" s="46" t="s">
        <v>98</v>
      </c>
      <c r="AD72" s="46" t="s">
        <v>98</v>
      </c>
      <c r="AE72" s="46" t="s">
        <v>98</v>
      </c>
      <c r="AG72" s="46" t="s">
        <v>219</v>
      </c>
      <c r="AH72" s="46" t="s">
        <v>96</v>
      </c>
      <c r="AI72" s="46" t="s">
        <v>96</v>
      </c>
      <c r="AJ72" s="46" t="s">
        <v>96</v>
      </c>
      <c r="AK72" s="46" t="s">
        <v>96</v>
      </c>
      <c r="AL72" s="46" t="s">
        <v>96</v>
      </c>
      <c r="AM72" s="46" t="s">
        <v>96</v>
      </c>
    </row>
    <row r="73" spans="1:79" s="45" customFormat="1" ht="165.75" x14ac:dyDescent="0.2">
      <c r="A73" s="47" t="s">
        <v>95</v>
      </c>
      <c r="B73" s="47" t="s">
        <v>95</v>
      </c>
      <c r="C73" s="48" t="s">
        <v>94</v>
      </c>
      <c r="D73" s="48" t="s">
        <v>93</v>
      </c>
      <c r="E73" s="48" t="s">
        <v>92</v>
      </c>
      <c r="F73" s="48" t="s">
        <v>91</v>
      </c>
      <c r="G73" s="48" t="s">
        <v>90</v>
      </c>
      <c r="I73" s="47" t="s">
        <v>95</v>
      </c>
      <c r="J73" s="47" t="s">
        <v>95</v>
      </c>
      <c r="K73" s="48" t="s">
        <v>94</v>
      </c>
      <c r="L73" s="48" t="s">
        <v>93</v>
      </c>
      <c r="M73" s="48" t="s">
        <v>92</v>
      </c>
      <c r="N73" s="48" t="s">
        <v>91</v>
      </c>
      <c r="O73" s="48" t="s">
        <v>90</v>
      </c>
      <c r="Q73" s="47" t="s">
        <v>95</v>
      </c>
      <c r="R73" s="47" t="s">
        <v>95</v>
      </c>
      <c r="S73" s="48" t="s">
        <v>94</v>
      </c>
      <c r="T73" s="48" t="s">
        <v>93</v>
      </c>
      <c r="U73" s="48" t="s">
        <v>92</v>
      </c>
      <c r="V73" s="48" t="s">
        <v>91</v>
      </c>
      <c r="W73" s="48" t="s">
        <v>90</v>
      </c>
      <c r="Y73" s="47" t="s">
        <v>95</v>
      </c>
      <c r="Z73" s="47" t="s">
        <v>95</v>
      </c>
      <c r="AA73" s="48" t="s">
        <v>94</v>
      </c>
      <c r="AB73" s="48" t="s">
        <v>93</v>
      </c>
      <c r="AC73" s="48" t="s">
        <v>92</v>
      </c>
      <c r="AD73" s="48" t="s">
        <v>91</v>
      </c>
      <c r="AE73" s="48" t="s">
        <v>90</v>
      </c>
      <c r="AG73" s="47" t="s">
        <v>95</v>
      </c>
      <c r="AH73" s="47" t="s">
        <v>95</v>
      </c>
      <c r="AI73" s="48" t="s">
        <v>94</v>
      </c>
      <c r="AJ73" s="48" t="s">
        <v>93</v>
      </c>
      <c r="AK73" s="48" t="s">
        <v>92</v>
      </c>
      <c r="AL73" s="48" t="s">
        <v>91</v>
      </c>
      <c r="AM73" s="48" t="s">
        <v>90</v>
      </c>
    </row>
    <row r="74" spans="1:79" x14ac:dyDescent="0.2">
      <c r="A74" s="40" t="s">
        <v>62</v>
      </c>
      <c r="B74" s="40" t="s">
        <v>62</v>
      </c>
      <c r="C74" s="23">
        <v>0</v>
      </c>
      <c r="D74" s="23">
        <v>0</v>
      </c>
      <c r="E74" s="23">
        <v>4</v>
      </c>
      <c r="F74" s="23">
        <v>3</v>
      </c>
      <c r="G74" s="22">
        <v>7</v>
      </c>
      <c r="I74" s="40" t="s">
        <v>62</v>
      </c>
      <c r="J74" s="40" t="s">
        <v>62</v>
      </c>
      <c r="K74" s="23">
        <v>0</v>
      </c>
      <c r="L74" s="23">
        <v>1</v>
      </c>
      <c r="M74" s="23">
        <v>2</v>
      </c>
      <c r="N74" s="23">
        <v>4</v>
      </c>
      <c r="O74" s="22">
        <v>7</v>
      </c>
      <c r="Q74" s="40" t="s">
        <v>62</v>
      </c>
      <c r="R74" s="40" t="s">
        <v>62</v>
      </c>
      <c r="S74" s="23">
        <v>0</v>
      </c>
      <c r="T74" s="23">
        <v>0</v>
      </c>
      <c r="U74" s="23">
        <v>4</v>
      </c>
      <c r="V74" s="23">
        <v>3</v>
      </c>
      <c r="W74" s="22">
        <v>7</v>
      </c>
      <c r="Y74" s="40" t="s">
        <v>62</v>
      </c>
      <c r="Z74" s="40" t="s">
        <v>62</v>
      </c>
      <c r="AA74" s="23">
        <v>0</v>
      </c>
      <c r="AB74" s="23">
        <v>0</v>
      </c>
      <c r="AC74" s="23">
        <v>3</v>
      </c>
      <c r="AD74" s="23">
        <v>4</v>
      </c>
      <c r="AE74" s="22">
        <v>7</v>
      </c>
      <c r="AG74" s="40" t="s">
        <v>62</v>
      </c>
      <c r="AH74" s="40" t="s">
        <v>62</v>
      </c>
      <c r="AI74" s="23">
        <v>0</v>
      </c>
      <c r="AJ74" s="23">
        <v>0</v>
      </c>
      <c r="AK74" s="23">
        <v>2</v>
      </c>
      <c r="AL74" s="23">
        <v>5</v>
      </c>
      <c r="AM74" s="22">
        <v>7</v>
      </c>
    </row>
    <row r="75" spans="1:79" x14ac:dyDescent="0.2">
      <c r="A75" s="31"/>
      <c r="B75" s="31"/>
      <c r="C75" s="30"/>
      <c r="D75" s="30"/>
      <c r="E75" s="30"/>
      <c r="F75" s="29">
        <f>SUM(E74:F74)</f>
        <v>7</v>
      </c>
      <c r="G75" s="32"/>
      <c r="I75" s="31"/>
      <c r="J75" s="31"/>
      <c r="K75" s="23"/>
      <c r="L75" s="30"/>
      <c r="M75" s="23"/>
      <c r="N75" s="29">
        <f>SUM(M74:N74)</f>
        <v>6</v>
      </c>
      <c r="O75" s="22"/>
      <c r="Q75" s="31"/>
      <c r="R75" s="31"/>
      <c r="S75" s="23"/>
      <c r="T75" s="30"/>
      <c r="U75" s="23"/>
      <c r="V75" s="29">
        <f>SUM(U74:V74)</f>
        <v>7</v>
      </c>
      <c r="W75" s="22"/>
      <c r="Y75" s="31"/>
      <c r="Z75" s="31"/>
      <c r="AA75" s="23"/>
      <c r="AB75" s="30"/>
      <c r="AC75" s="23"/>
      <c r="AD75" s="29">
        <f>SUM(AC74:AD74)</f>
        <v>7</v>
      </c>
      <c r="AE75" s="22"/>
      <c r="AG75" s="31"/>
      <c r="AH75" s="31"/>
      <c r="AI75" s="23"/>
      <c r="AJ75" s="30"/>
      <c r="AK75" s="23"/>
      <c r="AL75" s="29">
        <f>SUM(AK74:AL74)</f>
        <v>7</v>
      </c>
      <c r="AM75" s="22"/>
      <c r="AO75" s="28"/>
      <c r="AP75" s="28"/>
      <c r="AQ75" s="26"/>
      <c r="AR75" s="27"/>
      <c r="AS75" s="26"/>
      <c r="AT75" s="25"/>
      <c r="AU75" s="24"/>
      <c r="AW75" s="28"/>
      <c r="AX75" s="28"/>
      <c r="AY75" s="26"/>
      <c r="AZ75" s="27"/>
      <c r="BA75" s="26"/>
      <c r="BB75" s="25"/>
      <c r="BC75" s="24"/>
      <c r="BE75" s="28"/>
      <c r="BF75" s="28"/>
      <c r="BG75" s="26"/>
      <c r="BH75" s="27"/>
      <c r="BI75" s="26"/>
      <c r="BJ75" s="25"/>
      <c r="BK75" s="24"/>
      <c r="BM75" s="28"/>
      <c r="BN75" s="28"/>
      <c r="BO75" s="26"/>
      <c r="BP75" s="27"/>
      <c r="BQ75" s="26"/>
      <c r="BR75" s="25"/>
      <c r="BS75" s="24"/>
      <c r="BU75" s="28"/>
      <c r="BV75" s="28"/>
      <c r="BW75" s="26"/>
      <c r="BX75" s="27"/>
      <c r="BY75" s="26"/>
      <c r="BZ75" s="25"/>
      <c r="CA75" s="24"/>
    </row>
    <row r="76" spans="1:79" x14ac:dyDescent="0.2">
      <c r="A76" s="40" t="s">
        <v>63</v>
      </c>
      <c r="B76" s="40" t="s">
        <v>63</v>
      </c>
      <c r="C76" s="23">
        <v>0</v>
      </c>
      <c r="D76" s="23">
        <v>2</v>
      </c>
      <c r="E76" s="23">
        <v>4</v>
      </c>
      <c r="F76" s="23">
        <v>1</v>
      </c>
      <c r="G76" s="22">
        <v>7</v>
      </c>
      <c r="I76" s="40" t="s">
        <v>63</v>
      </c>
      <c r="J76" s="40" t="s">
        <v>63</v>
      </c>
      <c r="K76" s="23">
        <v>0</v>
      </c>
      <c r="L76" s="23">
        <v>2</v>
      </c>
      <c r="M76" s="23">
        <v>1</v>
      </c>
      <c r="N76" s="23">
        <v>4</v>
      </c>
      <c r="O76" s="22">
        <v>7</v>
      </c>
      <c r="Q76" s="40" t="s">
        <v>63</v>
      </c>
      <c r="R76" s="40" t="s">
        <v>63</v>
      </c>
      <c r="S76" s="23">
        <v>0</v>
      </c>
      <c r="T76" s="23">
        <v>1</v>
      </c>
      <c r="U76" s="23">
        <v>3</v>
      </c>
      <c r="V76" s="23">
        <v>3</v>
      </c>
      <c r="W76" s="22">
        <v>7</v>
      </c>
      <c r="Y76" s="40" t="s">
        <v>63</v>
      </c>
      <c r="Z76" s="40" t="s">
        <v>63</v>
      </c>
      <c r="AA76" s="23">
        <v>0</v>
      </c>
      <c r="AB76" s="23">
        <v>1</v>
      </c>
      <c r="AC76" s="23">
        <v>3</v>
      </c>
      <c r="AD76" s="23">
        <v>3</v>
      </c>
      <c r="AE76" s="22">
        <v>7</v>
      </c>
      <c r="AG76" s="40" t="s">
        <v>63</v>
      </c>
      <c r="AH76" s="40" t="s">
        <v>63</v>
      </c>
      <c r="AI76" s="23">
        <v>0</v>
      </c>
      <c r="AJ76" s="23">
        <v>1</v>
      </c>
      <c r="AK76" s="23">
        <v>2</v>
      </c>
      <c r="AL76" s="23">
        <v>4</v>
      </c>
      <c r="AM76" s="22">
        <v>7</v>
      </c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</row>
    <row r="77" spans="1:79" x14ac:dyDescent="0.2">
      <c r="A77" s="31"/>
      <c r="B77" s="31"/>
      <c r="C77" s="30"/>
      <c r="D77" s="30"/>
      <c r="E77" s="30"/>
      <c r="F77" s="29">
        <f>SUM(E76:F76)</f>
        <v>5</v>
      </c>
      <c r="G77" s="32"/>
      <c r="I77" s="31"/>
      <c r="J77" s="31"/>
      <c r="K77" s="23"/>
      <c r="L77" s="30"/>
      <c r="M77" s="23"/>
      <c r="N77" s="29">
        <f>SUM(M76:N76)</f>
        <v>5</v>
      </c>
      <c r="O77" s="22"/>
      <c r="Q77" s="31"/>
      <c r="R77" s="31"/>
      <c r="S77" s="23"/>
      <c r="T77" s="30"/>
      <c r="U77" s="23"/>
      <c r="V77" s="29">
        <f>SUM(U76:V76)</f>
        <v>6</v>
      </c>
      <c r="W77" s="22"/>
      <c r="Y77" s="31"/>
      <c r="Z77" s="31"/>
      <c r="AA77" s="23"/>
      <c r="AB77" s="30"/>
      <c r="AC77" s="23"/>
      <c r="AD77" s="29">
        <f>SUM(AC76:AD76)</f>
        <v>6</v>
      </c>
      <c r="AE77" s="22"/>
      <c r="AG77" s="31"/>
      <c r="AH77" s="31"/>
      <c r="AI77" s="23"/>
      <c r="AJ77" s="30"/>
      <c r="AK77" s="23"/>
      <c r="AL77" s="29">
        <f>SUM(AK76:AL76)</f>
        <v>6</v>
      </c>
      <c r="AM77" s="22"/>
      <c r="AO77" s="28"/>
      <c r="AP77" s="28"/>
      <c r="AQ77" s="26"/>
      <c r="AR77" s="27"/>
      <c r="AS77" s="26"/>
      <c r="AT77" s="25"/>
      <c r="AU77" s="24"/>
      <c r="AW77" s="28"/>
      <c r="AX77" s="28"/>
      <c r="AY77" s="26"/>
      <c r="AZ77" s="27"/>
      <c r="BA77" s="26"/>
      <c r="BB77" s="25"/>
      <c r="BC77" s="24"/>
      <c r="BE77" s="28"/>
      <c r="BF77" s="28"/>
      <c r="BG77" s="26"/>
      <c r="BH77" s="27"/>
      <c r="BI77" s="26"/>
      <c r="BJ77" s="25"/>
      <c r="BK77" s="24"/>
      <c r="BM77" s="28"/>
      <c r="BN77" s="28"/>
      <c r="BO77" s="26"/>
      <c r="BP77" s="27"/>
      <c r="BQ77" s="26"/>
      <c r="BR77" s="25"/>
      <c r="BS77" s="24"/>
      <c r="BU77" s="28"/>
      <c r="BV77" s="28"/>
      <c r="BW77" s="26"/>
      <c r="BX77" s="27"/>
      <c r="BY77" s="26"/>
      <c r="BZ77" s="25"/>
      <c r="CA77" s="24"/>
    </row>
    <row r="78" spans="1:79" x14ac:dyDescent="0.2">
      <c r="A78" s="40" t="s">
        <v>65</v>
      </c>
      <c r="B78" s="40" t="s">
        <v>65</v>
      </c>
      <c r="C78" s="23">
        <v>0</v>
      </c>
      <c r="D78" s="23">
        <v>0</v>
      </c>
      <c r="E78" s="23">
        <v>4</v>
      </c>
      <c r="F78" s="23">
        <v>3</v>
      </c>
      <c r="G78" s="22">
        <v>7</v>
      </c>
      <c r="I78" s="40" t="s">
        <v>65</v>
      </c>
      <c r="J78" s="40" t="s">
        <v>65</v>
      </c>
      <c r="K78" s="23">
        <v>0</v>
      </c>
      <c r="L78" s="23">
        <v>1</v>
      </c>
      <c r="M78" s="23">
        <v>1</v>
      </c>
      <c r="N78" s="23">
        <v>5</v>
      </c>
      <c r="O78" s="22">
        <v>7</v>
      </c>
      <c r="Q78" s="40" t="s">
        <v>65</v>
      </c>
      <c r="R78" s="40" t="s">
        <v>65</v>
      </c>
      <c r="S78" s="23">
        <v>0</v>
      </c>
      <c r="T78" s="23">
        <v>0</v>
      </c>
      <c r="U78" s="23">
        <v>4</v>
      </c>
      <c r="V78" s="23">
        <v>3</v>
      </c>
      <c r="W78" s="22">
        <v>7</v>
      </c>
      <c r="Y78" s="40" t="s">
        <v>65</v>
      </c>
      <c r="Z78" s="40" t="s">
        <v>65</v>
      </c>
      <c r="AA78" s="23">
        <v>0</v>
      </c>
      <c r="AB78" s="23">
        <v>0</v>
      </c>
      <c r="AC78" s="23">
        <v>2</v>
      </c>
      <c r="AD78" s="23">
        <v>5</v>
      </c>
      <c r="AE78" s="22">
        <v>7</v>
      </c>
      <c r="AG78" s="40" t="s">
        <v>65</v>
      </c>
      <c r="AH78" s="40" t="s">
        <v>65</v>
      </c>
      <c r="AI78" s="23">
        <v>0</v>
      </c>
      <c r="AJ78" s="23">
        <v>0</v>
      </c>
      <c r="AK78" s="23">
        <v>3</v>
      </c>
      <c r="AL78" s="23">
        <v>4</v>
      </c>
      <c r="AM78" s="22">
        <v>7</v>
      </c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</row>
    <row r="79" spans="1:79" x14ac:dyDescent="0.2">
      <c r="A79" s="31"/>
      <c r="B79" s="31"/>
      <c r="C79" s="30"/>
      <c r="D79" s="30"/>
      <c r="E79" s="30"/>
      <c r="F79" s="29">
        <f>SUM(E78:F78)</f>
        <v>7</v>
      </c>
      <c r="G79" s="32"/>
      <c r="I79" s="31"/>
      <c r="J79" s="31"/>
      <c r="K79" s="23"/>
      <c r="L79" s="30"/>
      <c r="M79" s="23"/>
      <c r="N79" s="29">
        <f>SUM(M78:N78)</f>
        <v>6</v>
      </c>
      <c r="O79" s="22"/>
      <c r="Q79" s="31"/>
      <c r="R79" s="31"/>
      <c r="S79" s="23"/>
      <c r="T79" s="30"/>
      <c r="U79" s="23"/>
      <c r="V79" s="29">
        <f>SUM(U78:V78)</f>
        <v>7</v>
      </c>
      <c r="W79" s="22"/>
      <c r="Y79" s="31"/>
      <c r="Z79" s="31"/>
      <c r="AA79" s="23"/>
      <c r="AB79" s="30"/>
      <c r="AC79" s="23"/>
      <c r="AD79" s="29">
        <f>SUM(AC78:AD78)</f>
        <v>7</v>
      </c>
      <c r="AE79" s="22"/>
      <c r="AG79" s="31"/>
      <c r="AH79" s="31"/>
      <c r="AI79" s="23"/>
      <c r="AJ79" s="30"/>
      <c r="AK79" s="23"/>
      <c r="AL79" s="29">
        <f>SUM(AK78:AL78)</f>
        <v>7</v>
      </c>
      <c r="AM79" s="22"/>
      <c r="AO79" s="28"/>
      <c r="AP79" s="28"/>
      <c r="AQ79" s="26"/>
      <c r="AR79" s="27"/>
      <c r="AS79" s="26"/>
      <c r="AT79" s="25"/>
      <c r="AU79" s="24"/>
      <c r="AW79" s="28"/>
      <c r="AX79" s="28"/>
      <c r="AY79" s="26"/>
      <c r="AZ79" s="27"/>
      <c r="BA79" s="26"/>
      <c r="BB79" s="25"/>
      <c r="BC79" s="24"/>
      <c r="BE79" s="28"/>
      <c r="BF79" s="28"/>
      <c r="BG79" s="26"/>
      <c r="BH79" s="27"/>
      <c r="BI79" s="26"/>
      <c r="BJ79" s="25"/>
      <c r="BK79" s="24"/>
      <c r="BM79" s="28"/>
      <c r="BN79" s="28"/>
      <c r="BO79" s="26"/>
      <c r="BP79" s="27"/>
      <c r="BQ79" s="26"/>
      <c r="BR79" s="25"/>
      <c r="BS79" s="24"/>
      <c r="BU79" s="28"/>
      <c r="BV79" s="28"/>
      <c r="BW79" s="26"/>
      <c r="BX79" s="27"/>
      <c r="BY79" s="26"/>
      <c r="BZ79" s="25"/>
      <c r="CA79" s="24"/>
    </row>
    <row r="80" spans="1:79" x14ac:dyDescent="0.2">
      <c r="A80" s="41" t="s">
        <v>64</v>
      </c>
      <c r="B80" s="40" t="s">
        <v>64</v>
      </c>
      <c r="C80" s="23">
        <v>0</v>
      </c>
      <c r="D80" s="23">
        <v>2</v>
      </c>
      <c r="E80" s="23">
        <v>2</v>
      </c>
      <c r="F80" s="23">
        <v>3</v>
      </c>
      <c r="G80" s="22">
        <v>7</v>
      </c>
      <c r="I80" s="40" t="s">
        <v>64</v>
      </c>
      <c r="J80" s="40" t="s">
        <v>64</v>
      </c>
      <c r="K80" s="23">
        <v>0</v>
      </c>
      <c r="L80" s="23">
        <v>2</v>
      </c>
      <c r="M80" s="23">
        <v>1</v>
      </c>
      <c r="N80" s="23">
        <v>4</v>
      </c>
      <c r="O80" s="22">
        <v>7</v>
      </c>
      <c r="Q80" s="40" t="s">
        <v>64</v>
      </c>
      <c r="R80" s="40" t="s">
        <v>64</v>
      </c>
      <c r="S80" s="23">
        <v>0</v>
      </c>
      <c r="T80" s="23">
        <v>1</v>
      </c>
      <c r="U80" s="23">
        <v>3</v>
      </c>
      <c r="V80" s="23">
        <v>3</v>
      </c>
      <c r="W80" s="22">
        <v>7</v>
      </c>
      <c r="Y80" s="40" t="s">
        <v>64</v>
      </c>
      <c r="Z80" s="40" t="s">
        <v>64</v>
      </c>
      <c r="AA80" s="23">
        <v>0</v>
      </c>
      <c r="AB80" s="23">
        <v>1</v>
      </c>
      <c r="AC80" s="23">
        <v>2</v>
      </c>
      <c r="AD80" s="23">
        <v>4</v>
      </c>
      <c r="AE80" s="22">
        <v>7</v>
      </c>
      <c r="AG80" s="40" t="s">
        <v>64</v>
      </c>
      <c r="AH80" s="40" t="s">
        <v>64</v>
      </c>
      <c r="AI80" s="23">
        <v>0</v>
      </c>
      <c r="AJ80" s="23">
        <v>1</v>
      </c>
      <c r="AK80" s="23">
        <v>3</v>
      </c>
      <c r="AL80" s="23">
        <v>3</v>
      </c>
      <c r="AM80" s="22">
        <v>7</v>
      </c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</row>
    <row r="81" spans="1:79" x14ac:dyDescent="0.2">
      <c r="A81" s="31"/>
      <c r="B81" s="31"/>
      <c r="C81" s="30"/>
      <c r="D81" s="30"/>
      <c r="E81" s="30"/>
      <c r="F81" s="29">
        <f>SUM(E80:F80)</f>
        <v>5</v>
      </c>
      <c r="G81" s="32"/>
      <c r="I81" s="31"/>
      <c r="J81" s="31"/>
      <c r="K81" s="23"/>
      <c r="L81" s="30"/>
      <c r="M81" s="23"/>
      <c r="N81" s="29">
        <f>SUM(M80:N80)</f>
        <v>5</v>
      </c>
      <c r="O81" s="22"/>
      <c r="Q81" s="31"/>
      <c r="R81" s="31"/>
      <c r="S81" s="23"/>
      <c r="T81" s="30"/>
      <c r="U81" s="23"/>
      <c r="V81" s="29">
        <f>SUM(U80:V80)</f>
        <v>6</v>
      </c>
      <c r="W81" s="22"/>
      <c r="Y81" s="31"/>
      <c r="Z81" s="31"/>
      <c r="AA81" s="23"/>
      <c r="AB81" s="30"/>
      <c r="AC81" s="23"/>
      <c r="AD81" s="29">
        <f>SUM(AC80:AD80)</f>
        <v>6</v>
      </c>
      <c r="AE81" s="22"/>
      <c r="AG81" s="31"/>
      <c r="AH81" s="31"/>
      <c r="AI81" s="23"/>
      <c r="AJ81" s="30"/>
      <c r="AK81" s="23"/>
      <c r="AL81" s="29">
        <f>SUM(AK80:AL80)</f>
        <v>6</v>
      </c>
      <c r="AM81" s="22"/>
      <c r="AO81" s="28"/>
      <c r="AP81" s="28"/>
      <c r="AQ81" s="26"/>
      <c r="AR81" s="27"/>
      <c r="AS81" s="26"/>
      <c r="AT81" s="25"/>
      <c r="AU81" s="24"/>
      <c r="AW81" s="28"/>
      <c r="AX81" s="28"/>
      <c r="AY81" s="26"/>
      <c r="AZ81" s="27"/>
      <c r="BA81" s="26"/>
      <c r="BB81" s="25"/>
      <c r="BC81" s="24"/>
      <c r="BE81" s="28"/>
      <c r="BF81" s="28"/>
      <c r="BG81" s="26"/>
      <c r="BH81" s="27"/>
      <c r="BI81" s="26"/>
      <c r="BJ81" s="25"/>
      <c r="BK81" s="24"/>
      <c r="BM81" s="28"/>
      <c r="BN81" s="28"/>
      <c r="BO81" s="26"/>
      <c r="BP81" s="27"/>
      <c r="BQ81" s="26"/>
      <c r="BR81" s="25"/>
      <c r="BS81" s="24"/>
      <c r="BU81" s="28"/>
      <c r="BV81" s="28"/>
      <c r="BW81" s="26"/>
      <c r="BX81" s="27"/>
      <c r="BY81" s="26"/>
      <c r="BZ81" s="25"/>
      <c r="CA81" s="24"/>
    </row>
  </sheetData>
  <mergeCells count="210">
    <mergeCell ref="A3:G3"/>
    <mergeCell ref="A4:B4"/>
    <mergeCell ref="A5:B5"/>
    <mergeCell ref="A7:B7"/>
    <mergeCell ref="A9:B9"/>
    <mergeCell ref="A11:B11"/>
    <mergeCell ref="Q3:W3"/>
    <mergeCell ref="Q4:R4"/>
    <mergeCell ref="Q5:R5"/>
    <mergeCell ref="Q7:R7"/>
    <mergeCell ref="Q9:R9"/>
    <mergeCell ref="Q11:R11"/>
    <mergeCell ref="I3:O3"/>
    <mergeCell ref="I4:J4"/>
    <mergeCell ref="I5:J5"/>
    <mergeCell ref="I7:J7"/>
    <mergeCell ref="I9:J9"/>
    <mergeCell ref="I11:J11"/>
    <mergeCell ref="AG3:AM3"/>
    <mergeCell ref="AG4:AH4"/>
    <mergeCell ref="AG5:AH5"/>
    <mergeCell ref="AG7:AH7"/>
    <mergeCell ref="AG9:AH9"/>
    <mergeCell ref="AG11:AH11"/>
    <mergeCell ref="Y3:AE3"/>
    <mergeCell ref="Y4:Z4"/>
    <mergeCell ref="Y5:Z5"/>
    <mergeCell ref="Y7:Z7"/>
    <mergeCell ref="Y9:Z9"/>
    <mergeCell ref="Y11:Z11"/>
    <mergeCell ref="AW3:BC3"/>
    <mergeCell ref="AW4:AX4"/>
    <mergeCell ref="AW5:AX5"/>
    <mergeCell ref="AW7:AX7"/>
    <mergeCell ref="AW9:AX9"/>
    <mergeCell ref="AW11:AX11"/>
    <mergeCell ref="AO3:AU3"/>
    <mergeCell ref="AO4:AP4"/>
    <mergeCell ref="AO5:AP5"/>
    <mergeCell ref="AO7:AP7"/>
    <mergeCell ref="AO9:AP9"/>
    <mergeCell ref="AO11:AP11"/>
    <mergeCell ref="A26:G26"/>
    <mergeCell ref="A27:B27"/>
    <mergeCell ref="A28:B28"/>
    <mergeCell ref="A30:B30"/>
    <mergeCell ref="A32:B32"/>
    <mergeCell ref="A34:B34"/>
    <mergeCell ref="BU3:CA3"/>
    <mergeCell ref="BU4:BV4"/>
    <mergeCell ref="BU5:BV5"/>
    <mergeCell ref="BU7:BV7"/>
    <mergeCell ref="BU9:BV9"/>
    <mergeCell ref="BU11:BV11"/>
    <mergeCell ref="BM3:BS3"/>
    <mergeCell ref="BM4:BN4"/>
    <mergeCell ref="BM5:BN5"/>
    <mergeCell ref="BM7:BN7"/>
    <mergeCell ref="BM9:BN9"/>
    <mergeCell ref="BM11:BN11"/>
    <mergeCell ref="BE3:BK3"/>
    <mergeCell ref="BE4:BF4"/>
    <mergeCell ref="BE5:BF5"/>
    <mergeCell ref="BE7:BF7"/>
    <mergeCell ref="BE9:BF9"/>
    <mergeCell ref="BE11:BF11"/>
    <mergeCell ref="Q26:W26"/>
    <mergeCell ref="Q27:R27"/>
    <mergeCell ref="Q28:R28"/>
    <mergeCell ref="Q30:R30"/>
    <mergeCell ref="Q32:R32"/>
    <mergeCell ref="Q34:R34"/>
    <mergeCell ref="I26:O26"/>
    <mergeCell ref="I27:J27"/>
    <mergeCell ref="I28:J28"/>
    <mergeCell ref="I30:J30"/>
    <mergeCell ref="I32:J32"/>
    <mergeCell ref="I34:J34"/>
    <mergeCell ref="AG26:AM26"/>
    <mergeCell ref="AG27:AH27"/>
    <mergeCell ref="AG28:AH28"/>
    <mergeCell ref="AG30:AH30"/>
    <mergeCell ref="AG32:AH32"/>
    <mergeCell ref="AG34:AH34"/>
    <mergeCell ref="Y26:AE26"/>
    <mergeCell ref="Y27:Z27"/>
    <mergeCell ref="Y28:Z28"/>
    <mergeCell ref="Y30:Z30"/>
    <mergeCell ref="Y32:Z32"/>
    <mergeCell ref="Y34:Z34"/>
    <mergeCell ref="AW26:BC26"/>
    <mergeCell ref="AW27:AX27"/>
    <mergeCell ref="AW28:AX28"/>
    <mergeCell ref="AW30:AX30"/>
    <mergeCell ref="AW32:AX32"/>
    <mergeCell ref="AW34:AX34"/>
    <mergeCell ref="AO26:AU26"/>
    <mergeCell ref="AO27:AP27"/>
    <mergeCell ref="AO28:AP28"/>
    <mergeCell ref="AO30:AP30"/>
    <mergeCell ref="AO32:AP32"/>
    <mergeCell ref="AO34:AP34"/>
    <mergeCell ref="A49:G49"/>
    <mergeCell ref="A50:B50"/>
    <mergeCell ref="A51:B51"/>
    <mergeCell ref="A53:B53"/>
    <mergeCell ref="A55:B55"/>
    <mergeCell ref="A57:B57"/>
    <mergeCell ref="BU26:CA26"/>
    <mergeCell ref="BU27:BV27"/>
    <mergeCell ref="BU28:BV28"/>
    <mergeCell ref="BU30:BV30"/>
    <mergeCell ref="BU32:BV32"/>
    <mergeCell ref="BU34:BV34"/>
    <mergeCell ref="BM26:BS26"/>
    <mergeCell ref="BM27:BN27"/>
    <mergeCell ref="BM28:BN28"/>
    <mergeCell ref="BM30:BN30"/>
    <mergeCell ref="BM32:BN32"/>
    <mergeCell ref="BM34:BN34"/>
    <mergeCell ref="BE26:BK26"/>
    <mergeCell ref="BE27:BF27"/>
    <mergeCell ref="BE28:BF28"/>
    <mergeCell ref="BE30:BF30"/>
    <mergeCell ref="BE32:BF32"/>
    <mergeCell ref="BE34:BF34"/>
    <mergeCell ref="Q49:W49"/>
    <mergeCell ref="Q50:R50"/>
    <mergeCell ref="Q51:R51"/>
    <mergeCell ref="Q53:R53"/>
    <mergeCell ref="Q55:R55"/>
    <mergeCell ref="Q57:R57"/>
    <mergeCell ref="I49:O49"/>
    <mergeCell ref="I50:J50"/>
    <mergeCell ref="I51:J51"/>
    <mergeCell ref="I53:J53"/>
    <mergeCell ref="I55:J55"/>
    <mergeCell ref="I57:J57"/>
    <mergeCell ref="AG49:AM49"/>
    <mergeCell ref="AG50:AH50"/>
    <mergeCell ref="AG51:AH51"/>
    <mergeCell ref="AG53:AH53"/>
    <mergeCell ref="AG55:AH55"/>
    <mergeCell ref="AG57:AH57"/>
    <mergeCell ref="Y49:AE49"/>
    <mergeCell ref="Y50:Z50"/>
    <mergeCell ref="Y51:Z51"/>
    <mergeCell ref="Y53:Z53"/>
    <mergeCell ref="Y55:Z55"/>
    <mergeCell ref="Y57:Z57"/>
    <mergeCell ref="AW49:BC49"/>
    <mergeCell ref="AW50:AX50"/>
    <mergeCell ref="AW51:AX51"/>
    <mergeCell ref="AW53:AX53"/>
    <mergeCell ref="AW55:AX55"/>
    <mergeCell ref="AW57:AX57"/>
    <mergeCell ref="AO49:AU49"/>
    <mergeCell ref="AO50:AP50"/>
    <mergeCell ref="AO51:AP51"/>
    <mergeCell ref="AO53:AP53"/>
    <mergeCell ref="AO55:AP55"/>
    <mergeCell ref="AO57:AP57"/>
    <mergeCell ref="A72:G72"/>
    <mergeCell ref="A73:B73"/>
    <mergeCell ref="A74:B74"/>
    <mergeCell ref="A76:B76"/>
    <mergeCell ref="A78:B78"/>
    <mergeCell ref="A80:B80"/>
    <mergeCell ref="BU49:CA49"/>
    <mergeCell ref="BU50:BV50"/>
    <mergeCell ref="BU51:BV51"/>
    <mergeCell ref="BU53:BV53"/>
    <mergeCell ref="BU55:BV55"/>
    <mergeCell ref="BU57:BV57"/>
    <mergeCell ref="BM49:BS49"/>
    <mergeCell ref="BM50:BN50"/>
    <mergeCell ref="BM51:BN51"/>
    <mergeCell ref="BM53:BN53"/>
    <mergeCell ref="BM55:BN55"/>
    <mergeCell ref="BM57:BN57"/>
    <mergeCell ref="BE49:BK49"/>
    <mergeCell ref="BE50:BF50"/>
    <mergeCell ref="BE51:BF51"/>
    <mergeCell ref="BE53:BF53"/>
    <mergeCell ref="BE55:BF55"/>
    <mergeCell ref="BE57:BF57"/>
    <mergeCell ref="Q72:W72"/>
    <mergeCell ref="Q73:R73"/>
    <mergeCell ref="Q74:R74"/>
    <mergeCell ref="Q76:R76"/>
    <mergeCell ref="Q78:R78"/>
    <mergeCell ref="Q80:R80"/>
    <mergeCell ref="I72:O72"/>
    <mergeCell ref="I73:J73"/>
    <mergeCell ref="I74:J74"/>
    <mergeCell ref="I76:J76"/>
    <mergeCell ref="I78:J78"/>
    <mergeCell ref="I80:J80"/>
    <mergeCell ref="AG72:AM72"/>
    <mergeCell ref="AG73:AH73"/>
    <mergeCell ref="AG74:AH74"/>
    <mergeCell ref="AG76:AH76"/>
    <mergeCell ref="AG78:AH78"/>
    <mergeCell ref="AG80:AH80"/>
    <mergeCell ref="Y72:AE72"/>
    <mergeCell ref="Y73:Z73"/>
    <mergeCell ref="Y74:Z74"/>
    <mergeCell ref="Y76:Z76"/>
    <mergeCell ref="Y78:Z78"/>
    <mergeCell ref="Y80:Z8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workbookViewId="0">
      <selection activeCell="I3" sqref="I3"/>
    </sheetView>
  </sheetViews>
  <sheetFormatPr defaultColWidth="12.7109375" defaultRowHeight="15" x14ac:dyDescent="0.25"/>
  <cols>
    <col min="1" max="1" width="13.28515625" style="34" bestFit="1" customWidth="1"/>
    <col min="2" max="2" width="6.85546875" style="34" hidden="1" customWidth="1"/>
    <col min="3" max="3" width="13.28515625" style="21" bestFit="1" customWidth="1"/>
    <col min="9" max="10" width="12.7109375" style="14" customWidth="1"/>
    <col min="11" max="11" width="9.140625" hidden="1" customWidth="1"/>
    <col min="12" max="12" width="10.28515625" hidden="1" customWidth="1"/>
    <col min="13" max="13" width="11.7109375" hidden="1" customWidth="1"/>
    <col min="14" max="14" width="14.85546875" hidden="1" customWidth="1"/>
    <col min="15" max="15" width="15.28515625" hidden="1" customWidth="1"/>
    <col min="16" max="16" width="20.5703125" hidden="1" customWidth="1"/>
    <col min="17" max="18" width="9.140625" hidden="1" customWidth="1"/>
    <col min="19" max="21" width="12.7109375" style="5" customWidth="1"/>
    <col min="22" max="22" width="12.140625" bestFit="1" customWidth="1"/>
  </cols>
  <sheetData>
    <row r="1" spans="1:24" x14ac:dyDescent="0.25">
      <c r="A1" s="39" t="s">
        <v>256</v>
      </c>
      <c r="B1" s="38" t="s">
        <v>255</v>
      </c>
      <c r="C1" s="37" t="s">
        <v>254</v>
      </c>
    </row>
    <row r="2" spans="1:24" x14ac:dyDescent="0.25">
      <c r="A2" s="35">
        <v>1</v>
      </c>
      <c r="B2" s="35">
        <f>'Q1-Q35'!F6</f>
        <v>7</v>
      </c>
      <c r="C2" s="36">
        <v>7</v>
      </c>
      <c r="D2" t="s">
        <v>0</v>
      </c>
      <c r="I2" s="16" t="s">
        <v>80</v>
      </c>
      <c r="J2" s="17" t="s">
        <v>81</v>
      </c>
      <c r="L2" t="s">
        <v>2</v>
      </c>
      <c r="M2" t="s">
        <v>3</v>
      </c>
      <c r="N2" t="s">
        <v>4</v>
      </c>
      <c r="O2" t="s">
        <v>6</v>
      </c>
      <c r="P2" t="s">
        <v>5</v>
      </c>
      <c r="Q2" s="1" t="s">
        <v>53</v>
      </c>
      <c r="R2" t="s">
        <v>7</v>
      </c>
      <c r="S2" s="14" t="s">
        <v>58</v>
      </c>
      <c r="T2" s="14" t="s">
        <v>60</v>
      </c>
      <c r="U2" s="14"/>
    </row>
    <row r="3" spans="1:24" x14ac:dyDescent="0.25">
      <c r="A3" s="35">
        <v>2</v>
      </c>
      <c r="B3" s="35">
        <f>'Q1-Q35'!N6</f>
        <v>7</v>
      </c>
      <c r="C3" s="34">
        <v>7</v>
      </c>
      <c r="G3" t="s">
        <v>8</v>
      </c>
      <c r="I3" s="14">
        <v>7</v>
      </c>
      <c r="J3" s="14">
        <v>7</v>
      </c>
      <c r="L3">
        <f>FACT(J3)</f>
        <v>5040</v>
      </c>
      <c r="M3">
        <f>FACT(I3)</f>
        <v>5040</v>
      </c>
      <c r="N3">
        <f>FACT((J3-I3))</f>
        <v>1</v>
      </c>
      <c r="O3">
        <f>L3/(M3*N3)</f>
        <v>1</v>
      </c>
      <c r="P3">
        <f>O3*(POWER(0.5,J3))</f>
        <v>7.8125E-3</v>
      </c>
      <c r="Q3" s="1">
        <f>I3/J3</f>
        <v>1</v>
      </c>
      <c r="R3">
        <f>(Q3-P3)/(1-P3)</f>
        <v>1</v>
      </c>
      <c r="S3" s="6">
        <v>1</v>
      </c>
      <c r="T3" s="6">
        <v>1</v>
      </c>
      <c r="U3" s="6"/>
      <c r="V3" t="s">
        <v>55</v>
      </c>
      <c r="W3">
        <f>COUNTIF(Q3:Q37,"&gt;=0.9")</f>
        <v>21</v>
      </c>
    </row>
    <row r="4" spans="1:24" x14ac:dyDescent="0.25">
      <c r="A4" s="35">
        <v>3</v>
      </c>
      <c r="B4" s="35">
        <f>'Q1-Q35'!V6</f>
        <v>7</v>
      </c>
      <c r="C4" s="34">
        <v>7</v>
      </c>
      <c r="D4" t="s">
        <v>17</v>
      </c>
      <c r="G4" t="s">
        <v>9</v>
      </c>
      <c r="I4" s="14">
        <v>7</v>
      </c>
      <c r="J4" s="14">
        <v>7</v>
      </c>
      <c r="L4">
        <f t="shared" ref="L4:L11" si="0">FACT(J4)</f>
        <v>5040</v>
      </c>
      <c r="M4">
        <f t="shared" ref="M4:M11" si="1">FACT(I4)</f>
        <v>5040</v>
      </c>
      <c r="N4">
        <f t="shared" ref="N4:N11" si="2">FACT((J4-I4))</f>
        <v>1</v>
      </c>
      <c r="O4">
        <f t="shared" ref="O4:O11" si="3">L4/(M4*N4)</f>
        <v>1</v>
      </c>
      <c r="P4">
        <f t="shared" ref="P4:P11" si="4">O4*(POWER(0.5,J4))</f>
        <v>7.8125E-3</v>
      </c>
      <c r="Q4" s="1">
        <f t="shared" ref="Q4:Q11" si="5">I4/J4</f>
        <v>1</v>
      </c>
      <c r="R4">
        <f t="shared" ref="R4:R11" si="6">(Q4-P4)/(1-P4)</f>
        <v>1</v>
      </c>
      <c r="S4" s="6">
        <v>1</v>
      </c>
      <c r="T4" s="6">
        <v>1</v>
      </c>
      <c r="U4" s="6"/>
    </row>
    <row r="5" spans="1:24" x14ac:dyDescent="0.25">
      <c r="A5" s="35">
        <v>4</v>
      </c>
      <c r="B5" s="35">
        <f>'Q1-Q35'!AD6</f>
        <v>7</v>
      </c>
      <c r="C5" s="34">
        <v>7</v>
      </c>
      <c r="G5" t="s">
        <v>10</v>
      </c>
      <c r="I5" s="14">
        <v>7</v>
      </c>
      <c r="J5" s="14">
        <v>7</v>
      </c>
      <c r="L5">
        <f t="shared" si="0"/>
        <v>5040</v>
      </c>
      <c r="M5">
        <f t="shared" si="1"/>
        <v>5040</v>
      </c>
      <c r="N5">
        <f t="shared" si="2"/>
        <v>1</v>
      </c>
      <c r="O5">
        <f t="shared" si="3"/>
        <v>1</v>
      </c>
      <c r="P5">
        <f t="shared" si="4"/>
        <v>7.8125E-3</v>
      </c>
      <c r="Q5" s="1">
        <f t="shared" si="5"/>
        <v>1</v>
      </c>
      <c r="R5">
        <f t="shared" si="6"/>
        <v>1</v>
      </c>
      <c r="S5" s="6">
        <v>1</v>
      </c>
      <c r="T5" s="6">
        <v>1</v>
      </c>
      <c r="U5" s="6"/>
      <c r="V5" t="s">
        <v>54</v>
      </c>
      <c r="W5" s="3">
        <f>W3/35</f>
        <v>0.6</v>
      </c>
    </row>
    <row r="6" spans="1:24" x14ac:dyDescent="0.25">
      <c r="A6" s="35">
        <v>5</v>
      </c>
      <c r="B6" s="35">
        <f>'Q1-Q35'!AL6</f>
        <v>7</v>
      </c>
      <c r="C6" s="34">
        <v>7</v>
      </c>
      <c r="G6" t="s">
        <v>11</v>
      </c>
      <c r="I6" s="14">
        <v>7</v>
      </c>
      <c r="J6" s="14">
        <v>7</v>
      </c>
      <c r="L6">
        <f t="shared" si="0"/>
        <v>5040</v>
      </c>
      <c r="M6">
        <f t="shared" si="1"/>
        <v>5040</v>
      </c>
      <c r="N6">
        <f t="shared" si="2"/>
        <v>1</v>
      </c>
      <c r="O6">
        <f t="shared" si="3"/>
        <v>1</v>
      </c>
      <c r="P6">
        <f t="shared" si="4"/>
        <v>7.8125E-3</v>
      </c>
      <c r="Q6" s="1">
        <f t="shared" si="5"/>
        <v>1</v>
      </c>
      <c r="R6">
        <f t="shared" si="6"/>
        <v>1</v>
      </c>
      <c r="S6" s="6">
        <v>1</v>
      </c>
      <c r="T6" s="6">
        <v>1</v>
      </c>
      <c r="U6" s="6"/>
      <c r="V6" t="s">
        <v>56</v>
      </c>
      <c r="W6">
        <f>AVERAGE(Q3:Q37)</f>
        <v>0.93877551020408179</v>
      </c>
      <c r="X6" t="s">
        <v>57</v>
      </c>
    </row>
    <row r="7" spans="1:24" x14ac:dyDescent="0.25">
      <c r="A7" s="35">
        <v>6</v>
      </c>
      <c r="B7" s="35">
        <f>'Q1-Q35'!AT6</f>
        <v>6</v>
      </c>
      <c r="C7" s="34">
        <v>6</v>
      </c>
      <c r="G7" t="s">
        <v>12</v>
      </c>
      <c r="I7" s="14">
        <v>7</v>
      </c>
      <c r="J7" s="14">
        <v>7</v>
      </c>
      <c r="L7">
        <f t="shared" si="0"/>
        <v>5040</v>
      </c>
      <c r="M7">
        <f t="shared" si="1"/>
        <v>5040</v>
      </c>
      <c r="N7">
        <f t="shared" si="2"/>
        <v>1</v>
      </c>
      <c r="O7">
        <f t="shared" si="3"/>
        <v>1</v>
      </c>
      <c r="P7">
        <f t="shared" si="4"/>
        <v>7.8125E-3</v>
      </c>
      <c r="Q7" s="1">
        <f t="shared" si="5"/>
        <v>1</v>
      </c>
      <c r="R7">
        <f t="shared" si="6"/>
        <v>1</v>
      </c>
      <c r="S7" s="6">
        <v>1</v>
      </c>
      <c r="T7" s="6">
        <v>1</v>
      </c>
      <c r="U7" s="6"/>
    </row>
    <row r="8" spans="1:24" x14ac:dyDescent="0.25">
      <c r="A8" s="35">
        <v>7</v>
      </c>
      <c r="B8" s="35">
        <f>'Q1-Q35'!BB6</f>
        <v>6</v>
      </c>
      <c r="C8" s="34">
        <v>6</v>
      </c>
      <c r="G8" t="s">
        <v>13</v>
      </c>
      <c r="I8" s="14">
        <v>6</v>
      </c>
      <c r="J8" s="14">
        <v>7</v>
      </c>
      <c r="L8">
        <f t="shared" si="0"/>
        <v>5040</v>
      </c>
      <c r="M8">
        <f t="shared" si="1"/>
        <v>720</v>
      </c>
      <c r="N8">
        <f t="shared" si="2"/>
        <v>1</v>
      </c>
      <c r="O8">
        <f t="shared" si="3"/>
        <v>7</v>
      </c>
      <c r="P8">
        <f t="shared" si="4"/>
        <v>5.46875E-2</v>
      </c>
      <c r="Q8" s="1">
        <f t="shared" si="5"/>
        <v>0.8571428571428571</v>
      </c>
      <c r="R8">
        <f t="shared" si="6"/>
        <v>0.84887839433293977</v>
      </c>
      <c r="S8" s="6">
        <v>0.8571428571428571</v>
      </c>
      <c r="T8" s="6">
        <v>0.84887839433293977</v>
      </c>
      <c r="U8" s="6"/>
    </row>
    <row r="9" spans="1:24" x14ac:dyDescent="0.25">
      <c r="A9" s="35">
        <v>8</v>
      </c>
      <c r="B9" s="35">
        <f>'Q1-Q35'!BJ6</f>
        <v>7</v>
      </c>
      <c r="C9" s="34">
        <v>7</v>
      </c>
      <c r="G9" t="s">
        <v>14</v>
      </c>
      <c r="I9" s="14">
        <v>6</v>
      </c>
      <c r="J9" s="14">
        <v>7</v>
      </c>
      <c r="L9">
        <f t="shared" si="0"/>
        <v>5040</v>
      </c>
      <c r="M9">
        <f t="shared" si="1"/>
        <v>720</v>
      </c>
      <c r="N9">
        <f t="shared" si="2"/>
        <v>1</v>
      </c>
      <c r="O9">
        <f t="shared" si="3"/>
        <v>7</v>
      </c>
      <c r="P9">
        <f t="shared" si="4"/>
        <v>5.46875E-2</v>
      </c>
      <c r="Q9" s="1">
        <f t="shared" si="5"/>
        <v>0.8571428571428571</v>
      </c>
      <c r="R9">
        <f t="shared" si="6"/>
        <v>0.84887839433293977</v>
      </c>
      <c r="S9" s="6">
        <v>0.8571428571428571</v>
      </c>
      <c r="T9" s="6">
        <v>0.84887839433293977</v>
      </c>
      <c r="U9" s="6"/>
    </row>
    <row r="10" spans="1:24" x14ac:dyDescent="0.25">
      <c r="A10" s="35">
        <v>9</v>
      </c>
      <c r="B10" s="35">
        <f>'Q1-Q35'!BR6</f>
        <v>6</v>
      </c>
      <c r="C10" s="34">
        <v>6</v>
      </c>
      <c r="G10" t="s">
        <v>15</v>
      </c>
      <c r="I10" s="14">
        <v>7</v>
      </c>
      <c r="J10" s="14">
        <v>7</v>
      </c>
      <c r="L10">
        <f t="shared" si="0"/>
        <v>5040</v>
      </c>
      <c r="M10">
        <f t="shared" si="1"/>
        <v>5040</v>
      </c>
      <c r="N10">
        <f t="shared" si="2"/>
        <v>1</v>
      </c>
      <c r="O10">
        <f t="shared" si="3"/>
        <v>1</v>
      </c>
      <c r="P10">
        <f t="shared" si="4"/>
        <v>7.8125E-3</v>
      </c>
      <c r="Q10" s="1">
        <f t="shared" si="5"/>
        <v>1</v>
      </c>
      <c r="R10">
        <f t="shared" si="6"/>
        <v>1</v>
      </c>
      <c r="S10" s="6">
        <v>1</v>
      </c>
      <c r="T10" s="6">
        <v>1</v>
      </c>
      <c r="U10" s="6"/>
    </row>
    <row r="11" spans="1:24" x14ac:dyDescent="0.25">
      <c r="A11" s="35">
        <v>10</v>
      </c>
      <c r="B11" s="35">
        <f>'Q1-Q35'!BZ6</f>
        <v>5</v>
      </c>
      <c r="C11" s="34">
        <v>5</v>
      </c>
      <c r="G11" t="s">
        <v>16</v>
      </c>
      <c r="I11" s="14">
        <v>6</v>
      </c>
      <c r="J11" s="14">
        <v>7</v>
      </c>
      <c r="L11">
        <f t="shared" si="0"/>
        <v>5040</v>
      </c>
      <c r="M11">
        <f t="shared" si="1"/>
        <v>720</v>
      </c>
      <c r="N11">
        <f t="shared" si="2"/>
        <v>1</v>
      </c>
      <c r="O11">
        <f t="shared" si="3"/>
        <v>7</v>
      </c>
      <c r="P11">
        <f t="shared" si="4"/>
        <v>5.46875E-2</v>
      </c>
      <c r="Q11" s="1">
        <f t="shared" si="5"/>
        <v>0.8571428571428571</v>
      </c>
      <c r="R11">
        <f t="shared" si="6"/>
        <v>0.84887839433293977</v>
      </c>
      <c r="S11" s="6">
        <v>0.8571428571428571</v>
      </c>
      <c r="T11" s="6">
        <v>0.84887839433293977</v>
      </c>
      <c r="U11" s="6"/>
      <c r="X11" t="s">
        <v>61</v>
      </c>
    </row>
    <row r="12" spans="1:24" x14ac:dyDescent="0.25">
      <c r="A12" s="34">
        <v>11</v>
      </c>
      <c r="B12" s="34">
        <f>'Q1-Q35'!F29</f>
        <v>7</v>
      </c>
      <c r="C12" s="34">
        <v>7</v>
      </c>
      <c r="G12" t="s">
        <v>18</v>
      </c>
      <c r="I12" s="14">
        <v>5</v>
      </c>
      <c r="J12" s="14">
        <v>7</v>
      </c>
      <c r="L12">
        <f t="shared" ref="L12:L37" si="7">FACT(J12)</f>
        <v>5040</v>
      </c>
      <c r="M12">
        <f t="shared" ref="M12:M37" si="8">FACT(I12)</f>
        <v>120</v>
      </c>
      <c r="N12">
        <f t="shared" ref="N12:N37" si="9">FACT((J12-I12))</f>
        <v>2</v>
      </c>
      <c r="O12">
        <f t="shared" ref="O12:O37" si="10">L12/(M12*N12)</f>
        <v>21</v>
      </c>
      <c r="P12">
        <f t="shared" ref="P12:P37" si="11">O12*(POWER(0.5,J12))</f>
        <v>0.1640625</v>
      </c>
      <c r="Q12" s="1">
        <f>I12/J12</f>
        <v>0.7142857142857143</v>
      </c>
      <c r="R12">
        <f t="shared" ref="R12:R37" si="12">(Q12-P12)/(1-P12)</f>
        <v>0.65821094793057411</v>
      </c>
      <c r="S12" s="6">
        <v>0.7142857142857143</v>
      </c>
      <c r="T12" s="6">
        <v>0.65821094793057411</v>
      </c>
      <c r="U12" s="6"/>
      <c r="W12" t="s">
        <v>53</v>
      </c>
      <c r="X12">
        <v>0.78</v>
      </c>
    </row>
    <row r="13" spans="1:24" x14ac:dyDescent="0.25">
      <c r="A13" s="34">
        <v>12</v>
      </c>
      <c r="B13" s="34">
        <f>'Q1-Q35'!N29</f>
        <v>6</v>
      </c>
      <c r="C13" s="34">
        <v>6</v>
      </c>
      <c r="G13" t="s">
        <v>19</v>
      </c>
      <c r="I13" s="14">
        <v>7</v>
      </c>
      <c r="J13" s="14">
        <v>7</v>
      </c>
      <c r="L13">
        <f t="shared" si="7"/>
        <v>5040</v>
      </c>
      <c r="M13">
        <f t="shared" si="8"/>
        <v>5040</v>
      </c>
      <c r="N13">
        <f t="shared" si="9"/>
        <v>1</v>
      </c>
      <c r="O13">
        <f t="shared" si="10"/>
        <v>1</v>
      </c>
      <c r="P13">
        <f t="shared" si="11"/>
        <v>7.8125E-3</v>
      </c>
      <c r="Q13" s="1">
        <f t="shared" ref="Q13:Q37" si="13">I13/J13</f>
        <v>1</v>
      </c>
      <c r="R13">
        <f t="shared" si="12"/>
        <v>1</v>
      </c>
      <c r="S13" s="6">
        <v>1</v>
      </c>
      <c r="T13" s="6">
        <v>1</v>
      </c>
      <c r="U13" s="6"/>
      <c r="W13" t="s">
        <v>59</v>
      </c>
      <c r="X13">
        <v>0.7</v>
      </c>
    </row>
    <row r="14" spans="1:24" x14ac:dyDescent="0.25">
      <c r="A14" s="34">
        <v>13</v>
      </c>
      <c r="B14" s="34">
        <f>'Q1-Q35'!V29</f>
        <v>7</v>
      </c>
      <c r="C14" s="34">
        <v>7</v>
      </c>
      <c r="G14" t="s">
        <v>20</v>
      </c>
      <c r="I14" s="14">
        <v>6</v>
      </c>
      <c r="J14" s="14">
        <v>7</v>
      </c>
      <c r="L14">
        <f t="shared" si="7"/>
        <v>5040</v>
      </c>
      <c r="M14">
        <f t="shared" si="8"/>
        <v>720</v>
      </c>
      <c r="N14">
        <f t="shared" si="9"/>
        <v>1</v>
      </c>
      <c r="O14">
        <f t="shared" si="10"/>
        <v>7</v>
      </c>
      <c r="P14">
        <f t="shared" si="11"/>
        <v>5.46875E-2</v>
      </c>
      <c r="Q14" s="1">
        <f t="shared" si="13"/>
        <v>0.8571428571428571</v>
      </c>
      <c r="R14">
        <f t="shared" si="12"/>
        <v>0.84887839433293977</v>
      </c>
      <c r="S14" s="6">
        <v>0.8571428571428571</v>
      </c>
      <c r="T14" s="6">
        <v>0.84887839433293977</v>
      </c>
      <c r="U14" s="6"/>
    </row>
    <row r="15" spans="1:24" x14ac:dyDescent="0.25">
      <c r="A15" s="34">
        <v>14</v>
      </c>
      <c r="B15" s="34">
        <f>'Q1-Q35'!AD29</f>
        <v>6</v>
      </c>
      <c r="C15" s="34">
        <v>6</v>
      </c>
      <c r="G15" t="s">
        <v>21</v>
      </c>
      <c r="I15" s="14">
        <v>7</v>
      </c>
      <c r="J15" s="14">
        <v>7</v>
      </c>
      <c r="L15">
        <f t="shared" si="7"/>
        <v>5040</v>
      </c>
      <c r="M15">
        <f t="shared" si="8"/>
        <v>5040</v>
      </c>
      <c r="N15">
        <f t="shared" si="9"/>
        <v>1</v>
      </c>
      <c r="O15">
        <f t="shared" si="10"/>
        <v>1</v>
      </c>
      <c r="P15">
        <f t="shared" si="11"/>
        <v>7.8125E-3</v>
      </c>
      <c r="Q15" s="1">
        <f t="shared" si="13"/>
        <v>1</v>
      </c>
      <c r="R15">
        <f t="shared" si="12"/>
        <v>1</v>
      </c>
      <c r="S15" s="6">
        <v>1</v>
      </c>
      <c r="T15" s="6">
        <v>1</v>
      </c>
      <c r="U15" s="6"/>
    </row>
    <row r="16" spans="1:24" x14ac:dyDescent="0.25">
      <c r="A16" s="34">
        <v>15</v>
      </c>
      <c r="B16" s="34">
        <f>'Q1-Q35'!AL29</f>
        <v>7</v>
      </c>
      <c r="C16" s="34">
        <v>7</v>
      </c>
      <c r="G16" t="s">
        <v>22</v>
      </c>
      <c r="I16" s="14">
        <v>6</v>
      </c>
      <c r="J16" s="14">
        <v>7</v>
      </c>
      <c r="L16">
        <f t="shared" si="7"/>
        <v>5040</v>
      </c>
      <c r="M16">
        <f t="shared" si="8"/>
        <v>720</v>
      </c>
      <c r="N16">
        <f t="shared" si="9"/>
        <v>1</v>
      </c>
      <c r="O16">
        <f t="shared" si="10"/>
        <v>7</v>
      </c>
      <c r="P16">
        <f t="shared" si="11"/>
        <v>5.46875E-2</v>
      </c>
      <c r="Q16" s="1">
        <f t="shared" si="13"/>
        <v>0.8571428571428571</v>
      </c>
      <c r="R16">
        <f t="shared" si="12"/>
        <v>0.84887839433293977</v>
      </c>
      <c r="S16" s="6">
        <v>0.8571428571428571</v>
      </c>
      <c r="T16" s="6">
        <v>0.84887839433293977</v>
      </c>
      <c r="U16" s="6"/>
    </row>
    <row r="17" spans="1:21" x14ac:dyDescent="0.25">
      <c r="A17" s="34">
        <v>16</v>
      </c>
      <c r="B17" s="34">
        <f>'Q1-Q35'!AT29</f>
        <v>6</v>
      </c>
      <c r="C17" s="34">
        <v>6</v>
      </c>
      <c r="G17" t="s">
        <v>23</v>
      </c>
      <c r="I17" s="14">
        <v>7</v>
      </c>
      <c r="J17" s="14">
        <v>7</v>
      </c>
      <c r="L17">
        <f t="shared" si="7"/>
        <v>5040</v>
      </c>
      <c r="M17">
        <f t="shared" si="8"/>
        <v>5040</v>
      </c>
      <c r="N17">
        <f t="shared" si="9"/>
        <v>1</v>
      </c>
      <c r="O17">
        <f t="shared" si="10"/>
        <v>1</v>
      </c>
      <c r="P17">
        <f t="shared" si="11"/>
        <v>7.8125E-3</v>
      </c>
      <c r="Q17" s="1">
        <f t="shared" si="13"/>
        <v>1</v>
      </c>
      <c r="R17">
        <f t="shared" si="12"/>
        <v>1</v>
      </c>
      <c r="S17" s="6">
        <v>1</v>
      </c>
      <c r="T17" s="6">
        <v>1</v>
      </c>
      <c r="U17" s="6"/>
    </row>
    <row r="18" spans="1:21" x14ac:dyDescent="0.25">
      <c r="A18" s="34">
        <v>17</v>
      </c>
      <c r="B18" s="34">
        <f>'Q1-Q35'!BB29</f>
        <v>7</v>
      </c>
      <c r="C18" s="34">
        <v>7</v>
      </c>
      <c r="G18" t="s">
        <v>24</v>
      </c>
      <c r="I18" s="14">
        <v>6</v>
      </c>
      <c r="J18" s="14">
        <v>7</v>
      </c>
      <c r="L18">
        <f t="shared" si="7"/>
        <v>5040</v>
      </c>
      <c r="M18">
        <f t="shared" si="8"/>
        <v>720</v>
      </c>
      <c r="N18">
        <f t="shared" si="9"/>
        <v>1</v>
      </c>
      <c r="O18">
        <f t="shared" si="10"/>
        <v>7</v>
      </c>
      <c r="P18">
        <f t="shared" si="11"/>
        <v>5.46875E-2</v>
      </c>
      <c r="Q18" s="1">
        <f t="shared" si="13"/>
        <v>0.8571428571428571</v>
      </c>
      <c r="R18">
        <f t="shared" si="12"/>
        <v>0.84887839433293977</v>
      </c>
      <c r="S18" s="6">
        <v>0.8571428571428571</v>
      </c>
      <c r="T18" s="6">
        <v>0.84887839433293977</v>
      </c>
      <c r="U18" s="6"/>
    </row>
    <row r="19" spans="1:21" x14ac:dyDescent="0.25">
      <c r="A19" s="34">
        <v>18</v>
      </c>
      <c r="B19" s="34">
        <f>'Q1-Q35'!BJ29</f>
        <v>7</v>
      </c>
      <c r="C19" s="34">
        <v>7</v>
      </c>
      <c r="G19" t="s">
        <v>25</v>
      </c>
      <c r="I19" s="14">
        <v>7</v>
      </c>
      <c r="J19" s="14">
        <v>7</v>
      </c>
      <c r="L19">
        <f t="shared" si="7"/>
        <v>5040</v>
      </c>
      <c r="M19">
        <f t="shared" si="8"/>
        <v>5040</v>
      </c>
      <c r="N19">
        <f t="shared" si="9"/>
        <v>1</v>
      </c>
      <c r="O19">
        <f t="shared" si="10"/>
        <v>1</v>
      </c>
      <c r="P19">
        <f t="shared" si="11"/>
        <v>7.8125E-3</v>
      </c>
      <c r="Q19" s="1">
        <f t="shared" si="13"/>
        <v>1</v>
      </c>
      <c r="R19">
        <f t="shared" si="12"/>
        <v>1</v>
      </c>
      <c r="S19" s="6">
        <v>1</v>
      </c>
      <c r="T19" s="6">
        <v>1</v>
      </c>
      <c r="U19" s="6"/>
    </row>
    <row r="20" spans="1:21" x14ac:dyDescent="0.25">
      <c r="A20" s="34">
        <v>19</v>
      </c>
      <c r="B20" s="34">
        <f>'Q1-Q35'!BR29</f>
        <v>7</v>
      </c>
      <c r="C20" s="34">
        <v>7</v>
      </c>
      <c r="G20" t="s">
        <v>26</v>
      </c>
      <c r="I20" s="14">
        <v>7</v>
      </c>
      <c r="J20" s="14">
        <v>7</v>
      </c>
      <c r="L20">
        <f t="shared" si="7"/>
        <v>5040</v>
      </c>
      <c r="M20">
        <f t="shared" si="8"/>
        <v>5040</v>
      </c>
      <c r="N20">
        <f t="shared" si="9"/>
        <v>1</v>
      </c>
      <c r="O20">
        <f t="shared" si="10"/>
        <v>1</v>
      </c>
      <c r="P20">
        <f t="shared" si="11"/>
        <v>7.8125E-3</v>
      </c>
      <c r="Q20" s="1">
        <f t="shared" si="13"/>
        <v>1</v>
      </c>
      <c r="R20">
        <f t="shared" si="12"/>
        <v>1</v>
      </c>
      <c r="S20" s="6">
        <v>1</v>
      </c>
      <c r="T20" s="6">
        <v>1</v>
      </c>
      <c r="U20" s="6"/>
    </row>
    <row r="21" spans="1:21" x14ac:dyDescent="0.25">
      <c r="A21" s="34">
        <v>20</v>
      </c>
      <c r="B21" s="34">
        <f>'Q1-Q35'!BZ29</f>
        <v>6</v>
      </c>
      <c r="C21" s="34">
        <v>6</v>
      </c>
      <c r="G21" t="s">
        <v>27</v>
      </c>
      <c r="I21" s="14">
        <v>7</v>
      </c>
      <c r="J21" s="14">
        <v>7</v>
      </c>
      <c r="L21">
        <f t="shared" si="7"/>
        <v>5040</v>
      </c>
      <c r="M21">
        <f t="shared" si="8"/>
        <v>5040</v>
      </c>
      <c r="N21">
        <f t="shared" si="9"/>
        <v>1</v>
      </c>
      <c r="O21">
        <f t="shared" si="10"/>
        <v>1</v>
      </c>
      <c r="P21">
        <f t="shared" si="11"/>
        <v>7.8125E-3</v>
      </c>
      <c r="Q21" s="1">
        <f t="shared" si="13"/>
        <v>1</v>
      </c>
      <c r="R21">
        <f t="shared" si="12"/>
        <v>1</v>
      </c>
      <c r="S21" s="6">
        <v>1</v>
      </c>
      <c r="T21" s="6">
        <v>1</v>
      </c>
      <c r="U21" s="6"/>
    </row>
    <row r="22" spans="1:21" x14ac:dyDescent="0.25">
      <c r="A22" s="35">
        <v>21</v>
      </c>
      <c r="B22" s="35">
        <f>'Q1-Q35'!F52</f>
        <v>7</v>
      </c>
      <c r="C22" s="34">
        <v>7</v>
      </c>
      <c r="G22" t="s">
        <v>28</v>
      </c>
      <c r="I22" s="14">
        <v>6</v>
      </c>
      <c r="J22" s="14">
        <v>7</v>
      </c>
      <c r="L22">
        <f t="shared" si="7"/>
        <v>5040</v>
      </c>
      <c r="M22">
        <f t="shared" si="8"/>
        <v>720</v>
      </c>
      <c r="N22">
        <f t="shared" si="9"/>
        <v>1</v>
      </c>
      <c r="O22">
        <f t="shared" si="10"/>
        <v>7</v>
      </c>
      <c r="P22">
        <f t="shared" si="11"/>
        <v>5.46875E-2</v>
      </c>
      <c r="Q22" s="1">
        <f t="shared" si="13"/>
        <v>0.8571428571428571</v>
      </c>
      <c r="R22">
        <f t="shared" si="12"/>
        <v>0.84887839433293977</v>
      </c>
      <c r="S22" s="6">
        <v>0.8571428571428571</v>
      </c>
      <c r="T22" s="6">
        <v>0.84887839433293977</v>
      </c>
      <c r="U22" s="6"/>
    </row>
    <row r="23" spans="1:21" x14ac:dyDescent="0.25">
      <c r="A23" s="35">
        <v>22</v>
      </c>
      <c r="B23" s="35">
        <f>'Q1-Q35'!N52</f>
        <v>7</v>
      </c>
      <c r="C23" s="34">
        <v>7</v>
      </c>
      <c r="G23" t="s">
        <v>29</v>
      </c>
      <c r="I23" s="14">
        <v>7</v>
      </c>
      <c r="J23" s="14">
        <v>7</v>
      </c>
      <c r="L23">
        <f t="shared" si="7"/>
        <v>5040</v>
      </c>
      <c r="M23">
        <f t="shared" si="8"/>
        <v>5040</v>
      </c>
      <c r="N23">
        <f t="shared" si="9"/>
        <v>1</v>
      </c>
      <c r="O23">
        <f t="shared" si="10"/>
        <v>1</v>
      </c>
      <c r="P23">
        <f t="shared" si="11"/>
        <v>7.8125E-3</v>
      </c>
      <c r="Q23" s="1">
        <f t="shared" si="13"/>
        <v>1</v>
      </c>
      <c r="R23">
        <f t="shared" si="12"/>
        <v>1</v>
      </c>
      <c r="S23" s="6">
        <v>1</v>
      </c>
      <c r="T23" s="6">
        <v>1</v>
      </c>
      <c r="U23" s="6"/>
    </row>
    <row r="24" spans="1:21" x14ac:dyDescent="0.25">
      <c r="A24" s="35">
        <v>23</v>
      </c>
      <c r="B24" s="35">
        <f>'Q1-Q35'!V52</f>
        <v>6</v>
      </c>
      <c r="C24" s="34">
        <v>6</v>
      </c>
      <c r="G24" t="s">
        <v>30</v>
      </c>
      <c r="I24" s="14">
        <v>7</v>
      </c>
      <c r="J24" s="14">
        <v>7</v>
      </c>
      <c r="L24">
        <f t="shared" si="7"/>
        <v>5040</v>
      </c>
      <c r="M24">
        <f t="shared" si="8"/>
        <v>5040</v>
      </c>
      <c r="N24">
        <f t="shared" si="9"/>
        <v>1</v>
      </c>
      <c r="O24">
        <f t="shared" si="10"/>
        <v>1</v>
      </c>
      <c r="P24">
        <f t="shared" si="11"/>
        <v>7.8125E-3</v>
      </c>
      <c r="Q24" s="1">
        <f t="shared" si="13"/>
        <v>1</v>
      </c>
      <c r="R24">
        <f t="shared" si="12"/>
        <v>1</v>
      </c>
      <c r="S24" s="6">
        <v>1</v>
      </c>
      <c r="T24" s="6">
        <v>1</v>
      </c>
      <c r="U24" s="6"/>
    </row>
    <row r="25" spans="1:21" x14ac:dyDescent="0.25">
      <c r="A25" s="35">
        <v>24</v>
      </c>
      <c r="B25" s="35">
        <f>'Q1-Q35'!AD52</f>
        <v>6</v>
      </c>
      <c r="C25" s="34">
        <v>6</v>
      </c>
      <c r="G25" t="s">
        <v>31</v>
      </c>
      <c r="I25" s="14">
        <v>6</v>
      </c>
      <c r="J25" s="14">
        <v>7</v>
      </c>
      <c r="L25">
        <f t="shared" si="7"/>
        <v>5040</v>
      </c>
      <c r="M25">
        <f t="shared" si="8"/>
        <v>720</v>
      </c>
      <c r="N25">
        <f t="shared" si="9"/>
        <v>1</v>
      </c>
      <c r="O25">
        <f t="shared" si="10"/>
        <v>7</v>
      </c>
      <c r="P25">
        <f t="shared" si="11"/>
        <v>5.46875E-2</v>
      </c>
      <c r="Q25" s="1">
        <f t="shared" si="13"/>
        <v>0.8571428571428571</v>
      </c>
      <c r="R25">
        <f t="shared" si="12"/>
        <v>0.84887839433293977</v>
      </c>
      <c r="S25" s="6">
        <v>0.8571428571428571</v>
      </c>
      <c r="T25" s="6">
        <v>0.84887839433293977</v>
      </c>
      <c r="U25" s="6"/>
    </row>
    <row r="26" spans="1:21" x14ac:dyDescent="0.25">
      <c r="A26" s="35">
        <v>25</v>
      </c>
      <c r="B26" s="35">
        <f>'Q1-Q35'!AL52</f>
        <v>7</v>
      </c>
      <c r="C26" s="34">
        <v>7</v>
      </c>
      <c r="G26" t="s">
        <v>32</v>
      </c>
      <c r="I26" s="14">
        <v>6</v>
      </c>
      <c r="J26" s="14">
        <v>7</v>
      </c>
      <c r="L26">
        <f t="shared" si="7"/>
        <v>5040</v>
      </c>
      <c r="M26">
        <f t="shared" si="8"/>
        <v>720</v>
      </c>
      <c r="N26">
        <f t="shared" si="9"/>
        <v>1</v>
      </c>
      <c r="O26">
        <f t="shared" si="10"/>
        <v>7</v>
      </c>
      <c r="P26">
        <f t="shared" si="11"/>
        <v>5.46875E-2</v>
      </c>
      <c r="Q26" s="1">
        <f t="shared" si="13"/>
        <v>0.8571428571428571</v>
      </c>
      <c r="R26">
        <f t="shared" si="12"/>
        <v>0.84887839433293977</v>
      </c>
      <c r="S26" s="6">
        <v>0.8571428571428571</v>
      </c>
      <c r="T26" s="6">
        <v>0.84887839433293977</v>
      </c>
      <c r="U26" s="6"/>
    </row>
    <row r="27" spans="1:21" x14ac:dyDescent="0.25">
      <c r="A27" s="35">
        <v>26</v>
      </c>
      <c r="B27" s="35">
        <f>'Q1-Q35'!AT52</f>
        <v>6</v>
      </c>
      <c r="C27" s="34">
        <v>6</v>
      </c>
      <c r="G27" t="s">
        <v>33</v>
      </c>
      <c r="I27" s="14">
        <v>7</v>
      </c>
      <c r="J27" s="14">
        <v>7</v>
      </c>
      <c r="L27">
        <f t="shared" si="7"/>
        <v>5040</v>
      </c>
      <c r="M27">
        <f t="shared" si="8"/>
        <v>5040</v>
      </c>
      <c r="N27">
        <f t="shared" si="9"/>
        <v>1</v>
      </c>
      <c r="O27">
        <f t="shared" si="10"/>
        <v>1</v>
      </c>
      <c r="P27">
        <f t="shared" si="11"/>
        <v>7.8125E-3</v>
      </c>
      <c r="Q27" s="1">
        <f t="shared" si="13"/>
        <v>1</v>
      </c>
      <c r="R27">
        <f t="shared" si="12"/>
        <v>1</v>
      </c>
      <c r="S27" s="6">
        <v>1</v>
      </c>
      <c r="T27" s="6">
        <v>1</v>
      </c>
      <c r="U27" s="6"/>
    </row>
    <row r="28" spans="1:21" x14ac:dyDescent="0.25">
      <c r="A28" s="35">
        <v>27</v>
      </c>
      <c r="B28" s="35">
        <f>'Q1-Q35'!BB52</f>
        <v>6</v>
      </c>
      <c r="C28" s="34">
        <v>6</v>
      </c>
      <c r="G28" t="s">
        <v>34</v>
      </c>
      <c r="I28" s="14">
        <v>6</v>
      </c>
      <c r="J28" s="14">
        <v>7</v>
      </c>
      <c r="L28">
        <f t="shared" si="7"/>
        <v>5040</v>
      </c>
      <c r="M28">
        <f t="shared" si="8"/>
        <v>720</v>
      </c>
      <c r="N28">
        <f t="shared" si="9"/>
        <v>1</v>
      </c>
      <c r="O28">
        <f t="shared" si="10"/>
        <v>7</v>
      </c>
      <c r="P28">
        <f t="shared" si="11"/>
        <v>5.46875E-2</v>
      </c>
      <c r="Q28" s="1">
        <f t="shared" si="13"/>
        <v>0.8571428571428571</v>
      </c>
      <c r="R28">
        <f t="shared" si="12"/>
        <v>0.84887839433293977</v>
      </c>
      <c r="S28" s="6">
        <v>0.8571428571428571</v>
      </c>
      <c r="T28" s="6">
        <v>0.84887839433293977</v>
      </c>
      <c r="U28" s="6"/>
    </row>
    <row r="29" spans="1:21" x14ac:dyDescent="0.25">
      <c r="A29" s="35">
        <v>28</v>
      </c>
      <c r="B29" s="35">
        <f>'Q1-Q35'!BJ52</f>
        <v>6</v>
      </c>
      <c r="C29" s="34">
        <v>6</v>
      </c>
      <c r="G29" t="s">
        <v>35</v>
      </c>
      <c r="I29" s="14">
        <v>6</v>
      </c>
      <c r="J29" s="14">
        <v>7</v>
      </c>
      <c r="L29">
        <f t="shared" si="7"/>
        <v>5040</v>
      </c>
      <c r="M29">
        <f t="shared" si="8"/>
        <v>720</v>
      </c>
      <c r="N29">
        <f t="shared" si="9"/>
        <v>1</v>
      </c>
      <c r="O29">
        <f t="shared" si="10"/>
        <v>7</v>
      </c>
      <c r="P29">
        <f t="shared" si="11"/>
        <v>5.46875E-2</v>
      </c>
      <c r="Q29" s="1">
        <f t="shared" si="13"/>
        <v>0.8571428571428571</v>
      </c>
      <c r="R29">
        <f t="shared" si="12"/>
        <v>0.84887839433293977</v>
      </c>
      <c r="S29" s="6">
        <v>0.8571428571428571</v>
      </c>
      <c r="T29" s="6">
        <v>0.84887839433293977</v>
      </c>
      <c r="U29" s="6"/>
    </row>
    <row r="30" spans="1:21" x14ac:dyDescent="0.25">
      <c r="A30" s="35">
        <v>29</v>
      </c>
      <c r="B30" s="35">
        <f>'Q1-Q35'!BR52</f>
        <v>7</v>
      </c>
      <c r="C30" s="34">
        <v>7</v>
      </c>
      <c r="G30" t="s">
        <v>36</v>
      </c>
      <c r="I30" s="14">
        <v>6</v>
      </c>
      <c r="J30" s="14">
        <v>7</v>
      </c>
      <c r="L30">
        <f t="shared" si="7"/>
        <v>5040</v>
      </c>
      <c r="M30">
        <f t="shared" si="8"/>
        <v>720</v>
      </c>
      <c r="N30">
        <f t="shared" si="9"/>
        <v>1</v>
      </c>
      <c r="O30">
        <f t="shared" si="10"/>
        <v>7</v>
      </c>
      <c r="P30">
        <f t="shared" si="11"/>
        <v>5.46875E-2</v>
      </c>
      <c r="Q30" s="1">
        <f t="shared" si="13"/>
        <v>0.8571428571428571</v>
      </c>
      <c r="R30">
        <f t="shared" si="12"/>
        <v>0.84887839433293977</v>
      </c>
      <c r="S30" s="6">
        <v>0.8571428571428571</v>
      </c>
      <c r="T30" s="6">
        <v>0.84887839433293977</v>
      </c>
      <c r="U30" s="6"/>
    </row>
    <row r="31" spans="1:21" x14ac:dyDescent="0.25">
      <c r="A31" s="35">
        <v>30</v>
      </c>
      <c r="B31" s="35">
        <f>'Q1-Q35'!BZ52</f>
        <v>7</v>
      </c>
      <c r="C31" s="34">
        <v>7</v>
      </c>
      <c r="G31" t="s">
        <v>37</v>
      </c>
      <c r="I31" s="14">
        <v>7</v>
      </c>
      <c r="J31" s="14">
        <v>7</v>
      </c>
      <c r="L31">
        <f t="shared" si="7"/>
        <v>5040</v>
      </c>
      <c r="M31">
        <f t="shared" si="8"/>
        <v>5040</v>
      </c>
      <c r="N31">
        <f t="shared" si="9"/>
        <v>1</v>
      </c>
      <c r="O31">
        <f t="shared" si="10"/>
        <v>1</v>
      </c>
      <c r="P31">
        <f t="shared" si="11"/>
        <v>7.8125E-3</v>
      </c>
      <c r="Q31" s="1">
        <f t="shared" si="13"/>
        <v>1</v>
      </c>
      <c r="R31">
        <f t="shared" si="12"/>
        <v>1</v>
      </c>
      <c r="S31" s="6">
        <v>1</v>
      </c>
      <c r="T31" s="6">
        <v>1</v>
      </c>
      <c r="U31" s="6"/>
    </row>
    <row r="32" spans="1:21" x14ac:dyDescent="0.25">
      <c r="A32" s="34">
        <v>31</v>
      </c>
      <c r="B32" s="34">
        <f>'Q1-Q35'!F75</f>
        <v>7</v>
      </c>
      <c r="C32" s="34">
        <v>7</v>
      </c>
      <c r="G32" t="s">
        <v>38</v>
      </c>
      <c r="I32" s="14">
        <v>7</v>
      </c>
      <c r="J32" s="14">
        <v>7</v>
      </c>
      <c r="L32">
        <f t="shared" si="7"/>
        <v>5040</v>
      </c>
      <c r="M32">
        <f t="shared" si="8"/>
        <v>5040</v>
      </c>
      <c r="N32">
        <f t="shared" si="9"/>
        <v>1</v>
      </c>
      <c r="O32">
        <f t="shared" si="10"/>
        <v>1</v>
      </c>
      <c r="P32">
        <f t="shared" si="11"/>
        <v>7.8125E-3</v>
      </c>
      <c r="Q32" s="1">
        <f t="shared" si="13"/>
        <v>1</v>
      </c>
      <c r="R32">
        <f t="shared" si="12"/>
        <v>1</v>
      </c>
      <c r="S32" s="6">
        <v>1</v>
      </c>
      <c r="T32" s="6">
        <v>1</v>
      </c>
      <c r="U32" s="6"/>
    </row>
    <row r="33" spans="1:21" x14ac:dyDescent="0.25">
      <c r="A33" s="34">
        <v>32</v>
      </c>
      <c r="B33" s="34">
        <f>'Q1-Q35'!N75</f>
        <v>6</v>
      </c>
      <c r="C33" s="34">
        <v>6</v>
      </c>
      <c r="G33" t="s">
        <v>39</v>
      </c>
      <c r="I33" s="14">
        <v>7</v>
      </c>
      <c r="J33" s="14">
        <v>7</v>
      </c>
      <c r="L33">
        <f t="shared" si="7"/>
        <v>5040</v>
      </c>
      <c r="M33">
        <f t="shared" si="8"/>
        <v>5040</v>
      </c>
      <c r="N33">
        <f t="shared" si="9"/>
        <v>1</v>
      </c>
      <c r="O33">
        <f t="shared" si="10"/>
        <v>1</v>
      </c>
      <c r="P33">
        <f t="shared" si="11"/>
        <v>7.8125E-3</v>
      </c>
      <c r="Q33" s="1">
        <f t="shared" si="13"/>
        <v>1</v>
      </c>
      <c r="R33">
        <f t="shared" si="12"/>
        <v>1</v>
      </c>
      <c r="S33" s="6">
        <v>1</v>
      </c>
      <c r="T33" s="6">
        <v>1</v>
      </c>
      <c r="U33" s="6"/>
    </row>
    <row r="34" spans="1:21" x14ac:dyDescent="0.25">
      <c r="A34" s="34">
        <v>33</v>
      </c>
      <c r="B34" s="34">
        <f>'Q1-Q35'!V75</f>
        <v>7</v>
      </c>
      <c r="C34" s="34">
        <v>7</v>
      </c>
      <c r="G34" t="s">
        <v>40</v>
      </c>
      <c r="I34" s="14">
        <v>6</v>
      </c>
      <c r="J34" s="14">
        <v>7</v>
      </c>
      <c r="L34">
        <f t="shared" si="7"/>
        <v>5040</v>
      </c>
      <c r="M34">
        <f t="shared" si="8"/>
        <v>720</v>
      </c>
      <c r="N34">
        <f t="shared" si="9"/>
        <v>1</v>
      </c>
      <c r="O34">
        <f t="shared" si="10"/>
        <v>7</v>
      </c>
      <c r="P34">
        <f t="shared" si="11"/>
        <v>5.46875E-2</v>
      </c>
      <c r="Q34" s="1">
        <f t="shared" si="13"/>
        <v>0.8571428571428571</v>
      </c>
      <c r="R34">
        <f t="shared" si="12"/>
        <v>0.84887839433293977</v>
      </c>
      <c r="S34" s="6">
        <v>0.8571428571428571</v>
      </c>
      <c r="T34" s="6">
        <v>0.84887839433293977</v>
      </c>
      <c r="U34" s="6"/>
    </row>
    <row r="35" spans="1:21" x14ac:dyDescent="0.25">
      <c r="A35" s="34">
        <v>34</v>
      </c>
      <c r="B35" s="34">
        <f>'Q1-Q35'!AD75</f>
        <v>7</v>
      </c>
      <c r="C35" s="34">
        <v>7</v>
      </c>
      <c r="G35" t="s">
        <v>41</v>
      </c>
      <c r="I35" s="14">
        <v>7</v>
      </c>
      <c r="J35" s="14">
        <v>7</v>
      </c>
      <c r="L35">
        <f t="shared" si="7"/>
        <v>5040</v>
      </c>
      <c r="M35">
        <f t="shared" si="8"/>
        <v>5040</v>
      </c>
      <c r="N35">
        <f t="shared" si="9"/>
        <v>1</v>
      </c>
      <c r="O35">
        <f t="shared" si="10"/>
        <v>1</v>
      </c>
      <c r="P35">
        <f t="shared" si="11"/>
        <v>7.8125E-3</v>
      </c>
      <c r="Q35" s="1">
        <f t="shared" si="13"/>
        <v>1</v>
      </c>
      <c r="R35">
        <f t="shared" si="12"/>
        <v>1</v>
      </c>
      <c r="S35" s="6">
        <v>1</v>
      </c>
      <c r="T35" s="6">
        <v>1</v>
      </c>
      <c r="U35" s="6"/>
    </row>
    <row r="36" spans="1:21" x14ac:dyDescent="0.25">
      <c r="A36" s="34">
        <v>35</v>
      </c>
      <c r="B36" s="34">
        <f>'Q1-Q35'!AL75</f>
        <v>7</v>
      </c>
      <c r="C36" s="34">
        <v>7</v>
      </c>
      <c r="G36" t="s">
        <v>42</v>
      </c>
      <c r="I36" s="14">
        <v>7</v>
      </c>
      <c r="J36" s="14">
        <v>7</v>
      </c>
      <c r="L36">
        <f t="shared" si="7"/>
        <v>5040</v>
      </c>
      <c r="M36">
        <f t="shared" si="8"/>
        <v>5040</v>
      </c>
      <c r="N36">
        <f t="shared" si="9"/>
        <v>1</v>
      </c>
      <c r="O36">
        <f t="shared" si="10"/>
        <v>1</v>
      </c>
      <c r="P36">
        <f t="shared" si="11"/>
        <v>7.8125E-3</v>
      </c>
      <c r="Q36" s="1">
        <f t="shared" si="13"/>
        <v>1</v>
      </c>
      <c r="R36">
        <f t="shared" si="12"/>
        <v>1</v>
      </c>
      <c r="S36" s="6">
        <v>1</v>
      </c>
      <c r="T36" s="6">
        <v>1</v>
      </c>
      <c r="U36" s="6"/>
    </row>
    <row r="37" spans="1:21" x14ac:dyDescent="0.25">
      <c r="G37" t="s">
        <v>43</v>
      </c>
      <c r="I37" s="14">
        <v>7</v>
      </c>
      <c r="J37" s="14">
        <v>7</v>
      </c>
      <c r="L37">
        <f t="shared" si="7"/>
        <v>5040</v>
      </c>
      <c r="M37">
        <f t="shared" si="8"/>
        <v>5040</v>
      </c>
      <c r="N37">
        <f t="shared" si="9"/>
        <v>1</v>
      </c>
      <c r="O37">
        <f t="shared" si="10"/>
        <v>1</v>
      </c>
      <c r="P37">
        <f t="shared" si="11"/>
        <v>7.8125E-3</v>
      </c>
      <c r="Q37" s="1">
        <f t="shared" si="13"/>
        <v>1</v>
      </c>
      <c r="R37">
        <f t="shared" si="12"/>
        <v>1</v>
      </c>
      <c r="S37" s="6">
        <v>1</v>
      </c>
      <c r="T37" s="6">
        <v>1</v>
      </c>
      <c r="U37" s="6"/>
    </row>
  </sheetData>
  <conditionalFormatting sqref="S3:S37">
    <cfRule type="cellIs" dxfId="15" priority="2" operator="greaterThan">
      <formula>0.78</formula>
    </cfRule>
  </conditionalFormatting>
  <conditionalFormatting sqref="T3:U37">
    <cfRule type="cellIs" dxfId="14" priority="1" operator="greaterThan">
      <formula>0.7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"/>
  <sheetViews>
    <sheetView workbookViewId="0">
      <selection activeCell="E15" sqref="E15"/>
    </sheetView>
  </sheetViews>
  <sheetFormatPr defaultColWidth="12.7109375" defaultRowHeight="15" x14ac:dyDescent="0.25"/>
  <cols>
    <col min="1" max="1" width="13.28515625" style="34" bestFit="1" customWidth="1"/>
    <col min="2" max="2" width="6.85546875" style="34" hidden="1" customWidth="1"/>
    <col min="3" max="3" width="13.28515625" style="21" bestFit="1" customWidth="1"/>
    <col min="9" max="10" width="12.7109375" style="14"/>
    <col min="11" max="18" width="0" hidden="1" customWidth="1"/>
  </cols>
  <sheetData>
    <row r="1" spans="1:24" x14ac:dyDescent="0.25">
      <c r="A1" s="39" t="s">
        <v>256</v>
      </c>
      <c r="B1" s="38" t="s">
        <v>255</v>
      </c>
      <c r="C1" s="37" t="s">
        <v>254</v>
      </c>
    </row>
    <row r="2" spans="1:24" x14ac:dyDescent="0.25">
      <c r="A2" s="35">
        <v>1</v>
      </c>
      <c r="B2" s="35">
        <f>'Q1-Q35'!F8</f>
        <v>4</v>
      </c>
      <c r="C2" s="34">
        <v>4</v>
      </c>
      <c r="D2" t="s">
        <v>0</v>
      </c>
      <c r="I2" s="16" t="s">
        <v>80</v>
      </c>
      <c r="J2" s="17" t="s">
        <v>81</v>
      </c>
      <c r="L2" t="s">
        <v>2</v>
      </c>
      <c r="M2" t="s">
        <v>3</v>
      </c>
      <c r="N2" t="s">
        <v>4</v>
      </c>
      <c r="O2" t="s">
        <v>6</v>
      </c>
      <c r="P2" t="s">
        <v>5</v>
      </c>
      <c r="Q2" s="1" t="s">
        <v>1</v>
      </c>
      <c r="R2" t="s">
        <v>7</v>
      </c>
      <c r="S2" s="14" t="s">
        <v>58</v>
      </c>
      <c r="T2" s="14" t="s">
        <v>60</v>
      </c>
    </row>
    <row r="3" spans="1:24" x14ac:dyDescent="0.25">
      <c r="A3" s="35">
        <v>2</v>
      </c>
      <c r="B3" s="35">
        <f>'Q1-Q35'!N8</f>
        <v>5</v>
      </c>
      <c r="C3" s="34">
        <v>5</v>
      </c>
      <c r="G3" t="s">
        <v>8</v>
      </c>
      <c r="I3" s="14">
        <v>4</v>
      </c>
      <c r="J3" s="14">
        <v>7</v>
      </c>
      <c r="L3">
        <f>FACT(J3)</f>
        <v>5040</v>
      </c>
      <c r="M3">
        <f>FACT(I3)</f>
        <v>24</v>
      </c>
      <c r="N3">
        <f>FACT((J3-I3))</f>
        <v>6</v>
      </c>
      <c r="O3">
        <f>L3/(M3*N3)</f>
        <v>35</v>
      </c>
      <c r="P3">
        <f>O3*(POWER(0.5,J3))</f>
        <v>0.2734375</v>
      </c>
      <c r="Q3" s="1">
        <f>I3/J3</f>
        <v>0.5714285714285714</v>
      </c>
      <c r="R3">
        <f>(Q3-P3)/(1-P3)</f>
        <v>0.41013824884792621</v>
      </c>
      <c r="S3" s="4">
        <v>0.5714285714285714</v>
      </c>
      <c r="T3" s="4">
        <v>0.41013824884792621</v>
      </c>
      <c r="V3" t="s">
        <v>55</v>
      </c>
      <c r="W3">
        <f>COUNTIF(R4:R38,"&gt;=0.9")</f>
        <v>8</v>
      </c>
    </row>
    <row r="4" spans="1:24" x14ac:dyDescent="0.25">
      <c r="A4" s="35">
        <v>3</v>
      </c>
      <c r="B4" s="35">
        <f>'Q1-Q35'!V8</f>
        <v>4</v>
      </c>
      <c r="C4" s="34">
        <v>4</v>
      </c>
      <c r="D4" t="s">
        <v>17</v>
      </c>
      <c r="G4" t="s">
        <v>9</v>
      </c>
      <c r="I4" s="14">
        <v>5</v>
      </c>
      <c r="J4" s="14">
        <v>7</v>
      </c>
      <c r="L4">
        <f t="shared" ref="L4:L37" si="0">FACT(J4)</f>
        <v>5040</v>
      </c>
      <c r="M4">
        <f t="shared" ref="M4:M37" si="1">FACT(I4)</f>
        <v>120</v>
      </c>
      <c r="N4">
        <f t="shared" ref="N4:N37" si="2">FACT((J4-I4))</f>
        <v>2</v>
      </c>
      <c r="O4">
        <f t="shared" ref="O4:O37" si="3">L4/(M4*N4)</f>
        <v>21</v>
      </c>
      <c r="P4">
        <f t="shared" ref="P4:P37" si="4">O4*(POWER(0.5,J4))</f>
        <v>0.1640625</v>
      </c>
      <c r="Q4" s="1">
        <f t="shared" ref="Q4:Q37" si="5">I4/J4</f>
        <v>0.7142857142857143</v>
      </c>
      <c r="R4">
        <f t="shared" ref="R4:R37" si="6">(Q4-P4)/(1-P4)</f>
        <v>0.65821094793057411</v>
      </c>
      <c r="S4" s="4">
        <v>0.7142857142857143</v>
      </c>
      <c r="T4" s="4">
        <v>0.65821094793057411</v>
      </c>
    </row>
    <row r="5" spans="1:24" x14ac:dyDescent="0.25">
      <c r="A5" s="35">
        <v>4</v>
      </c>
      <c r="B5" s="35">
        <f>'Q1-Q35'!AD8</f>
        <v>6</v>
      </c>
      <c r="C5" s="34">
        <v>6</v>
      </c>
      <c r="G5" t="s">
        <v>10</v>
      </c>
      <c r="I5" s="14">
        <v>4</v>
      </c>
      <c r="J5" s="14">
        <v>7</v>
      </c>
      <c r="L5">
        <f t="shared" si="0"/>
        <v>5040</v>
      </c>
      <c r="M5">
        <f t="shared" si="1"/>
        <v>24</v>
      </c>
      <c r="N5">
        <f t="shared" si="2"/>
        <v>6</v>
      </c>
      <c r="O5">
        <f t="shared" si="3"/>
        <v>35</v>
      </c>
      <c r="P5">
        <f t="shared" si="4"/>
        <v>0.2734375</v>
      </c>
      <c r="Q5" s="1">
        <f t="shared" si="5"/>
        <v>0.5714285714285714</v>
      </c>
      <c r="R5">
        <f t="shared" si="6"/>
        <v>0.41013824884792621</v>
      </c>
      <c r="S5" s="4">
        <v>0.5714285714285714</v>
      </c>
      <c r="T5" s="4">
        <v>0.41013824884792621</v>
      </c>
      <c r="V5" t="s">
        <v>54</v>
      </c>
      <c r="W5">
        <f>W3/COUNT(J4:J38)</f>
        <v>0.23529411764705882</v>
      </c>
    </row>
    <row r="6" spans="1:24" x14ac:dyDescent="0.25">
      <c r="A6" s="35">
        <v>5</v>
      </c>
      <c r="B6" s="35">
        <f>'Q1-Q35'!AL8</f>
        <v>7</v>
      </c>
      <c r="C6" s="34">
        <v>7</v>
      </c>
      <c r="G6" t="s">
        <v>11</v>
      </c>
      <c r="I6" s="14">
        <v>6</v>
      </c>
      <c r="J6" s="14">
        <v>7</v>
      </c>
      <c r="L6">
        <f t="shared" si="0"/>
        <v>5040</v>
      </c>
      <c r="M6">
        <f t="shared" si="1"/>
        <v>720</v>
      </c>
      <c r="N6">
        <f t="shared" si="2"/>
        <v>1</v>
      </c>
      <c r="O6">
        <f t="shared" si="3"/>
        <v>7</v>
      </c>
      <c r="P6">
        <f t="shared" si="4"/>
        <v>5.46875E-2</v>
      </c>
      <c r="Q6" s="1">
        <f t="shared" si="5"/>
        <v>0.8571428571428571</v>
      </c>
      <c r="R6">
        <f t="shared" si="6"/>
        <v>0.84887839433293977</v>
      </c>
      <c r="S6" s="4">
        <v>0.8571428571428571</v>
      </c>
      <c r="T6" s="4">
        <v>0.84887839433293977</v>
      </c>
      <c r="V6" t="s">
        <v>56</v>
      </c>
      <c r="W6">
        <f>AVERAGE(R4:R38)</f>
        <v>0.79356486899705325</v>
      </c>
      <c r="X6" t="s">
        <v>57</v>
      </c>
    </row>
    <row r="7" spans="1:24" x14ac:dyDescent="0.25">
      <c r="A7" s="35">
        <v>6</v>
      </c>
      <c r="B7" s="35">
        <f>'Q1-Q35'!AT8</f>
        <v>7</v>
      </c>
      <c r="C7" s="34">
        <v>7</v>
      </c>
      <c r="G7" t="s">
        <v>12</v>
      </c>
      <c r="I7" s="14">
        <v>7</v>
      </c>
      <c r="J7" s="14">
        <v>7</v>
      </c>
      <c r="L7">
        <f t="shared" si="0"/>
        <v>5040</v>
      </c>
      <c r="M7">
        <f t="shared" si="1"/>
        <v>5040</v>
      </c>
      <c r="N7">
        <f t="shared" si="2"/>
        <v>1</v>
      </c>
      <c r="O7">
        <f t="shared" si="3"/>
        <v>1</v>
      </c>
      <c r="P7">
        <f t="shared" si="4"/>
        <v>7.8125E-3</v>
      </c>
      <c r="Q7" s="1">
        <f t="shared" si="5"/>
        <v>1</v>
      </c>
      <c r="R7">
        <f t="shared" si="6"/>
        <v>1</v>
      </c>
      <c r="S7" s="4">
        <v>1</v>
      </c>
      <c r="T7" s="4">
        <v>1</v>
      </c>
    </row>
    <row r="8" spans="1:24" x14ac:dyDescent="0.25">
      <c r="A8" s="35">
        <v>7</v>
      </c>
      <c r="B8" s="35">
        <f>'Q1-Q35'!BB8</f>
        <v>6</v>
      </c>
      <c r="C8" s="34">
        <v>6</v>
      </c>
      <c r="G8" t="s">
        <v>13</v>
      </c>
      <c r="I8" s="14">
        <v>7</v>
      </c>
      <c r="J8" s="14">
        <v>7</v>
      </c>
      <c r="L8">
        <f t="shared" si="0"/>
        <v>5040</v>
      </c>
      <c r="M8">
        <f t="shared" si="1"/>
        <v>5040</v>
      </c>
      <c r="N8">
        <f t="shared" si="2"/>
        <v>1</v>
      </c>
      <c r="O8">
        <f t="shared" si="3"/>
        <v>1</v>
      </c>
      <c r="P8">
        <f t="shared" si="4"/>
        <v>7.8125E-3</v>
      </c>
      <c r="Q8" s="1">
        <f t="shared" si="5"/>
        <v>1</v>
      </c>
      <c r="R8">
        <f t="shared" si="6"/>
        <v>1</v>
      </c>
      <c r="S8" s="4">
        <v>1</v>
      </c>
      <c r="T8" s="4">
        <v>1</v>
      </c>
    </row>
    <row r="9" spans="1:24" x14ac:dyDescent="0.25">
      <c r="A9" s="35">
        <v>8</v>
      </c>
      <c r="B9" s="35">
        <f>'Q1-Q35'!BJ8</f>
        <v>6</v>
      </c>
      <c r="C9" s="34">
        <v>6</v>
      </c>
      <c r="G9" t="s">
        <v>14</v>
      </c>
      <c r="I9" s="14">
        <v>6</v>
      </c>
      <c r="J9" s="14">
        <v>7</v>
      </c>
      <c r="L9">
        <f t="shared" si="0"/>
        <v>5040</v>
      </c>
      <c r="M9">
        <f t="shared" si="1"/>
        <v>720</v>
      </c>
      <c r="N9">
        <f t="shared" si="2"/>
        <v>1</v>
      </c>
      <c r="O9">
        <f t="shared" si="3"/>
        <v>7</v>
      </c>
      <c r="P9">
        <f t="shared" si="4"/>
        <v>5.46875E-2</v>
      </c>
      <c r="Q9" s="1">
        <f t="shared" si="5"/>
        <v>0.8571428571428571</v>
      </c>
      <c r="R9">
        <f t="shared" si="6"/>
        <v>0.84887839433293977</v>
      </c>
      <c r="S9" s="4">
        <v>0.8571428571428571</v>
      </c>
      <c r="T9" s="4">
        <v>0.84887839433293977</v>
      </c>
    </row>
    <row r="10" spans="1:24" x14ac:dyDescent="0.25">
      <c r="A10" s="35">
        <v>9</v>
      </c>
      <c r="B10" s="35">
        <f>'Q1-Q35'!BR8</f>
        <v>4</v>
      </c>
      <c r="C10" s="34">
        <v>4</v>
      </c>
      <c r="G10" t="s">
        <v>15</v>
      </c>
      <c r="I10" s="14">
        <v>6</v>
      </c>
      <c r="J10" s="14">
        <v>7</v>
      </c>
      <c r="L10">
        <f t="shared" si="0"/>
        <v>5040</v>
      </c>
      <c r="M10">
        <f t="shared" si="1"/>
        <v>720</v>
      </c>
      <c r="N10">
        <f t="shared" si="2"/>
        <v>1</v>
      </c>
      <c r="O10">
        <f t="shared" si="3"/>
        <v>7</v>
      </c>
      <c r="P10">
        <f t="shared" si="4"/>
        <v>5.46875E-2</v>
      </c>
      <c r="Q10" s="1">
        <f t="shared" si="5"/>
        <v>0.8571428571428571</v>
      </c>
      <c r="R10">
        <f t="shared" si="6"/>
        <v>0.84887839433293977</v>
      </c>
      <c r="S10" s="4">
        <v>0.8571428571428571</v>
      </c>
      <c r="T10" s="4">
        <v>0.84887839433293977</v>
      </c>
    </row>
    <row r="11" spans="1:24" x14ac:dyDescent="0.25">
      <c r="A11" s="35">
        <v>10</v>
      </c>
      <c r="B11" s="35">
        <f>'Q1-Q35'!BZ8</f>
        <v>6</v>
      </c>
      <c r="C11" s="34">
        <v>6</v>
      </c>
      <c r="G11" t="s">
        <v>16</v>
      </c>
      <c r="I11" s="14">
        <v>4</v>
      </c>
      <c r="J11" s="14">
        <v>7</v>
      </c>
      <c r="L11">
        <f t="shared" si="0"/>
        <v>5040</v>
      </c>
      <c r="M11">
        <f t="shared" si="1"/>
        <v>24</v>
      </c>
      <c r="N11">
        <f t="shared" si="2"/>
        <v>6</v>
      </c>
      <c r="O11">
        <f t="shared" si="3"/>
        <v>35</v>
      </c>
      <c r="P11">
        <f t="shared" si="4"/>
        <v>0.2734375</v>
      </c>
      <c r="Q11" s="1">
        <f t="shared" si="5"/>
        <v>0.5714285714285714</v>
      </c>
      <c r="R11">
        <f t="shared" si="6"/>
        <v>0.41013824884792621</v>
      </c>
      <c r="S11" s="4">
        <v>0.5714285714285714</v>
      </c>
      <c r="T11" s="4">
        <v>0.41013824884792621</v>
      </c>
      <c r="X11" t="s">
        <v>61</v>
      </c>
    </row>
    <row r="12" spans="1:24" x14ac:dyDescent="0.25">
      <c r="A12" s="34">
        <v>11</v>
      </c>
      <c r="B12" s="34">
        <f>'Q1-Q35'!F31</f>
        <v>7</v>
      </c>
      <c r="C12" s="34">
        <v>7</v>
      </c>
      <c r="G12" t="s">
        <v>18</v>
      </c>
      <c r="I12" s="14">
        <v>6</v>
      </c>
      <c r="J12" s="14">
        <v>7</v>
      </c>
      <c r="L12">
        <f t="shared" si="0"/>
        <v>5040</v>
      </c>
      <c r="M12">
        <f t="shared" si="1"/>
        <v>720</v>
      </c>
      <c r="N12">
        <f t="shared" si="2"/>
        <v>1</v>
      </c>
      <c r="O12">
        <f t="shared" si="3"/>
        <v>7</v>
      </c>
      <c r="P12">
        <f t="shared" si="4"/>
        <v>5.46875E-2</v>
      </c>
      <c r="Q12" s="1">
        <f t="shared" si="5"/>
        <v>0.8571428571428571</v>
      </c>
      <c r="R12">
        <f t="shared" si="6"/>
        <v>0.84887839433293977</v>
      </c>
      <c r="S12" s="4">
        <v>0.8571428571428571</v>
      </c>
      <c r="T12" s="4">
        <v>0.84887839433293977</v>
      </c>
      <c r="W12" t="s">
        <v>53</v>
      </c>
      <c r="X12">
        <v>0.78</v>
      </c>
    </row>
    <row r="13" spans="1:24" x14ac:dyDescent="0.25">
      <c r="A13" s="34">
        <v>12</v>
      </c>
      <c r="B13" s="34">
        <f>'Q1-Q35'!N31</f>
        <v>6</v>
      </c>
      <c r="C13" s="34">
        <v>6</v>
      </c>
      <c r="G13" t="s">
        <v>19</v>
      </c>
      <c r="I13" s="14">
        <v>7</v>
      </c>
      <c r="J13" s="14">
        <v>7</v>
      </c>
      <c r="L13">
        <f t="shared" si="0"/>
        <v>5040</v>
      </c>
      <c r="M13">
        <f t="shared" si="1"/>
        <v>5040</v>
      </c>
      <c r="N13">
        <f t="shared" si="2"/>
        <v>1</v>
      </c>
      <c r="O13">
        <f t="shared" si="3"/>
        <v>1</v>
      </c>
      <c r="P13">
        <f t="shared" si="4"/>
        <v>7.8125E-3</v>
      </c>
      <c r="Q13" s="1">
        <f t="shared" si="5"/>
        <v>1</v>
      </c>
      <c r="R13">
        <f t="shared" si="6"/>
        <v>1</v>
      </c>
      <c r="S13" s="4">
        <v>1</v>
      </c>
      <c r="T13" s="4">
        <v>1</v>
      </c>
      <c r="W13" t="s">
        <v>59</v>
      </c>
      <c r="X13">
        <v>0.7</v>
      </c>
    </row>
    <row r="14" spans="1:24" x14ac:dyDescent="0.25">
      <c r="A14" s="34">
        <v>13</v>
      </c>
      <c r="B14" s="34">
        <f>'Q1-Q35'!V31</f>
        <v>6</v>
      </c>
      <c r="C14" s="34">
        <v>6</v>
      </c>
      <c r="G14" t="s">
        <v>20</v>
      </c>
      <c r="I14" s="14">
        <v>6</v>
      </c>
      <c r="J14" s="14">
        <v>7</v>
      </c>
      <c r="L14">
        <f t="shared" si="0"/>
        <v>5040</v>
      </c>
      <c r="M14">
        <f t="shared" si="1"/>
        <v>720</v>
      </c>
      <c r="N14">
        <f t="shared" si="2"/>
        <v>1</v>
      </c>
      <c r="O14">
        <f t="shared" si="3"/>
        <v>7</v>
      </c>
      <c r="P14">
        <f t="shared" si="4"/>
        <v>5.46875E-2</v>
      </c>
      <c r="Q14" s="1">
        <f t="shared" si="5"/>
        <v>0.8571428571428571</v>
      </c>
      <c r="R14">
        <f t="shared" si="6"/>
        <v>0.84887839433293977</v>
      </c>
      <c r="S14" s="4">
        <v>0.8571428571428571</v>
      </c>
      <c r="T14" s="4">
        <v>0.84887839433293977</v>
      </c>
    </row>
    <row r="15" spans="1:24" x14ac:dyDescent="0.25">
      <c r="A15" s="34">
        <v>14</v>
      </c>
      <c r="B15" s="34">
        <f>'Q1-Q35'!AD31</f>
        <v>6</v>
      </c>
      <c r="C15" s="34">
        <v>6</v>
      </c>
      <c r="G15" t="s">
        <v>21</v>
      </c>
      <c r="I15" s="14">
        <v>6</v>
      </c>
      <c r="J15" s="14">
        <v>7</v>
      </c>
      <c r="L15">
        <f t="shared" si="0"/>
        <v>5040</v>
      </c>
      <c r="M15">
        <f t="shared" si="1"/>
        <v>720</v>
      </c>
      <c r="N15">
        <f t="shared" si="2"/>
        <v>1</v>
      </c>
      <c r="O15">
        <f t="shared" si="3"/>
        <v>7</v>
      </c>
      <c r="P15">
        <f t="shared" si="4"/>
        <v>5.46875E-2</v>
      </c>
      <c r="Q15" s="1">
        <f t="shared" si="5"/>
        <v>0.8571428571428571</v>
      </c>
      <c r="R15">
        <f t="shared" si="6"/>
        <v>0.84887839433293977</v>
      </c>
      <c r="S15" s="4">
        <v>0.8571428571428571</v>
      </c>
      <c r="T15" s="4">
        <v>0.84887839433293977</v>
      </c>
    </row>
    <row r="16" spans="1:24" x14ac:dyDescent="0.25">
      <c r="A16" s="34">
        <v>15</v>
      </c>
      <c r="B16" s="34">
        <f>'Q1-Q35'!AL31</f>
        <v>7</v>
      </c>
      <c r="C16" s="34">
        <v>7</v>
      </c>
      <c r="G16" t="s">
        <v>22</v>
      </c>
      <c r="I16" s="14">
        <v>6</v>
      </c>
      <c r="J16" s="14">
        <v>7</v>
      </c>
      <c r="L16">
        <f t="shared" si="0"/>
        <v>5040</v>
      </c>
      <c r="M16">
        <f t="shared" si="1"/>
        <v>720</v>
      </c>
      <c r="N16">
        <f t="shared" si="2"/>
        <v>1</v>
      </c>
      <c r="O16">
        <f t="shared" si="3"/>
        <v>7</v>
      </c>
      <c r="P16">
        <f t="shared" si="4"/>
        <v>5.46875E-2</v>
      </c>
      <c r="Q16" s="1">
        <f t="shared" si="5"/>
        <v>0.8571428571428571</v>
      </c>
      <c r="R16">
        <f t="shared" si="6"/>
        <v>0.84887839433293977</v>
      </c>
      <c r="S16" s="4">
        <v>0.8571428571428571</v>
      </c>
      <c r="T16" s="4">
        <v>0.84887839433293977</v>
      </c>
    </row>
    <row r="17" spans="1:20" x14ac:dyDescent="0.25">
      <c r="A17" s="34">
        <v>16</v>
      </c>
      <c r="B17" s="34">
        <f>'Q1-Q35'!AT31</f>
        <v>5</v>
      </c>
      <c r="C17" s="34">
        <v>5</v>
      </c>
      <c r="G17" t="s">
        <v>23</v>
      </c>
      <c r="I17" s="14">
        <v>7</v>
      </c>
      <c r="J17" s="14">
        <v>7</v>
      </c>
      <c r="L17">
        <f t="shared" si="0"/>
        <v>5040</v>
      </c>
      <c r="M17">
        <f t="shared" si="1"/>
        <v>5040</v>
      </c>
      <c r="N17">
        <f t="shared" si="2"/>
        <v>1</v>
      </c>
      <c r="O17">
        <f t="shared" si="3"/>
        <v>1</v>
      </c>
      <c r="P17">
        <f t="shared" si="4"/>
        <v>7.8125E-3</v>
      </c>
      <c r="Q17" s="1">
        <f t="shared" si="5"/>
        <v>1</v>
      </c>
      <c r="R17">
        <f t="shared" si="6"/>
        <v>1</v>
      </c>
      <c r="S17" s="4">
        <v>1</v>
      </c>
      <c r="T17" s="4">
        <v>1</v>
      </c>
    </row>
    <row r="18" spans="1:20" x14ac:dyDescent="0.25">
      <c r="A18" s="34">
        <v>17</v>
      </c>
      <c r="B18" s="34">
        <f>'Q1-Q35'!BB31</f>
        <v>6</v>
      </c>
      <c r="C18" s="34">
        <v>6</v>
      </c>
      <c r="G18" t="s">
        <v>24</v>
      </c>
      <c r="I18" s="14">
        <v>5</v>
      </c>
      <c r="J18" s="14">
        <v>7</v>
      </c>
      <c r="L18">
        <f t="shared" si="0"/>
        <v>5040</v>
      </c>
      <c r="M18">
        <f t="shared" si="1"/>
        <v>120</v>
      </c>
      <c r="N18">
        <f t="shared" si="2"/>
        <v>2</v>
      </c>
      <c r="O18">
        <f t="shared" si="3"/>
        <v>21</v>
      </c>
      <c r="P18">
        <f t="shared" si="4"/>
        <v>0.1640625</v>
      </c>
      <c r="Q18" s="1">
        <f t="shared" si="5"/>
        <v>0.7142857142857143</v>
      </c>
      <c r="R18">
        <f t="shared" si="6"/>
        <v>0.65821094793057411</v>
      </c>
      <c r="S18" s="4">
        <v>0.7142857142857143</v>
      </c>
      <c r="T18" s="4">
        <v>0.65821094793057411</v>
      </c>
    </row>
    <row r="19" spans="1:20" x14ac:dyDescent="0.25">
      <c r="A19" s="34">
        <v>18</v>
      </c>
      <c r="B19" s="34">
        <f>'Q1-Q35'!BJ31</f>
        <v>7</v>
      </c>
      <c r="C19" s="34">
        <v>7</v>
      </c>
      <c r="G19" t="s">
        <v>25</v>
      </c>
      <c r="I19" s="14">
        <v>6</v>
      </c>
      <c r="J19" s="14">
        <v>7</v>
      </c>
      <c r="L19">
        <f t="shared" si="0"/>
        <v>5040</v>
      </c>
      <c r="M19">
        <f t="shared" si="1"/>
        <v>720</v>
      </c>
      <c r="N19">
        <f t="shared" si="2"/>
        <v>1</v>
      </c>
      <c r="O19">
        <f t="shared" si="3"/>
        <v>7</v>
      </c>
      <c r="P19">
        <f t="shared" si="4"/>
        <v>5.46875E-2</v>
      </c>
      <c r="Q19" s="1">
        <f t="shared" si="5"/>
        <v>0.8571428571428571</v>
      </c>
      <c r="R19">
        <f t="shared" si="6"/>
        <v>0.84887839433293977</v>
      </c>
      <c r="S19" s="4">
        <v>0.8571428571428571</v>
      </c>
      <c r="T19" s="4">
        <v>0.84887839433293977</v>
      </c>
    </row>
    <row r="20" spans="1:20" x14ac:dyDescent="0.25">
      <c r="A20" s="34">
        <v>19</v>
      </c>
      <c r="B20" s="34">
        <f>'Q1-Q35'!BR31</f>
        <v>7</v>
      </c>
      <c r="C20" s="34">
        <v>7</v>
      </c>
      <c r="G20" t="s">
        <v>26</v>
      </c>
      <c r="I20" s="14">
        <v>7</v>
      </c>
      <c r="J20" s="14">
        <v>7</v>
      </c>
      <c r="L20">
        <f t="shared" si="0"/>
        <v>5040</v>
      </c>
      <c r="M20">
        <f t="shared" si="1"/>
        <v>5040</v>
      </c>
      <c r="N20">
        <f t="shared" si="2"/>
        <v>1</v>
      </c>
      <c r="O20">
        <f t="shared" si="3"/>
        <v>1</v>
      </c>
      <c r="P20">
        <f t="shared" si="4"/>
        <v>7.8125E-3</v>
      </c>
      <c r="Q20" s="1">
        <f t="shared" si="5"/>
        <v>1</v>
      </c>
      <c r="R20">
        <f t="shared" si="6"/>
        <v>1</v>
      </c>
      <c r="S20" s="4">
        <v>1</v>
      </c>
      <c r="T20" s="4">
        <v>1</v>
      </c>
    </row>
    <row r="21" spans="1:20" x14ac:dyDescent="0.25">
      <c r="A21" s="34">
        <v>20</v>
      </c>
      <c r="B21" s="34">
        <f>'Q1-Q35'!BZ31</f>
        <v>6</v>
      </c>
      <c r="C21" s="34">
        <v>6</v>
      </c>
      <c r="G21" t="s">
        <v>27</v>
      </c>
      <c r="I21" s="14">
        <v>7</v>
      </c>
      <c r="J21" s="14">
        <v>7</v>
      </c>
      <c r="L21">
        <f t="shared" si="0"/>
        <v>5040</v>
      </c>
      <c r="M21">
        <f t="shared" si="1"/>
        <v>5040</v>
      </c>
      <c r="N21">
        <f t="shared" si="2"/>
        <v>1</v>
      </c>
      <c r="O21">
        <f t="shared" si="3"/>
        <v>1</v>
      </c>
      <c r="P21">
        <f t="shared" si="4"/>
        <v>7.8125E-3</v>
      </c>
      <c r="Q21" s="1">
        <f t="shared" si="5"/>
        <v>1</v>
      </c>
      <c r="R21">
        <f t="shared" si="6"/>
        <v>1</v>
      </c>
      <c r="S21" s="4">
        <v>1</v>
      </c>
      <c r="T21" s="4">
        <v>1</v>
      </c>
    </row>
    <row r="22" spans="1:20" x14ac:dyDescent="0.25">
      <c r="A22" s="35">
        <v>21</v>
      </c>
      <c r="B22" s="35">
        <f>'Q1-Q35'!F54</f>
        <v>7</v>
      </c>
      <c r="C22" s="34">
        <v>7</v>
      </c>
      <c r="G22" t="s">
        <v>28</v>
      </c>
      <c r="I22" s="14">
        <v>6</v>
      </c>
      <c r="J22" s="14">
        <v>7</v>
      </c>
      <c r="L22">
        <f t="shared" si="0"/>
        <v>5040</v>
      </c>
      <c r="M22">
        <f t="shared" si="1"/>
        <v>720</v>
      </c>
      <c r="N22">
        <f t="shared" si="2"/>
        <v>1</v>
      </c>
      <c r="O22">
        <f t="shared" si="3"/>
        <v>7</v>
      </c>
      <c r="P22">
        <f t="shared" si="4"/>
        <v>5.46875E-2</v>
      </c>
      <c r="Q22" s="1">
        <f t="shared" si="5"/>
        <v>0.8571428571428571</v>
      </c>
      <c r="R22">
        <f t="shared" si="6"/>
        <v>0.84887839433293977</v>
      </c>
      <c r="S22" s="4">
        <v>0.8571428571428571</v>
      </c>
      <c r="T22" s="4">
        <v>0.84887839433293977</v>
      </c>
    </row>
    <row r="23" spans="1:20" x14ac:dyDescent="0.25">
      <c r="A23" s="35">
        <v>22</v>
      </c>
      <c r="B23" s="35">
        <f>'Q1-Q35'!N54</f>
        <v>7</v>
      </c>
      <c r="C23" s="34">
        <v>7</v>
      </c>
      <c r="G23" t="s">
        <v>29</v>
      </c>
      <c r="I23" s="14">
        <v>7</v>
      </c>
      <c r="J23" s="14">
        <v>7</v>
      </c>
      <c r="L23">
        <f t="shared" si="0"/>
        <v>5040</v>
      </c>
      <c r="M23">
        <f t="shared" si="1"/>
        <v>5040</v>
      </c>
      <c r="N23">
        <f t="shared" si="2"/>
        <v>1</v>
      </c>
      <c r="O23">
        <f t="shared" si="3"/>
        <v>1</v>
      </c>
      <c r="P23">
        <f t="shared" si="4"/>
        <v>7.8125E-3</v>
      </c>
      <c r="Q23" s="1">
        <f t="shared" si="5"/>
        <v>1</v>
      </c>
      <c r="R23">
        <f t="shared" si="6"/>
        <v>1</v>
      </c>
      <c r="S23" s="4">
        <v>1</v>
      </c>
      <c r="T23" s="4">
        <v>1</v>
      </c>
    </row>
    <row r="24" spans="1:20" x14ac:dyDescent="0.25">
      <c r="A24" s="35">
        <v>23</v>
      </c>
      <c r="B24" s="35">
        <f>'Q1-Q35'!V54</f>
        <v>4</v>
      </c>
      <c r="C24" s="34">
        <v>4</v>
      </c>
      <c r="G24" t="s">
        <v>30</v>
      </c>
      <c r="I24" s="14">
        <v>7</v>
      </c>
      <c r="J24" s="14">
        <v>7</v>
      </c>
      <c r="L24">
        <f t="shared" si="0"/>
        <v>5040</v>
      </c>
      <c r="M24">
        <f t="shared" si="1"/>
        <v>5040</v>
      </c>
      <c r="N24">
        <f t="shared" si="2"/>
        <v>1</v>
      </c>
      <c r="O24">
        <f t="shared" si="3"/>
        <v>1</v>
      </c>
      <c r="P24">
        <f t="shared" si="4"/>
        <v>7.8125E-3</v>
      </c>
      <c r="Q24" s="1">
        <f t="shared" si="5"/>
        <v>1</v>
      </c>
      <c r="R24">
        <f t="shared" si="6"/>
        <v>1</v>
      </c>
      <c r="S24" s="4">
        <v>1</v>
      </c>
      <c r="T24" s="4">
        <v>1</v>
      </c>
    </row>
    <row r="25" spans="1:20" x14ac:dyDescent="0.25">
      <c r="A25" s="35">
        <v>24</v>
      </c>
      <c r="B25" s="35">
        <f>'Q1-Q35'!AD54</f>
        <v>4</v>
      </c>
      <c r="C25" s="34">
        <v>4</v>
      </c>
      <c r="G25" t="s">
        <v>31</v>
      </c>
      <c r="I25" s="14">
        <v>4</v>
      </c>
      <c r="J25" s="14">
        <v>7</v>
      </c>
      <c r="L25">
        <f t="shared" si="0"/>
        <v>5040</v>
      </c>
      <c r="M25">
        <f t="shared" si="1"/>
        <v>24</v>
      </c>
      <c r="N25">
        <f t="shared" si="2"/>
        <v>6</v>
      </c>
      <c r="O25">
        <f t="shared" si="3"/>
        <v>35</v>
      </c>
      <c r="P25">
        <f t="shared" si="4"/>
        <v>0.2734375</v>
      </c>
      <c r="Q25" s="1">
        <f t="shared" si="5"/>
        <v>0.5714285714285714</v>
      </c>
      <c r="R25">
        <f t="shared" si="6"/>
        <v>0.41013824884792621</v>
      </c>
      <c r="S25" s="4">
        <v>0.5714285714285714</v>
      </c>
      <c r="T25" s="4">
        <v>0.41013824884792621</v>
      </c>
    </row>
    <row r="26" spans="1:20" x14ac:dyDescent="0.25">
      <c r="A26" s="35">
        <v>25</v>
      </c>
      <c r="B26" s="35">
        <f>'Q1-Q35'!AL54</f>
        <v>6</v>
      </c>
      <c r="C26" s="34">
        <v>6</v>
      </c>
      <c r="G26" t="s">
        <v>32</v>
      </c>
      <c r="I26" s="14">
        <v>4</v>
      </c>
      <c r="J26" s="14">
        <v>7</v>
      </c>
      <c r="L26">
        <f t="shared" si="0"/>
        <v>5040</v>
      </c>
      <c r="M26">
        <f t="shared" si="1"/>
        <v>24</v>
      </c>
      <c r="N26">
        <f t="shared" si="2"/>
        <v>6</v>
      </c>
      <c r="O26">
        <f t="shared" si="3"/>
        <v>35</v>
      </c>
      <c r="P26">
        <f t="shared" si="4"/>
        <v>0.2734375</v>
      </c>
      <c r="Q26" s="1">
        <f t="shared" si="5"/>
        <v>0.5714285714285714</v>
      </c>
      <c r="R26">
        <f t="shared" si="6"/>
        <v>0.41013824884792621</v>
      </c>
      <c r="S26" s="4">
        <v>0.5714285714285714</v>
      </c>
      <c r="T26" s="4">
        <v>0.41013824884792621</v>
      </c>
    </row>
    <row r="27" spans="1:20" x14ac:dyDescent="0.25">
      <c r="A27" s="35">
        <v>26</v>
      </c>
      <c r="B27" s="35">
        <f>'Q1-Q35'!AT54</f>
        <v>5</v>
      </c>
      <c r="C27" s="34">
        <v>5</v>
      </c>
      <c r="G27" t="s">
        <v>33</v>
      </c>
      <c r="I27" s="14">
        <v>6</v>
      </c>
      <c r="J27" s="14">
        <v>7</v>
      </c>
      <c r="L27">
        <f t="shared" si="0"/>
        <v>5040</v>
      </c>
      <c r="M27">
        <f t="shared" si="1"/>
        <v>720</v>
      </c>
      <c r="N27">
        <f t="shared" si="2"/>
        <v>1</v>
      </c>
      <c r="O27">
        <f t="shared" si="3"/>
        <v>7</v>
      </c>
      <c r="P27">
        <f t="shared" si="4"/>
        <v>5.46875E-2</v>
      </c>
      <c r="Q27" s="1">
        <f t="shared" si="5"/>
        <v>0.8571428571428571</v>
      </c>
      <c r="R27">
        <f t="shared" si="6"/>
        <v>0.84887839433293977</v>
      </c>
      <c r="S27" s="4">
        <v>0.8571428571428571</v>
      </c>
      <c r="T27" s="4">
        <v>0.84887839433293977</v>
      </c>
    </row>
    <row r="28" spans="1:20" x14ac:dyDescent="0.25">
      <c r="A28" s="35">
        <v>27</v>
      </c>
      <c r="B28" s="35">
        <f>'Q1-Q35'!BB54</f>
        <v>5</v>
      </c>
      <c r="C28" s="34">
        <v>5</v>
      </c>
      <c r="G28" t="s">
        <v>34</v>
      </c>
      <c r="I28" s="14">
        <v>5</v>
      </c>
      <c r="J28" s="14">
        <v>7</v>
      </c>
      <c r="L28">
        <f t="shared" si="0"/>
        <v>5040</v>
      </c>
      <c r="M28">
        <f t="shared" si="1"/>
        <v>120</v>
      </c>
      <c r="N28">
        <f t="shared" si="2"/>
        <v>2</v>
      </c>
      <c r="O28">
        <f t="shared" si="3"/>
        <v>21</v>
      </c>
      <c r="P28">
        <f t="shared" si="4"/>
        <v>0.1640625</v>
      </c>
      <c r="Q28" s="1">
        <f t="shared" si="5"/>
        <v>0.7142857142857143</v>
      </c>
      <c r="R28">
        <f t="shared" si="6"/>
        <v>0.65821094793057411</v>
      </c>
      <c r="S28" s="4">
        <v>0.7142857142857143</v>
      </c>
      <c r="T28" s="4">
        <v>0.65821094793057411</v>
      </c>
    </row>
    <row r="29" spans="1:20" x14ac:dyDescent="0.25">
      <c r="A29" s="35">
        <v>28</v>
      </c>
      <c r="B29" s="35">
        <f>'Q1-Q35'!BJ54</f>
        <v>5</v>
      </c>
      <c r="C29" s="34">
        <v>5</v>
      </c>
      <c r="G29" t="s">
        <v>35</v>
      </c>
      <c r="I29" s="14">
        <v>5</v>
      </c>
      <c r="J29" s="14">
        <v>7</v>
      </c>
      <c r="L29">
        <f t="shared" si="0"/>
        <v>5040</v>
      </c>
      <c r="M29">
        <f t="shared" si="1"/>
        <v>120</v>
      </c>
      <c r="N29">
        <f t="shared" si="2"/>
        <v>2</v>
      </c>
      <c r="O29">
        <f t="shared" si="3"/>
        <v>21</v>
      </c>
      <c r="P29">
        <f t="shared" si="4"/>
        <v>0.1640625</v>
      </c>
      <c r="Q29" s="1">
        <f t="shared" si="5"/>
        <v>0.7142857142857143</v>
      </c>
      <c r="R29">
        <f t="shared" si="6"/>
        <v>0.65821094793057411</v>
      </c>
      <c r="S29" s="4">
        <v>0.7142857142857143</v>
      </c>
      <c r="T29" s="4">
        <v>0.65821094793057411</v>
      </c>
    </row>
    <row r="30" spans="1:20" x14ac:dyDescent="0.25">
      <c r="A30" s="35">
        <v>29</v>
      </c>
      <c r="B30" s="35">
        <f>'Q1-Q35'!BR54</f>
        <v>6</v>
      </c>
      <c r="C30" s="34">
        <v>6</v>
      </c>
      <c r="G30" t="s">
        <v>36</v>
      </c>
      <c r="I30" s="14">
        <v>5</v>
      </c>
      <c r="J30" s="14">
        <v>7</v>
      </c>
      <c r="L30">
        <f t="shared" si="0"/>
        <v>5040</v>
      </c>
      <c r="M30">
        <f t="shared" si="1"/>
        <v>120</v>
      </c>
      <c r="N30">
        <f t="shared" si="2"/>
        <v>2</v>
      </c>
      <c r="O30">
        <f t="shared" si="3"/>
        <v>21</v>
      </c>
      <c r="P30">
        <f t="shared" si="4"/>
        <v>0.1640625</v>
      </c>
      <c r="Q30" s="1">
        <f t="shared" si="5"/>
        <v>0.7142857142857143</v>
      </c>
      <c r="R30">
        <f t="shared" si="6"/>
        <v>0.65821094793057411</v>
      </c>
      <c r="S30" s="4">
        <v>0.7142857142857143</v>
      </c>
      <c r="T30" s="4">
        <v>0.65821094793057411</v>
      </c>
    </row>
    <row r="31" spans="1:20" x14ac:dyDescent="0.25">
      <c r="A31" s="35">
        <v>30</v>
      </c>
      <c r="B31" s="35">
        <f>'Q1-Q35'!BZ54</f>
        <v>6</v>
      </c>
      <c r="C31" s="34">
        <v>6</v>
      </c>
      <c r="G31" t="s">
        <v>37</v>
      </c>
      <c r="I31" s="14">
        <v>6</v>
      </c>
      <c r="J31" s="14">
        <v>7</v>
      </c>
      <c r="L31">
        <f t="shared" si="0"/>
        <v>5040</v>
      </c>
      <c r="M31">
        <f t="shared" si="1"/>
        <v>720</v>
      </c>
      <c r="N31">
        <f t="shared" si="2"/>
        <v>1</v>
      </c>
      <c r="O31">
        <f t="shared" si="3"/>
        <v>7</v>
      </c>
      <c r="P31">
        <f t="shared" si="4"/>
        <v>5.46875E-2</v>
      </c>
      <c r="Q31" s="1">
        <f t="shared" si="5"/>
        <v>0.8571428571428571</v>
      </c>
      <c r="R31">
        <f t="shared" si="6"/>
        <v>0.84887839433293977</v>
      </c>
      <c r="S31" s="4">
        <v>0.8571428571428571</v>
      </c>
      <c r="T31" s="4">
        <v>0.84887839433293977</v>
      </c>
    </row>
    <row r="32" spans="1:20" x14ac:dyDescent="0.25">
      <c r="A32" s="34">
        <v>31</v>
      </c>
      <c r="B32" s="34">
        <f>'Q1-Q35'!F77</f>
        <v>5</v>
      </c>
      <c r="C32" s="34">
        <v>5</v>
      </c>
      <c r="G32" t="s">
        <v>38</v>
      </c>
      <c r="I32" s="14">
        <v>6</v>
      </c>
      <c r="J32" s="14">
        <v>7</v>
      </c>
      <c r="L32">
        <f t="shared" si="0"/>
        <v>5040</v>
      </c>
      <c r="M32">
        <f t="shared" si="1"/>
        <v>720</v>
      </c>
      <c r="N32">
        <f t="shared" si="2"/>
        <v>1</v>
      </c>
      <c r="O32">
        <f t="shared" si="3"/>
        <v>7</v>
      </c>
      <c r="P32">
        <f t="shared" si="4"/>
        <v>5.46875E-2</v>
      </c>
      <c r="Q32" s="1">
        <f t="shared" si="5"/>
        <v>0.8571428571428571</v>
      </c>
      <c r="R32">
        <f t="shared" si="6"/>
        <v>0.84887839433293977</v>
      </c>
      <c r="S32" s="4">
        <v>0.8571428571428571</v>
      </c>
      <c r="T32" s="4">
        <v>0.84887839433293977</v>
      </c>
    </row>
    <row r="33" spans="1:20" x14ac:dyDescent="0.25">
      <c r="A33" s="34">
        <v>32</v>
      </c>
      <c r="B33" s="34">
        <f>'Q1-Q35'!N77</f>
        <v>5</v>
      </c>
      <c r="C33" s="34">
        <v>5</v>
      </c>
      <c r="G33" t="s">
        <v>39</v>
      </c>
      <c r="I33" s="14">
        <v>5</v>
      </c>
      <c r="J33" s="14">
        <v>7</v>
      </c>
      <c r="L33">
        <f t="shared" si="0"/>
        <v>5040</v>
      </c>
      <c r="M33">
        <f t="shared" si="1"/>
        <v>120</v>
      </c>
      <c r="N33">
        <f t="shared" si="2"/>
        <v>2</v>
      </c>
      <c r="O33">
        <f t="shared" si="3"/>
        <v>21</v>
      </c>
      <c r="P33">
        <f t="shared" si="4"/>
        <v>0.1640625</v>
      </c>
      <c r="Q33" s="1">
        <f t="shared" si="5"/>
        <v>0.7142857142857143</v>
      </c>
      <c r="R33">
        <f t="shared" si="6"/>
        <v>0.65821094793057411</v>
      </c>
      <c r="S33" s="4">
        <v>0.7142857142857143</v>
      </c>
      <c r="T33" s="4">
        <v>0.65821094793057411</v>
      </c>
    </row>
    <row r="34" spans="1:20" x14ac:dyDescent="0.25">
      <c r="A34" s="34">
        <v>33</v>
      </c>
      <c r="B34" s="34">
        <f>'Q1-Q35'!V77</f>
        <v>6</v>
      </c>
      <c r="C34" s="34">
        <v>6</v>
      </c>
      <c r="G34" t="s">
        <v>40</v>
      </c>
      <c r="I34" s="14">
        <v>5</v>
      </c>
      <c r="J34" s="14">
        <v>7</v>
      </c>
      <c r="L34">
        <f t="shared" si="0"/>
        <v>5040</v>
      </c>
      <c r="M34">
        <f t="shared" si="1"/>
        <v>120</v>
      </c>
      <c r="N34">
        <f t="shared" si="2"/>
        <v>2</v>
      </c>
      <c r="O34">
        <f t="shared" si="3"/>
        <v>21</v>
      </c>
      <c r="P34">
        <f t="shared" si="4"/>
        <v>0.1640625</v>
      </c>
      <c r="Q34" s="1">
        <f t="shared" si="5"/>
        <v>0.7142857142857143</v>
      </c>
      <c r="R34">
        <f t="shared" si="6"/>
        <v>0.65821094793057411</v>
      </c>
      <c r="S34" s="4">
        <v>0.7142857142857143</v>
      </c>
      <c r="T34" s="4">
        <v>0.65821094793057411</v>
      </c>
    </row>
    <row r="35" spans="1:20" x14ac:dyDescent="0.25">
      <c r="A35" s="34">
        <v>34</v>
      </c>
      <c r="B35" s="34">
        <f>'Q1-Q35'!AD77</f>
        <v>6</v>
      </c>
      <c r="C35" s="34">
        <v>6</v>
      </c>
      <c r="G35" t="s">
        <v>41</v>
      </c>
      <c r="I35" s="14">
        <v>6</v>
      </c>
      <c r="J35" s="14">
        <v>7</v>
      </c>
      <c r="L35">
        <f t="shared" si="0"/>
        <v>5040</v>
      </c>
      <c r="M35">
        <f t="shared" si="1"/>
        <v>720</v>
      </c>
      <c r="N35">
        <f t="shared" si="2"/>
        <v>1</v>
      </c>
      <c r="O35">
        <f t="shared" si="3"/>
        <v>7</v>
      </c>
      <c r="P35">
        <f t="shared" si="4"/>
        <v>5.46875E-2</v>
      </c>
      <c r="Q35" s="1">
        <f t="shared" si="5"/>
        <v>0.8571428571428571</v>
      </c>
      <c r="R35">
        <f t="shared" si="6"/>
        <v>0.84887839433293977</v>
      </c>
      <c r="S35" s="4">
        <v>0.8571428571428571</v>
      </c>
      <c r="T35" s="4">
        <v>0.84887839433293977</v>
      </c>
    </row>
    <row r="36" spans="1:20" x14ac:dyDescent="0.25">
      <c r="A36" s="34">
        <v>35</v>
      </c>
      <c r="B36" s="34">
        <f>'Q1-Q35'!AL77</f>
        <v>6</v>
      </c>
      <c r="C36" s="34">
        <v>6</v>
      </c>
      <c r="G36" t="s">
        <v>42</v>
      </c>
      <c r="I36" s="14">
        <v>6</v>
      </c>
      <c r="J36" s="14">
        <v>7</v>
      </c>
      <c r="L36">
        <f t="shared" si="0"/>
        <v>5040</v>
      </c>
      <c r="M36">
        <f t="shared" si="1"/>
        <v>720</v>
      </c>
      <c r="N36">
        <f t="shared" si="2"/>
        <v>1</v>
      </c>
      <c r="O36">
        <f t="shared" si="3"/>
        <v>7</v>
      </c>
      <c r="P36">
        <f t="shared" si="4"/>
        <v>5.46875E-2</v>
      </c>
      <c r="Q36" s="1">
        <f t="shared" si="5"/>
        <v>0.8571428571428571</v>
      </c>
      <c r="R36">
        <f t="shared" si="6"/>
        <v>0.84887839433293977</v>
      </c>
      <c r="S36" s="4">
        <v>0.8571428571428571</v>
      </c>
      <c r="T36" s="4">
        <v>0.84887839433293977</v>
      </c>
    </row>
    <row r="37" spans="1:20" x14ac:dyDescent="0.25">
      <c r="G37" t="s">
        <v>43</v>
      </c>
      <c r="I37" s="14">
        <v>6</v>
      </c>
      <c r="J37" s="14">
        <v>7</v>
      </c>
      <c r="L37">
        <f t="shared" si="0"/>
        <v>5040</v>
      </c>
      <c r="M37">
        <f t="shared" si="1"/>
        <v>720</v>
      </c>
      <c r="N37">
        <f t="shared" si="2"/>
        <v>1</v>
      </c>
      <c r="O37">
        <f t="shared" si="3"/>
        <v>7</v>
      </c>
      <c r="P37">
        <f t="shared" si="4"/>
        <v>5.46875E-2</v>
      </c>
      <c r="Q37" s="1">
        <f t="shared" si="5"/>
        <v>0.8571428571428571</v>
      </c>
      <c r="R37">
        <f t="shared" si="6"/>
        <v>0.84887839433293977</v>
      </c>
      <c r="S37" s="4">
        <v>0.8571428571428571</v>
      </c>
      <c r="T37" s="4">
        <v>0.84887839433293977</v>
      </c>
    </row>
  </sheetData>
  <conditionalFormatting sqref="S3:S37">
    <cfRule type="cellIs" dxfId="13" priority="2" operator="greaterThan">
      <formula>0.78</formula>
    </cfRule>
  </conditionalFormatting>
  <conditionalFormatting sqref="T3:T37">
    <cfRule type="cellIs" dxfId="12" priority="1" operator="greaterThan">
      <formula>0.7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workbookViewId="0">
      <selection sqref="A1:C1048576"/>
    </sheetView>
  </sheetViews>
  <sheetFormatPr defaultColWidth="12.7109375" defaultRowHeight="15" x14ac:dyDescent="0.25"/>
  <cols>
    <col min="1" max="1" width="13.28515625" style="34" bestFit="1" customWidth="1"/>
    <col min="2" max="2" width="6.85546875" style="34" hidden="1" customWidth="1"/>
    <col min="3" max="3" width="13.28515625" style="21" bestFit="1" customWidth="1"/>
    <col min="9" max="10" width="12.7109375" style="14"/>
    <col min="11" max="18" width="0" style="14" hidden="1" customWidth="1"/>
    <col min="19" max="20" width="12.7109375" style="14"/>
  </cols>
  <sheetData>
    <row r="1" spans="1:24" x14ac:dyDescent="0.25">
      <c r="A1" s="39" t="s">
        <v>256</v>
      </c>
      <c r="B1" s="38" t="s">
        <v>255</v>
      </c>
      <c r="C1" s="37" t="s">
        <v>254</v>
      </c>
    </row>
    <row r="2" spans="1:24" x14ac:dyDescent="0.25">
      <c r="A2" s="35">
        <v>1</v>
      </c>
      <c r="B2" s="35">
        <f>'Q1-Q35'!F12</f>
        <v>4</v>
      </c>
      <c r="C2" s="34">
        <v>4</v>
      </c>
      <c r="D2" t="s">
        <v>0</v>
      </c>
      <c r="I2" s="16" t="s">
        <v>80</v>
      </c>
      <c r="J2" s="17" t="s">
        <v>81</v>
      </c>
      <c r="L2" s="14" t="s">
        <v>2</v>
      </c>
      <c r="M2" s="14" t="s">
        <v>3</v>
      </c>
      <c r="N2" s="14" t="s">
        <v>4</v>
      </c>
      <c r="O2" s="14" t="s">
        <v>6</v>
      </c>
      <c r="P2" s="14" t="s">
        <v>5</v>
      </c>
      <c r="Q2" s="18" t="s">
        <v>1</v>
      </c>
      <c r="R2" s="14" t="s">
        <v>7</v>
      </c>
      <c r="S2" s="14" t="s">
        <v>58</v>
      </c>
      <c r="T2" s="14" t="s">
        <v>60</v>
      </c>
    </row>
    <row r="3" spans="1:24" x14ac:dyDescent="0.25">
      <c r="A3" s="35">
        <v>2</v>
      </c>
      <c r="B3" s="35">
        <f>'Q1-Q35'!N12</f>
        <v>5</v>
      </c>
      <c r="C3" s="34">
        <v>5</v>
      </c>
      <c r="G3" t="s">
        <v>8</v>
      </c>
      <c r="I3" s="14">
        <v>4</v>
      </c>
      <c r="J3" s="14">
        <v>7</v>
      </c>
      <c r="L3" s="14">
        <f>FACT(J3)</f>
        <v>5040</v>
      </c>
      <c r="M3" s="14">
        <f>FACT(I3)</f>
        <v>24</v>
      </c>
      <c r="N3" s="14">
        <f>FACT((J3-I3))</f>
        <v>6</v>
      </c>
      <c r="O3" s="14">
        <f>L3/(M3*N3)</f>
        <v>35</v>
      </c>
      <c r="P3" s="14">
        <f>O3*(POWER(0.5,J3))</f>
        <v>0.2734375</v>
      </c>
      <c r="Q3" s="18">
        <f>I3/J3</f>
        <v>0.5714285714285714</v>
      </c>
      <c r="R3" s="14">
        <f>(Q3-P3)/(1-P3)</f>
        <v>0.41013824884792621</v>
      </c>
      <c r="S3" s="4">
        <v>0.5714285714285714</v>
      </c>
      <c r="T3" s="4">
        <v>0.41013824884792621</v>
      </c>
      <c r="V3" t="s">
        <v>55</v>
      </c>
      <c r="W3">
        <f>COUNTIF(Q4:Q38,"&gt;=0.9")</f>
        <v>5</v>
      </c>
    </row>
    <row r="4" spans="1:24" x14ac:dyDescent="0.25">
      <c r="A4" s="35">
        <v>3</v>
      </c>
      <c r="B4" s="35">
        <f>'Q1-Q35'!V12</f>
        <v>4</v>
      </c>
      <c r="C4" s="34">
        <v>4</v>
      </c>
      <c r="D4" t="s">
        <v>17</v>
      </c>
      <c r="G4" t="s">
        <v>9</v>
      </c>
      <c r="I4" s="14">
        <v>5</v>
      </c>
      <c r="J4" s="14">
        <v>7</v>
      </c>
      <c r="L4" s="14">
        <f t="shared" ref="L4:L37" si="0">FACT(J4)</f>
        <v>5040</v>
      </c>
      <c r="M4" s="14">
        <f t="shared" ref="M4:M37" si="1">FACT(I4)</f>
        <v>120</v>
      </c>
      <c r="N4" s="14">
        <f t="shared" ref="N4:N37" si="2">FACT((J4-I4))</f>
        <v>2</v>
      </c>
      <c r="O4" s="14">
        <f t="shared" ref="O4:O37" si="3">L4/(M4*N4)</f>
        <v>21</v>
      </c>
      <c r="P4" s="14">
        <f t="shared" ref="P4:P37" si="4">O4*(POWER(0.5,J4))</f>
        <v>0.1640625</v>
      </c>
      <c r="Q4" s="18">
        <f t="shared" ref="Q4:Q37" si="5">I4/J4</f>
        <v>0.7142857142857143</v>
      </c>
      <c r="R4" s="14">
        <f t="shared" ref="R4:R37" si="6">(Q4-P4)/(1-P4)</f>
        <v>0.65821094793057411</v>
      </c>
      <c r="S4" s="4">
        <v>0.7142857142857143</v>
      </c>
      <c r="T4" s="4">
        <v>0.65821094793057411</v>
      </c>
    </row>
    <row r="5" spans="1:24" x14ac:dyDescent="0.25">
      <c r="A5" s="35">
        <v>4</v>
      </c>
      <c r="B5" s="35">
        <f>'Q1-Q35'!AD12</f>
        <v>5</v>
      </c>
      <c r="C5" s="34">
        <v>5</v>
      </c>
      <c r="G5" t="s">
        <v>10</v>
      </c>
      <c r="I5" s="14">
        <v>4</v>
      </c>
      <c r="J5" s="14">
        <v>7</v>
      </c>
      <c r="L5" s="14">
        <f t="shared" si="0"/>
        <v>5040</v>
      </c>
      <c r="M5" s="14">
        <f t="shared" si="1"/>
        <v>24</v>
      </c>
      <c r="N5" s="14">
        <f t="shared" si="2"/>
        <v>6</v>
      </c>
      <c r="O5" s="14">
        <f t="shared" si="3"/>
        <v>35</v>
      </c>
      <c r="P5" s="14">
        <f t="shared" si="4"/>
        <v>0.2734375</v>
      </c>
      <c r="Q5" s="18">
        <f t="shared" si="5"/>
        <v>0.5714285714285714</v>
      </c>
      <c r="R5" s="14">
        <f t="shared" si="6"/>
        <v>0.41013824884792621</v>
      </c>
      <c r="S5" s="4">
        <v>0.5714285714285714</v>
      </c>
      <c r="T5" s="4">
        <v>0.41013824884792621</v>
      </c>
      <c r="V5" t="s">
        <v>54</v>
      </c>
      <c r="W5">
        <f>W3/COUNT(I4:I38)</f>
        <v>0.14705882352941177</v>
      </c>
    </row>
    <row r="6" spans="1:24" x14ac:dyDescent="0.25">
      <c r="A6" s="35">
        <v>5</v>
      </c>
      <c r="B6" s="35">
        <f>'Q1-Q35'!AL12</f>
        <v>6</v>
      </c>
      <c r="C6" s="34">
        <v>6</v>
      </c>
      <c r="G6" t="s">
        <v>11</v>
      </c>
      <c r="I6" s="14">
        <v>5</v>
      </c>
      <c r="J6" s="14">
        <v>7</v>
      </c>
      <c r="L6" s="14">
        <f t="shared" si="0"/>
        <v>5040</v>
      </c>
      <c r="M6" s="14">
        <f t="shared" si="1"/>
        <v>120</v>
      </c>
      <c r="N6" s="14">
        <f t="shared" si="2"/>
        <v>2</v>
      </c>
      <c r="O6" s="14">
        <f t="shared" si="3"/>
        <v>21</v>
      </c>
      <c r="P6" s="14">
        <f t="shared" si="4"/>
        <v>0.1640625</v>
      </c>
      <c r="Q6" s="18">
        <f t="shared" si="5"/>
        <v>0.7142857142857143</v>
      </c>
      <c r="R6" s="14">
        <f t="shared" si="6"/>
        <v>0.65821094793057411</v>
      </c>
      <c r="S6" s="4">
        <v>0.7142857142857143</v>
      </c>
      <c r="T6" s="4">
        <v>0.65821094793057411</v>
      </c>
      <c r="V6" t="s">
        <v>56</v>
      </c>
      <c r="W6">
        <f>AVERAGE(Q4:Q38)</f>
        <v>0.77731092436974814</v>
      </c>
      <c r="X6" t="s">
        <v>57</v>
      </c>
    </row>
    <row r="7" spans="1:24" x14ac:dyDescent="0.25">
      <c r="A7" s="35">
        <v>6</v>
      </c>
      <c r="B7" s="35">
        <f>'Q1-Q35'!AT12</f>
        <v>6</v>
      </c>
      <c r="C7" s="34">
        <v>6</v>
      </c>
      <c r="G7" t="s">
        <v>12</v>
      </c>
      <c r="I7" s="14">
        <v>6</v>
      </c>
      <c r="J7" s="14">
        <v>7</v>
      </c>
      <c r="L7" s="14">
        <f t="shared" si="0"/>
        <v>5040</v>
      </c>
      <c r="M7" s="14">
        <f t="shared" si="1"/>
        <v>720</v>
      </c>
      <c r="N7" s="14">
        <f t="shared" si="2"/>
        <v>1</v>
      </c>
      <c r="O7" s="14">
        <f t="shared" si="3"/>
        <v>7</v>
      </c>
      <c r="P7" s="14">
        <f t="shared" si="4"/>
        <v>5.46875E-2</v>
      </c>
      <c r="Q7" s="18">
        <f t="shared" si="5"/>
        <v>0.8571428571428571</v>
      </c>
      <c r="R7" s="14">
        <f t="shared" si="6"/>
        <v>0.84887839433293977</v>
      </c>
      <c r="S7" s="4">
        <v>0.8571428571428571</v>
      </c>
      <c r="T7" s="4">
        <v>0.84887839433293977</v>
      </c>
    </row>
    <row r="8" spans="1:24" x14ac:dyDescent="0.25">
      <c r="A8" s="35">
        <v>7</v>
      </c>
      <c r="B8" s="35">
        <f>'Q1-Q35'!BB12</f>
        <v>6</v>
      </c>
      <c r="C8" s="34">
        <v>6</v>
      </c>
      <c r="G8" t="s">
        <v>13</v>
      </c>
      <c r="I8" s="14">
        <v>6</v>
      </c>
      <c r="J8" s="14">
        <v>7</v>
      </c>
      <c r="L8" s="14">
        <f t="shared" si="0"/>
        <v>5040</v>
      </c>
      <c r="M8" s="14">
        <f t="shared" si="1"/>
        <v>720</v>
      </c>
      <c r="N8" s="14">
        <f t="shared" si="2"/>
        <v>1</v>
      </c>
      <c r="O8" s="14">
        <f t="shared" si="3"/>
        <v>7</v>
      </c>
      <c r="P8" s="14">
        <f t="shared" si="4"/>
        <v>5.46875E-2</v>
      </c>
      <c r="Q8" s="18">
        <f t="shared" si="5"/>
        <v>0.8571428571428571</v>
      </c>
      <c r="R8" s="14">
        <f t="shared" si="6"/>
        <v>0.84887839433293977</v>
      </c>
      <c r="S8" s="4">
        <v>0.8571428571428571</v>
      </c>
      <c r="T8" s="4">
        <v>0.84887839433293977</v>
      </c>
    </row>
    <row r="9" spans="1:24" x14ac:dyDescent="0.25">
      <c r="A9" s="35">
        <v>8</v>
      </c>
      <c r="B9" s="35">
        <f>'Q1-Q35'!BJ12</f>
        <v>5</v>
      </c>
      <c r="C9" s="34">
        <v>5</v>
      </c>
      <c r="G9" t="s">
        <v>14</v>
      </c>
      <c r="I9" s="14">
        <v>6</v>
      </c>
      <c r="J9" s="14">
        <v>7</v>
      </c>
      <c r="L9" s="14">
        <f t="shared" si="0"/>
        <v>5040</v>
      </c>
      <c r="M9" s="14">
        <f t="shared" si="1"/>
        <v>720</v>
      </c>
      <c r="N9" s="14">
        <f t="shared" si="2"/>
        <v>1</v>
      </c>
      <c r="O9" s="14">
        <f t="shared" si="3"/>
        <v>7</v>
      </c>
      <c r="P9" s="14">
        <f t="shared" si="4"/>
        <v>5.46875E-2</v>
      </c>
      <c r="Q9" s="18">
        <f t="shared" si="5"/>
        <v>0.8571428571428571</v>
      </c>
      <c r="R9" s="14">
        <f t="shared" si="6"/>
        <v>0.84887839433293977</v>
      </c>
      <c r="S9" s="4">
        <v>0.8571428571428571</v>
      </c>
      <c r="T9" s="4">
        <v>0.84887839433293977</v>
      </c>
    </row>
    <row r="10" spans="1:24" x14ac:dyDescent="0.25">
      <c r="A10" s="35">
        <v>9</v>
      </c>
      <c r="B10" s="35">
        <f>'Q1-Q35'!BR12</f>
        <v>5</v>
      </c>
      <c r="C10" s="34">
        <v>5</v>
      </c>
      <c r="G10" t="s">
        <v>15</v>
      </c>
      <c r="I10" s="14">
        <v>5</v>
      </c>
      <c r="J10" s="14">
        <v>7</v>
      </c>
      <c r="L10" s="14">
        <f t="shared" si="0"/>
        <v>5040</v>
      </c>
      <c r="M10" s="14">
        <f t="shared" si="1"/>
        <v>120</v>
      </c>
      <c r="N10" s="14">
        <f t="shared" si="2"/>
        <v>2</v>
      </c>
      <c r="O10" s="14">
        <f t="shared" si="3"/>
        <v>21</v>
      </c>
      <c r="P10" s="14">
        <f t="shared" si="4"/>
        <v>0.1640625</v>
      </c>
      <c r="Q10" s="18">
        <f t="shared" si="5"/>
        <v>0.7142857142857143</v>
      </c>
      <c r="R10" s="14">
        <f t="shared" si="6"/>
        <v>0.65821094793057411</v>
      </c>
      <c r="S10" s="4">
        <v>0.7142857142857143</v>
      </c>
      <c r="T10" s="4">
        <v>0.65821094793057411</v>
      </c>
    </row>
    <row r="11" spans="1:24" x14ac:dyDescent="0.25">
      <c r="A11" s="35">
        <v>10</v>
      </c>
      <c r="B11" s="35">
        <f>'Q1-Q35'!BZ12</f>
        <v>3</v>
      </c>
      <c r="C11" s="34">
        <v>3</v>
      </c>
      <c r="G11" t="s">
        <v>16</v>
      </c>
      <c r="I11" s="14">
        <v>5</v>
      </c>
      <c r="J11" s="14">
        <v>7</v>
      </c>
      <c r="L11" s="14">
        <f t="shared" si="0"/>
        <v>5040</v>
      </c>
      <c r="M11" s="14">
        <f t="shared" si="1"/>
        <v>120</v>
      </c>
      <c r="N11" s="14">
        <f t="shared" si="2"/>
        <v>2</v>
      </c>
      <c r="O11" s="14">
        <f t="shared" si="3"/>
        <v>21</v>
      </c>
      <c r="P11" s="14">
        <f t="shared" si="4"/>
        <v>0.1640625</v>
      </c>
      <c r="Q11" s="18">
        <f t="shared" si="5"/>
        <v>0.7142857142857143</v>
      </c>
      <c r="R11" s="14">
        <f t="shared" si="6"/>
        <v>0.65821094793057411</v>
      </c>
      <c r="S11" s="4">
        <v>0.7142857142857143</v>
      </c>
      <c r="T11" s="4">
        <v>0.65821094793057411</v>
      </c>
      <c r="X11" t="s">
        <v>61</v>
      </c>
    </row>
    <row r="12" spans="1:24" x14ac:dyDescent="0.25">
      <c r="A12" s="34">
        <v>11</v>
      </c>
      <c r="B12" s="34">
        <f>'Q1-Q35'!F35</f>
        <v>7</v>
      </c>
      <c r="C12" s="34">
        <v>7</v>
      </c>
      <c r="G12" t="s">
        <v>18</v>
      </c>
      <c r="I12" s="14">
        <v>3</v>
      </c>
      <c r="J12" s="14">
        <v>7</v>
      </c>
      <c r="L12" s="14">
        <f t="shared" si="0"/>
        <v>5040</v>
      </c>
      <c r="M12" s="14">
        <f t="shared" si="1"/>
        <v>6</v>
      </c>
      <c r="N12" s="14">
        <f t="shared" si="2"/>
        <v>24</v>
      </c>
      <c r="O12" s="14">
        <f t="shared" si="3"/>
        <v>35</v>
      </c>
      <c r="P12" s="14">
        <f t="shared" si="4"/>
        <v>0.2734375</v>
      </c>
      <c r="Q12" s="18">
        <f t="shared" si="5"/>
        <v>0.42857142857142855</v>
      </c>
      <c r="R12" s="14">
        <f t="shared" si="6"/>
        <v>0.21351766513056833</v>
      </c>
      <c r="S12" s="4">
        <v>0.42857142857142855</v>
      </c>
      <c r="T12" s="4">
        <v>0.21351766513056833</v>
      </c>
      <c r="W12" t="s">
        <v>53</v>
      </c>
      <c r="X12">
        <v>0.78</v>
      </c>
    </row>
    <row r="13" spans="1:24" x14ac:dyDescent="0.25">
      <c r="A13" s="34">
        <v>12</v>
      </c>
      <c r="B13" s="34">
        <f>'Q1-Q35'!N35</f>
        <v>4</v>
      </c>
      <c r="C13" s="34">
        <v>4</v>
      </c>
      <c r="G13" t="s">
        <v>19</v>
      </c>
      <c r="I13" s="14">
        <v>7</v>
      </c>
      <c r="J13" s="14">
        <v>7</v>
      </c>
      <c r="L13" s="14">
        <f t="shared" si="0"/>
        <v>5040</v>
      </c>
      <c r="M13" s="14">
        <f t="shared" si="1"/>
        <v>5040</v>
      </c>
      <c r="N13" s="14">
        <f t="shared" si="2"/>
        <v>1</v>
      </c>
      <c r="O13" s="14">
        <f t="shared" si="3"/>
        <v>1</v>
      </c>
      <c r="P13" s="14">
        <f t="shared" si="4"/>
        <v>7.8125E-3</v>
      </c>
      <c r="Q13" s="18">
        <f t="shared" si="5"/>
        <v>1</v>
      </c>
      <c r="R13" s="14">
        <f t="shared" si="6"/>
        <v>1</v>
      </c>
      <c r="S13" s="4">
        <v>1</v>
      </c>
      <c r="T13" s="4">
        <v>1</v>
      </c>
      <c r="W13" t="s">
        <v>59</v>
      </c>
      <c r="X13">
        <v>0.7</v>
      </c>
    </row>
    <row r="14" spans="1:24" x14ac:dyDescent="0.25">
      <c r="A14" s="34">
        <v>13</v>
      </c>
      <c r="B14" s="34">
        <f>'Q1-Q35'!V35</f>
        <v>6</v>
      </c>
      <c r="C14" s="34">
        <v>6</v>
      </c>
      <c r="G14" t="s">
        <v>20</v>
      </c>
      <c r="I14" s="14">
        <v>4</v>
      </c>
      <c r="J14" s="14">
        <v>7</v>
      </c>
      <c r="L14" s="14">
        <f t="shared" si="0"/>
        <v>5040</v>
      </c>
      <c r="M14" s="14">
        <f t="shared" si="1"/>
        <v>24</v>
      </c>
      <c r="N14" s="14">
        <f t="shared" si="2"/>
        <v>6</v>
      </c>
      <c r="O14" s="14">
        <f t="shared" si="3"/>
        <v>35</v>
      </c>
      <c r="P14" s="14">
        <f t="shared" si="4"/>
        <v>0.2734375</v>
      </c>
      <c r="Q14" s="18">
        <f t="shared" si="5"/>
        <v>0.5714285714285714</v>
      </c>
      <c r="R14" s="14">
        <f t="shared" si="6"/>
        <v>0.41013824884792621</v>
      </c>
      <c r="S14" s="4">
        <v>0.5714285714285714</v>
      </c>
      <c r="T14" s="4">
        <v>0.41013824884792621</v>
      </c>
    </row>
    <row r="15" spans="1:24" x14ac:dyDescent="0.25">
      <c r="A15" s="34">
        <v>14</v>
      </c>
      <c r="B15" s="34">
        <f>'Q1-Q35'!AD35</f>
        <v>6</v>
      </c>
      <c r="C15" s="34">
        <v>6</v>
      </c>
      <c r="G15" t="s">
        <v>21</v>
      </c>
      <c r="I15" s="14">
        <v>6</v>
      </c>
      <c r="J15" s="14">
        <v>7</v>
      </c>
      <c r="L15" s="14">
        <f t="shared" si="0"/>
        <v>5040</v>
      </c>
      <c r="M15" s="14">
        <f t="shared" si="1"/>
        <v>720</v>
      </c>
      <c r="N15" s="14">
        <f t="shared" si="2"/>
        <v>1</v>
      </c>
      <c r="O15" s="14">
        <f t="shared" si="3"/>
        <v>7</v>
      </c>
      <c r="P15" s="14">
        <f t="shared" si="4"/>
        <v>5.46875E-2</v>
      </c>
      <c r="Q15" s="18">
        <f t="shared" si="5"/>
        <v>0.8571428571428571</v>
      </c>
      <c r="R15" s="14">
        <f t="shared" si="6"/>
        <v>0.84887839433293977</v>
      </c>
      <c r="S15" s="4">
        <v>0.8571428571428571</v>
      </c>
      <c r="T15" s="4">
        <v>0.84887839433293977</v>
      </c>
    </row>
    <row r="16" spans="1:24" x14ac:dyDescent="0.25">
      <c r="A16" s="34">
        <v>15</v>
      </c>
      <c r="B16" s="34">
        <f>'Q1-Q35'!AL35</f>
        <v>7</v>
      </c>
      <c r="C16" s="34">
        <v>7</v>
      </c>
      <c r="G16" t="s">
        <v>22</v>
      </c>
      <c r="I16" s="14">
        <v>6</v>
      </c>
      <c r="J16" s="14">
        <v>7</v>
      </c>
      <c r="L16" s="14">
        <f t="shared" si="0"/>
        <v>5040</v>
      </c>
      <c r="M16" s="14">
        <f t="shared" si="1"/>
        <v>720</v>
      </c>
      <c r="N16" s="14">
        <f t="shared" si="2"/>
        <v>1</v>
      </c>
      <c r="O16" s="14">
        <f t="shared" si="3"/>
        <v>7</v>
      </c>
      <c r="P16" s="14">
        <f t="shared" si="4"/>
        <v>5.46875E-2</v>
      </c>
      <c r="Q16" s="18">
        <f t="shared" si="5"/>
        <v>0.8571428571428571</v>
      </c>
      <c r="R16" s="14">
        <f t="shared" si="6"/>
        <v>0.84887839433293977</v>
      </c>
      <c r="S16" s="4">
        <v>0.8571428571428571</v>
      </c>
      <c r="T16" s="4">
        <v>0.84887839433293977</v>
      </c>
    </row>
    <row r="17" spans="1:20" x14ac:dyDescent="0.25">
      <c r="A17" s="34">
        <v>16</v>
      </c>
      <c r="B17" s="34">
        <f>'Q1-Q35'!AT35</f>
        <v>5</v>
      </c>
      <c r="C17" s="34">
        <v>5</v>
      </c>
      <c r="G17" t="s">
        <v>23</v>
      </c>
      <c r="I17" s="14">
        <v>7</v>
      </c>
      <c r="J17" s="14">
        <v>7</v>
      </c>
      <c r="L17" s="14">
        <f t="shared" si="0"/>
        <v>5040</v>
      </c>
      <c r="M17" s="14">
        <f t="shared" si="1"/>
        <v>5040</v>
      </c>
      <c r="N17" s="14">
        <f t="shared" si="2"/>
        <v>1</v>
      </c>
      <c r="O17" s="14">
        <f t="shared" si="3"/>
        <v>1</v>
      </c>
      <c r="P17" s="14">
        <f t="shared" si="4"/>
        <v>7.8125E-3</v>
      </c>
      <c r="Q17" s="18">
        <f t="shared" si="5"/>
        <v>1</v>
      </c>
      <c r="R17" s="14">
        <f t="shared" si="6"/>
        <v>1</v>
      </c>
      <c r="S17" s="4">
        <v>1</v>
      </c>
      <c r="T17" s="4">
        <v>1</v>
      </c>
    </row>
    <row r="18" spans="1:20" x14ac:dyDescent="0.25">
      <c r="A18" s="34">
        <v>17</v>
      </c>
      <c r="B18" s="34">
        <f>'Q1-Q35'!BB35</f>
        <v>6</v>
      </c>
      <c r="C18" s="34">
        <v>6</v>
      </c>
      <c r="G18" t="s">
        <v>24</v>
      </c>
      <c r="I18" s="14">
        <v>5</v>
      </c>
      <c r="J18" s="14">
        <v>7</v>
      </c>
      <c r="L18" s="14">
        <f t="shared" si="0"/>
        <v>5040</v>
      </c>
      <c r="M18" s="14">
        <f t="shared" si="1"/>
        <v>120</v>
      </c>
      <c r="N18" s="14">
        <f t="shared" si="2"/>
        <v>2</v>
      </c>
      <c r="O18" s="14">
        <f t="shared" si="3"/>
        <v>21</v>
      </c>
      <c r="P18" s="14">
        <f t="shared" si="4"/>
        <v>0.1640625</v>
      </c>
      <c r="Q18" s="18">
        <f t="shared" si="5"/>
        <v>0.7142857142857143</v>
      </c>
      <c r="R18" s="14">
        <f t="shared" si="6"/>
        <v>0.65821094793057411</v>
      </c>
      <c r="S18" s="4">
        <v>0.7142857142857143</v>
      </c>
      <c r="T18" s="4">
        <v>0.65821094793057411</v>
      </c>
    </row>
    <row r="19" spans="1:20" x14ac:dyDescent="0.25">
      <c r="A19" s="34">
        <v>18</v>
      </c>
      <c r="B19" s="34">
        <f>'Q1-Q35'!BJ35</f>
        <v>7</v>
      </c>
      <c r="C19" s="34">
        <v>7</v>
      </c>
      <c r="G19" t="s">
        <v>25</v>
      </c>
      <c r="I19" s="14">
        <v>6</v>
      </c>
      <c r="J19" s="14">
        <v>7</v>
      </c>
      <c r="L19" s="14">
        <f t="shared" si="0"/>
        <v>5040</v>
      </c>
      <c r="M19" s="14">
        <f t="shared" si="1"/>
        <v>720</v>
      </c>
      <c r="N19" s="14">
        <f t="shared" si="2"/>
        <v>1</v>
      </c>
      <c r="O19" s="14">
        <f t="shared" si="3"/>
        <v>7</v>
      </c>
      <c r="P19" s="14">
        <f t="shared" si="4"/>
        <v>5.46875E-2</v>
      </c>
      <c r="Q19" s="18">
        <f t="shared" si="5"/>
        <v>0.8571428571428571</v>
      </c>
      <c r="R19" s="14">
        <f t="shared" si="6"/>
        <v>0.84887839433293977</v>
      </c>
      <c r="S19" s="4">
        <v>0.8571428571428571</v>
      </c>
      <c r="T19" s="4">
        <v>0.84887839433293977</v>
      </c>
    </row>
    <row r="20" spans="1:20" x14ac:dyDescent="0.25">
      <c r="A20" s="34">
        <v>19</v>
      </c>
      <c r="B20" s="34">
        <f>'Q1-Q35'!BR35</f>
        <v>6</v>
      </c>
      <c r="C20" s="34">
        <v>6</v>
      </c>
      <c r="G20" t="s">
        <v>26</v>
      </c>
      <c r="I20" s="14">
        <v>7</v>
      </c>
      <c r="J20" s="14">
        <v>7</v>
      </c>
      <c r="L20" s="14">
        <f t="shared" si="0"/>
        <v>5040</v>
      </c>
      <c r="M20" s="14">
        <f t="shared" si="1"/>
        <v>5040</v>
      </c>
      <c r="N20" s="14">
        <f t="shared" si="2"/>
        <v>1</v>
      </c>
      <c r="O20" s="14">
        <f t="shared" si="3"/>
        <v>1</v>
      </c>
      <c r="P20" s="14">
        <f t="shared" si="4"/>
        <v>7.8125E-3</v>
      </c>
      <c r="Q20" s="18">
        <f t="shared" si="5"/>
        <v>1</v>
      </c>
      <c r="R20" s="14">
        <f t="shared" si="6"/>
        <v>1</v>
      </c>
      <c r="S20" s="4">
        <v>1</v>
      </c>
      <c r="T20" s="4">
        <v>1</v>
      </c>
    </row>
    <row r="21" spans="1:20" x14ac:dyDescent="0.25">
      <c r="A21" s="34">
        <v>20</v>
      </c>
      <c r="B21" s="34">
        <f>'Q1-Q35'!BZ35</f>
        <v>6</v>
      </c>
      <c r="C21" s="34">
        <v>6</v>
      </c>
      <c r="G21" t="s">
        <v>27</v>
      </c>
      <c r="I21" s="14">
        <v>6</v>
      </c>
      <c r="J21" s="14">
        <v>7</v>
      </c>
      <c r="L21" s="14">
        <f t="shared" si="0"/>
        <v>5040</v>
      </c>
      <c r="M21" s="14">
        <f t="shared" si="1"/>
        <v>720</v>
      </c>
      <c r="N21" s="14">
        <f t="shared" si="2"/>
        <v>1</v>
      </c>
      <c r="O21" s="14">
        <f t="shared" si="3"/>
        <v>7</v>
      </c>
      <c r="P21" s="14">
        <f t="shared" si="4"/>
        <v>5.46875E-2</v>
      </c>
      <c r="Q21" s="18">
        <f t="shared" si="5"/>
        <v>0.8571428571428571</v>
      </c>
      <c r="R21" s="14">
        <f t="shared" si="6"/>
        <v>0.84887839433293977</v>
      </c>
      <c r="S21" s="4">
        <v>0.8571428571428571</v>
      </c>
      <c r="T21" s="4">
        <v>0.84887839433293977</v>
      </c>
    </row>
    <row r="22" spans="1:20" x14ac:dyDescent="0.25">
      <c r="A22" s="35">
        <v>21</v>
      </c>
      <c r="B22" s="35">
        <f>'Q1-Q35'!F58</f>
        <v>7</v>
      </c>
      <c r="C22" s="34">
        <v>7</v>
      </c>
      <c r="G22" t="s">
        <v>28</v>
      </c>
      <c r="I22" s="14">
        <v>6</v>
      </c>
      <c r="J22" s="14">
        <v>7</v>
      </c>
      <c r="L22" s="14">
        <f t="shared" si="0"/>
        <v>5040</v>
      </c>
      <c r="M22" s="14">
        <f t="shared" si="1"/>
        <v>720</v>
      </c>
      <c r="N22" s="14">
        <f t="shared" si="2"/>
        <v>1</v>
      </c>
      <c r="O22" s="14">
        <f t="shared" si="3"/>
        <v>7</v>
      </c>
      <c r="P22" s="14">
        <f t="shared" si="4"/>
        <v>5.46875E-2</v>
      </c>
      <c r="Q22" s="18">
        <f t="shared" si="5"/>
        <v>0.8571428571428571</v>
      </c>
      <c r="R22" s="14">
        <f t="shared" si="6"/>
        <v>0.84887839433293977</v>
      </c>
      <c r="S22" s="4">
        <v>0.8571428571428571</v>
      </c>
      <c r="T22" s="4">
        <v>0.84887839433293977</v>
      </c>
    </row>
    <row r="23" spans="1:20" x14ac:dyDescent="0.25">
      <c r="A23" s="35">
        <v>22</v>
      </c>
      <c r="B23" s="35">
        <f>'Q1-Q35'!N58</f>
        <v>7</v>
      </c>
      <c r="C23" s="34">
        <v>7</v>
      </c>
      <c r="G23" t="s">
        <v>29</v>
      </c>
      <c r="I23" s="14">
        <v>7</v>
      </c>
      <c r="J23" s="14">
        <v>7</v>
      </c>
      <c r="L23" s="14">
        <f t="shared" si="0"/>
        <v>5040</v>
      </c>
      <c r="M23" s="14">
        <f t="shared" si="1"/>
        <v>5040</v>
      </c>
      <c r="N23" s="14">
        <f t="shared" si="2"/>
        <v>1</v>
      </c>
      <c r="O23" s="14">
        <f t="shared" si="3"/>
        <v>1</v>
      </c>
      <c r="P23" s="14">
        <f t="shared" si="4"/>
        <v>7.8125E-3</v>
      </c>
      <c r="Q23" s="18">
        <f t="shared" si="5"/>
        <v>1</v>
      </c>
      <c r="R23" s="14">
        <f t="shared" si="6"/>
        <v>1</v>
      </c>
      <c r="S23" s="4">
        <v>1</v>
      </c>
      <c r="T23" s="4">
        <v>1</v>
      </c>
    </row>
    <row r="24" spans="1:20" x14ac:dyDescent="0.25">
      <c r="A24" s="35">
        <v>23</v>
      </c>
      <c r="B24" s="35">
        <f>'Q1-Q35'!V58</f>
        <v>3</v>
      </c>
      <c r="C24" s="34">
        <v>3</v>
      </c>
      <c r="G24" t="s">
        <v>30</v>
      </c>
      <c r="I24" s="14">
        <v>7</v>
      </c>
      <c r="J24" s="14">
        <v>7</v>
      </c>
      <c r="L24" s="14">
        <f t="shared" si="0"/>
        <v>5040</v>
      </c>
      <c r="M24" s="14">
        <f t="shared" si="1"/>
        <v>5040</v>
      </c>
      <c r="N24" s="14">
        <f t="shared" si="2"/>
        <v>1</v>
      </c>
      <c r="O24" s="14">
        <f t="shared" si="3"/>
        <v>1</v>
      </c>
      <c r="P24" s="14">
        <f t="shared" si="4"/>
        <v>7.8125E-3</v>
      </c>
      <c r="Q24" s="18">
        <f t="shared" si="5"/>
        <v>1</v>
      </c>
      <c r="R24" s="14">
        <f t="shared" si="6"/>
        <v>1</v>
      </c>
      <c r="S24" s="4">
        <v>1</v>
      </c>
      <c r="T24" s="4">
        <v>1</v>
      </c>
    </row>
    <row r="25" spans="1:20" x14ac:dyDescent="0.25">
      <c r="A25" s="35">
        <v>24</v>
      </c>
      <c r="B25" s="35">
        <f>'Q1-Q35'!AD58</f>
        <v>4</v>
      </c>
      <c r="C25" s="34">
        <v>4</v>
      </c>
      <c r="G25" t="s">
        <v>31</v>
      </c>
      <c r="I25" s="14">
        <v>3</v>
      </c>
      <c r="J25" s="14">
        <v>7</v>
      </c>
      <c r="L25" s="14">
        <f t="shared" si="0"/>
        <v>5040</v>
      </c>
      <c r="M25" s="14">
        <f t="shared" si="1"/>
        <v>6</v>
      </c>
      <c r="N25" s="14">
        <f t="shared" si="2"/>
        <v>24</v>
      </c>
      <c r="O25" s="14">
        <f t="shared" si="3"/>
        <v>35</v>
      </c>
      <c r="P25" s="14">
        <f t="shared" si="4"/>
        <v>0.2734375</v>
      </c>
      <c r="Q25" s="18">
        <f t="shared" si="5"/>
        <v>0.42857142857142855</v>
      </c>
      <c r="R25" s="14">
        <f t="shared" si="6"/>
        <v>0.21351766513056833</v>
      </c>
      <c r="S25" s="4">
        <v>0.42857142857142855</v>
      </c>
      <c r="T25" s="4">
        <v>0.21351766513056833</v>
      </c>
    </row>
    <row r="26" spans="1:20" x14ac:dyDescent="0.25">
      <c r="A26" s="35">
        <v>25</v>
      </c>
      <c r="B26" s="35">
        <f>'Q1-Q35'!AL58</f>
        <v>5</v>
      </c>
      <c r="C26" s="34">
        <v>5</v>
      </c>
      <c r="G26" t="s">
        <v>32</v>
      </c>
      <c r="I26" s="14">
        <v>4</v>
      </c>
      <c r="J26" s="14">
        <v>7</v>
      </c>
      <c r="L26" s="14">
        <f t="shared" si="0"/>
        <v>5040</v>
      </c>
      <c r="M26" s="14">
        <f t="shared" si="1"/>
        <v>24</v>
      </c>
      <c r="N26" s="14">
        <f t="shared" si="2"/>
        <v>6</v>
      </c>
      <c r="O26" s="14">
        <f t="shared" si="3"/>
        <v>35</v>
      </c>
      <c r="P26" s="14">
        <f t="shared" si="4"/>
        <v>0.2734375</v>
      </c>
      <c r="Q26" s="18">
        <f t="shared" si="5"/>
        <v>0.5714285714285714</v>
      </c>
      <c r="R26" s="14">
        <f t="shared" si="6"/>
        <v>0.41013824884792621</v>
      </c>
      <c r="S26" s="4">
        <v>0.5714285714285714</v>
      </c>
      <c r="T26" s="4">
        <v>0.41013824884792621</v>
      </c>
    </row>
    <row r="27" spans="1:20" x14ac:dyDescent="0.25">
      <c r="A27" s="35">
        <v>26</v>
      </c>
      <c r="B27" s="35">
        <f>'Q1-Q35'!AT58</f>
        <v>5</v>
      </c>
      <c r="C27" s="34">
        <v>5</v>
      </c>
      <c r="G27" t="s">
        <v>33</v>
      </c>
      <c r="I27" s="14">
        <v>5</v>
      </c>
      <c r="J27" s="14">
        <v>7</v>
      </c>
      <c r="L27" s="14">
        <f t="shared" si="0"/>
        <v>5040</v>
      </c>
      <c r="M27" s="14">
        <f t="shared" si="1"/>
        <v>120</v>
      </c>
      <c r="N27" s="14">
        <f t="shared" si="2"/>
        <v>2</v>
      </c>
      <c r="O27" s="14">
        <f t="shared" si="3"/>
        <v>21</v>
      </c>
      <c r="P27" s="14">
        <f t="shared" si="4"/>
        <v>0.1640625</v>
      </c>
      <c r="Q27" s="18">
        <f t="shared" si="5"/>
        <v>0.7142857142857143</v>
      </c>
      <c r="R27" s="14">
        <f t="shared" si="6"/>
        <v>0.65821094793057411</v>
      </c>
      <c r="S27" s="4">
        <v>0.7142857142857143</v>
      </c>
      <c r="T27" s="4">
        <v>0.65821094793057411</v>
      </c>
    </row>
    <row r="28" spans="1:20" x14ac:dyDescent="0.25">
      <c r="A28" s="35">
        <v>27</v>
      </c>
      <c r="B28" s="35">
        <f>'Q1-Q35'!BB58</f>
        <v>5</v>
      </c>
      <c r="C28" s="34">
        <v>5</v>
      </c>
      <c r="G28" t="s">
        <v>34</v>
      </c>
      <c r="I28" s="14">
        <v>5</v>
      </c>
      <c r="J28" s="14">
        <v>7</v>
      </c>
      <c r="L28" s="14">
        <f t="shared" si="0"/>
        <v>5040</v>
      </c>
      <c r="M28" s="14">
        <f t="shared" si="1"/>
        <v>120</v>
      </c>
      <c r="N28" s="14">
        <f t="shared" si="2"/>
        <v>2</v>
      </c>
      <c r="O28" s="14">
        <f t="shared" si="3"/>
        <v>21</v>
      </c>
      <c r="P28" s="14">
        <f t="shared" si="4"/>
        <v>0.1640625</v>
      </c>
      <c r="Q28" s="18">
        <f t="shared" si="5"/>
        <v>0.7142857142857143</v>
      </c>
      <c r="R28" s="14">
        <f t="shared" si="6"/>
        <v>0.65821094793057411</v>
      </c>
      <c r="S28" s="4">
        <v>0.7142857142857143</v>
      </c>
      <c r="T28" s="4">
        <v>0.65821094793057411</v>
      </c>
    </row>
    <row r="29" spans="1:20" x14ac:dyDescent="0.25">
      <c r="A29" s="35">
        <v>28</v>
      </c>
      <c r="B29" s="35">
        <f>'Q1-Q35'!BJ58</f>
        <v>5</v>
      </c>
      <c r="C29" s="34">
        <v>5</v>
      </c>
      <c r="G29" t="s">
        <v>35</v>
      </c>
      <c r="I29" s="14">
        <v>5</v>
      </c>
      <c r="J29" s="14">
        <v>7</v>
      </c>
      <c r="L29" s="14">
        <f t="shared" si="0"/>
        <v>5040</v>
      </c>
      <c r="M29" s="14">
        <f t="shared" si="1"/>
        <v>120</v>
      </c>
      <c r="N29" s="14">
        <f t="shared" si="2"/>
        <v>2</v>
      </c>
      <c r="O29" s="14">
        <f t="shared" si="3"/>
        <v>21</v>
      </c>
      <c r="P29" s="14">
        <f t="shared" si="4"/>
        <v>0.1640625</v>
      </c>
      <c r="Q29" s="18">
        <f t="shared" si="5"/>
        <v>0.7142857142857143</v>
      </c>
      <c r="R29" s="14">
        <f t="shared" si="6"/>
        <v>0.65821094793057411</v>
      </c>
      <c r="S29" s="4">
        <v>0.7142857142857143</v>
      </c>
      <c r="T29" s="4">
        <v>0.65821094793057411</v>
      </c>
    </row>
    <row r="30" spans="1:20" x14ac:dyDescent="0.25">
      <c r="A30" s="35">
        <v>29</v>
      </c>
      <c r="B30" s="35">
        <f>'Q1-Q35'!BR58</f>
        <v>6</v>
      </c>
      <c r="C30" s="34">
        <v>6</v>
      </c>
      <c r="G30" t="s">
        <v>36</v>
      </c>
      <c r="I30" s="14">
        <v>5</v>
      </c>
      <c r="J30" s="14">
        <v>7</v>
      </c>
      <c r="L30" s="14">
        <f t="shared" si="0"/>
        <v>5040</v>
      </c>
      <c r="M30" s="14">
        <f t="shared" si="1"/>
        <v>120</v>
      </c>
      <c r="N30" s="14">
        <f t="shared" si="2"/>
        <v>2</v>
      </c>
      <c r="O30" s="14">
        <f t="shared" si="3"/>
        <v>21</v>
      </c>
      <c r="P30" s="14">
        <f t="shared" si="4"/>
        <v>0.1640625</v>
      </c>
      <c r="Q30" s="18">
        <f t="shared" si="5"/>
        <v>0.7142857142857143</v>
      </c>
      <c r="R30" s="14">
        <f t="shared" si="6"/>
        <v>0.65821094793057411</v>
      </c>
      <c r="S30" s="4">
        <v>0.7142857142857143</v>
      </c>
      <c r="T30" s="4">
        <v>0.65821094793057411</v>
      </c>
    </row>
    <row r="31" spans="1:20" x14ac:dyDescent="0.25">
      <c r="A31" s="35">
        <v>30</v>
      </c>
      <c r="B31" s="35">
        <f>'Q1-Q35'!BZ58</f>
        <v>5</v>
      </c>
      <c r="C31" s="34">
        <v>5</v>
      </c>
      <c r="G31" t="s">
        <v>37</v>
      </c>
      <c r="I31" s="14">
        <v>6</v>
      </c>
      <c r="J31" s="14">
        <v>7</v>
      </c>
      <c r="L31" s="14">
        <f t="shared" si="0"/>
        <v>5040</v>
      </c>
      <c r="M31" s="14">
        <f t="shared" si="1"/>
        <v>720</v>
      </c>
      <c r="N31" s="14">
        <f t="shared" si="2"/>
        <v>1</v>
      </c>
      <c r="O31" s="14">
        <f t="shared" si="3"/>
        <v>7</v>
      </c>
      <c r="P31" s="14">
        <f t="shared" si="4"/>
        <v>5.46875E-2</v>
      </c>
      <c r="Q31" s="18">
        <f t="shared" si="5"/>
        <v>0.8571428571428571</v>
      </c>
      <c r="R31" s="14">
        <f t="shared" si="6"/>
        <v>0.84887839433293977</v>
      </c>
      <c r="S31" s="4">
        <v>0.8571428571428571</v>
      </c>
      <c r="T31" s="4">
        <v>0.84887839433293977</v>
      </c>
    </row>
    <row r="32" spans="1:20" x14ac:dyDescent="0.25">
      <c r="A32" s="34">
        <v>31</v>
      </c>
      <c r="B32" s="34">
        <f>'Q1-Q35'!F81</f>
        <v>5</v>
      </c>
      <c r="C32" s="34">
        <v>5</v>
      </c>
      <c r="G32" t="s">
        <v>38</v>
      </c>
      <c r="I32" s="14">
        <v>5</v>
      </c>
      <c r="J32" s="14">
        <v>7</v>
      </c>
      <c r="L32" s="14">
        <f t="shared" si="0"/>
        <v>5040</v>
      </c>
      <c r="M32" s="14">
        <f t="shared" si="1"/>
        <v>120</v>
      </c>
      <c r="N32" s="14">
        <f t="shared" si="2"/>
        <v>2</v>
      </c>
      <c r="O32" s="14">
        <f t="shared" si="3"/>
        <v>21</v>
      </c>
      <c r="P32" s="14">
        <f t="shared" si="4"/>
        <v>0.1640625</v>
      </c>
      <c r="Q32" s="18">
        <f t="shared" si="5"/>
        <v>0.7142857142857143</v>
      </c>
      <c r="R32" s="14">
        <f t="shared" si="6"/>
        <v>0.65821094793057411</v>
      </c>
      <c r="S32" s="4">
        <v>0.7142857142857143</v>
      </c>
      <c r="T32" s="4">
        <v>0.65821094793057411</v>
      </c>
    </row>
    <row r="33" spans="1:20" x14ac:dyDescent="0.25">
      <c r="A33" s="34">
        <v>32</v>
      </c>
      <c r="B33" s="34">
        <f>'Q1-Q35'!N81</f>
        <v>5</v>
      </c>
      <c r="C33" s="34">
        <v>5</v>
      </c>
      <c r="G33" t="s">
        <v>39</v>
      </c>
      <c r="I33" s="14">
        <v>5</v>
      </c>
      <c r="J33" s="14">
        <v>7</v>
      </c>
      <c r="L33" s="14">
        <f t="shared" si="0"/>
        <v>5040</v>
      </c>
      <c r="M33" s="14">
        <f t="shared" si="1"/>
        <v>120</v>
      </c>
      <c r="N33" s="14">
        <f t="shared" si="2"/>
        <v>2</v>
      </c>
      <c r="O33" s="14">
        <f t="shared" si="3"/>
        <v>21</v>
      </c>
      <c r="P33" s="14">
        <f t="shared" si="4"/>
        <v>0.1640625</v>
      </c>
      <c r="Q33" s="18">
        <f t="shared" si="5"/>
        <v>0.7142857142857143</v>
      </c>
      <c r="R33" s="14">
        <f t="shared" si="6"/>
        <v>0.65821094793057411</v>
      </c>
      <c r="S33" s="4">
        <v>0.7142857142857143</v>
      </c>
      <c r="T33" s="4">
        <v>0.65821094793057411</v>
      </c>
    </row>
    <row r="34" spans="1:20" x14ac:dyDescent="0.25">
      <c r="A34" s="34">
        <v>33</v>
      </c>
      <c r="B34" s="34">
        <f>'Q1-Q35'!V81</f>
        <v>6</v>
      </c>
      <c r="C34" s="34">
        <v>6</v>
      </c>
      <c r="G34" t="s">
        <v>40</v>
      </c>
      <c r="I34" s="14">
        <v>5</v>
      </c>
      <c r="J34" s="14">
        <v>7</v>
      </c>
      <c r="L34" s="14">
        <f t="shared" si="0"/>
        <v>5040</v>
      </c>
      <c r="M34" s="14">
        <f t="shared" si="1"/>
        <v>120</v>
      </c>
      <c r="N34" s="14">
        <f t="shared" si="2"/>
        <v>2</v>
      </c>
      <c r="O34" s="14">
        <f t="shared" si="3"/>
        <v>21</v>
      </c>
      <c r="P34" s="14">
        <f t="shared" si="4"/>
        <v>0.1640625</v>
      </c>
      <c r="Q34" s="18">
        <f t="shared" si="5"/>
        <v>0.7142857142857143</v>
      </c>
      <c r="R34" s="14">
        <f t="shared" si="6"/>
        <v>0.65821094793057411</v>
      </c>
      <c r="S34" s="4">
        <v>0.7142857142857143</v>
      </c>
      <c r="T34" s="4">
        <v>0.65821094793057411</v>
      </c>
    </row>
    <row r="35" spans="1:20" x14ac:dyDescent="0.25">
      <c r="A35" s="34">
        <v>34</v>
      </c>
      <c r="B35" s="34">
        <f>'Q1-Q35'!AD81</f>
        <v>6</v>
      </c>
      <c r="C35" s="34">
        <v>6</v>
      </c>
      <c r="G35" t="s">
        <v>41</v>
      </c>
      <c r="I35" s="14">
        <v>6</v>
      </c>
      <c r="J35" s="14">
        <v>7</v>
      </c>
      <c r="L35" s="14">
        <f t="shared" si="0"/>
        <v>5040</v>
      </c>
      <c r="M35" s="14">
        <f t="shared" si="1"/>
        <v>720</v>
      </c>
      <c r="N35" s="14">
        <f t="shared" si="2"/>
        <v>1</v>
      </c>
      <c r="O35" s="14">
        <f t="shared" si="3"/>
        <v>7</v>
      </c>
      <c r="P35" s="14">
        <f t="shared" si="4"/>
        <v>5.46875E-2</v>
      </c>
      <c r="Q35" s="18">
        <f t="shared" si="5"/>
        <v>0.8571428571428571</v>
      </c>
      <c r="R35" s="14">
        <f t="shared" si="6"/>
        <v>0.84887839433293977</v>
      </c>
      <c r="S35" s="4">
        <v>0.8571428571428571</v>
      </c>
      <c r="T35" s="4">
        <v>0.84887839433293977</v>
      </c>
    </row>
    <row r="36" spans="1:20" x14ac:dyDescent="0.25">
      <c r="A36" s="34">
        <v>35</v>
      </c>
      <c r="B36" s="34">
        <f>'Q1-Q35'!AL81</f>
        <v>6</v>
      </c>
      <c r="C36" s="34">
        <v>6</v>
      </c>
      <c r="G36" t="s">
        <v>42</v>
      </c>
      <c r="I36" s="14">
        <v>6</v>
      </c>
      <c r="J36" s="14">
        <v>7</v>
      </c>
      <c r="L36" s="14">
        <f t="shared" si="0"/>
        <v>5040</v>
      </c>
      <c r="M36" s="14">
        <f t="shared" si="1"/>
        <v>720</v>
      </c>
      <c r="N36" s="14">
        <f t="shared" si="2"/>
        <v>1</v>
      </c>
      <c r="O36" s="14">
        <f t="shared" si="3"/>
        <v>7</v>
      </c>
      <c r="P36" s="14">
        <f t="shared" si="4"/>
        <v>5.46875E-2</v>
      </c>
      <c r="Q36" s="18">
        <f t="shared" si="5"/>
        <v>0.8571428571428571</v>
      </c>
      <c r="R36" s="14">
        <f t="shared" si="6"/>
        <v>0.84887839433293977</v>
      </c>
      <c r="S36" s="4">
        <v>0.8571428571428571</v>
      </c>
      <c r="T36" s="4">
        <v>0.84887839433293977</v>
      </c>
    </row>
    <row r="37" spans="1:20" x14ac:dyDescent="0.25">
      <c r="G37" t="s">
        <v>43</v>
      </c>
      <c r="I37" s="14">
        <v>6</v>
      </c>
      <c r="J37" s="14">
        <v>7</v>
      </c>
      <c r="L37" s="14">
        <f t="shared" si="0"/>
        <v>5040</v>
      </c>
      <c r="M37" s="14">
        <f t="shared" si="1"/>
        <v>720</v>
      </c>
      <c r="N37" s="14">
        <f t="shared" si="2"/>
        <v>1</v>
      </c>
      <c r="O37" s="14">
        <f t="shared" si="3"/>
        <v>7</v>
      </c>
      <c r="P37" s="14">
        <f t="shared" si="4"/>
        <v>5.46875E-2</v>
      </c>
      <c r="Q37" s="18">
        <f t="shared" si="5"/>
        <v>0.8571428571428571</v>
      </c>
      <c r="R37" s="14">
        <f t="shared" si="6"/>
        <v>0.84887839433293977</v>
      </c>
      <c r="S37" s="4">
        <v>0.8571428571428571</v>
      </c>
      <c r="T37" s="4">
        <v>0.84887839433293977</v>
      </c>
    </row>
  </sheetData>
  <conditionalFormatting sqref="S3:S37">
    <cfRule type="cellIs" dxfId="11" priority="2" operator="greaterThan">
      <formula>0.78</formula>
    </cfRule>
  </conditionalFormatting>
  <conditionalFormatting sqref="T3:U37">
    <cfRule type="cellIs" dxfId="10" priority="1" operator="greaterThan">
      <formula>0.7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workbookViewId="0">
      <selection activeCell="F12" sqref="F12"/>
    </sheetView>
  </sheetViews>
  <sheetFormatPr defaultColWidth="12.7109375" defaultRowHeight="15" x14ac:dyDescent="0.25"/>
  <cols>
    <col min="1" max="1" width="13.28515625" style="34" bestFit="1" customWidth="1"/>
    <col min="2" max="2" width="6.85546875" style="34" hidden="1" customWidth="1"/>
    <col min="3" max="3" width="13.28515625" style="21" bestFit="1" customWidth="1"/>
    <col min="9" max="9" width="12.7109375" style="19"/>
    <col min="10" max="10" width="12.7109375" style="14"/>
    <col min="11" max="18" width="0" style="14" hidden="1" customWidth="1"/>
    <col min="19" max="20" width="12.7109375" style="14"/>
  </cols>
  <sheetData>
    <row r="1" spans="1:24" x14ac:dyDescent="0.25">
      <c r="A1" s="39" t="s">
        <v>256</v>
      </c>
      <c r="B1" s="38" t="s">
        <v>255</v>
      </c>
      <c r="C1" s="37" t="s">
        <v>254</v>
      </c>
    </row>
    <row r="2" spans="1:24" x14ac:dyDescent="0.25">
      <c r="A2" s="35">
        <v>1</v>
      </c>
      <c r="B2" s="35">
        <f>'Q1-Q35'!F10</f>
        <v>7</v>
      </c>
      <c r="C2" s="34">
        <v>7</v>
      </c>
      <c r="D2" t="s">
        <v>0</v>
      </c>
      <c r="I2" s="16" t="s">
        <v>80</v>
      </c>
      <c r="J2" s="17" t="s">
        <v>81</v>
      </c>
      <c r="L2" s="14" t="s">
        <v>2</v>
      </c>
      <c r="M2" s="14" t="s">
        <v>3</v>
      </c>
      <c r="N2" s="14" t="s">
        <v>4</v>
      </c>
      <c r="O2" s="14" t="s">
        <v>6</v>
      </c>
      <c r="P2" s="14" t="s">
        <v>5</v>
      </c>
      <c r="Q2" s="18" t="s">
        <v>1</v>
      </c>
      <c r="R2" s="14" t="s">
        <v>7</v>
      </c>
      <c r="S2" s="14" t="s">
        <v>58</v>
      </c>
      <c r="T2" s="14" t="s">
        <v>60</v>
      </c>
    </row>
    <row r="3" spans="1:24" x14ac:dyDescent="0.25">
      <c r="A3" s="35">
        <v>2</v>
      </c>
      <c r="B3" s="35">
        <f>'Q1-Q35'!N10</f>
        <v>7</v>
      </c>
      <c r="C3" s="34">
        <v>7</v>
      </c>
      <c r="G3" t="s">
        <v>8</v>
      </c>
      <c r="I3" s="14">
        <v>7</v>
      </c>
      <c r="J3" s="14">
        <v>7</v>
      </c>
      <c r="L3" s="14">
        <f>FACT(J3)</f>
        <v>5040</v>
      </c>
      <c r="M3" s="14">
        <f>FACT(I3)</f>
        <v>5040</v>
      </c>
      <c r="N3" s="14">
        <f>FACT((J3-I3))</f>
        <v>1</v>
      </c>
      <c r="O3" s="14">
        <f>L3/(M3*N3)</f>
        <v>1</v>
      </c>
      <c r="P3" s="14">
        <f>O3*(POWER(0.5,J3))</f>
        <v>7.8125E-3</v>
      </c>
      <c r="Q3" s="18">
        <f>I3/J3</f>
        <v>1</v>
      </c>
      <c r="R3" s="14">
        <f>(Q3-P3)/(1-P3)</f>
        <v>1</v>
      </c>
      <c r="S3" s="20">
        <v>1</v>
      </c>
      <c r="T3" s="4">
        <v>1</v>
      </c>
      <c r="V3" t="s">
        <v>55</v>
      </c>
      <c r="W3">
        <f>COUNTIF(Q5:Q39,"&gt;=0.9")</f>
        <v>18</v>
      </c>
    </row>
    <row r="4" spans="1:24" x14ac:dyDescent="0.25">
      <c r="A4" s="35">
        <v>3</v>
      </c>
      <c r="B4" s="35">
        <f>'Q1-Q35'!V10</f>
        <v>7</v>
      </c>
      <c r="C4" s="34">
        <v>7</v>
      </c>
      <c r="D4" t="s">
        <v>17</v>
      </c>
      <c r="G4" t="s">
        <v>9</v>
      </c>
      <c r="I4" s="14">
        <v>7</v>
      </c>
      <c r="J4" s="14">
        <v>7</v>
      </c>
      <c r="L4" s="14">
        <f t="shared" ref="L4:L37" si="0">FACT(J4)</f>
        <v>5040</v>
      </c>
      <c r="M4" s="14">
        <f t="shared" ref="M4:M37" si="1">FACT(I4)</f>
        <v>5040</v>
      </c>
      <c r="N4" s="14">
        <f t="shared" ref="N4:N37" si="2">FACT((J4-I4))</f>
        <v>1</v>
      </c>
      <c r="O4" s="14">
        <f t="shared" ref="O4:O37" si="3">L4/(M4*N4)</f>
        <v>1</v>
      </c>
      <c r="P4" s="14">
        <f t="shared" ref="P4:P37" si="4">O4*(POWER(0.5,J4))</f>
        <v>7.8125E-3</v>
      </c>
      <c r="Q4" s="18">
        <f t="shared" ref="Q4:Q37" si="5">I4/J4</f>
        <v>1</v>
      </c>
      <c r="R4" s="14">
        <f t="shared" ref="R4:R37" si="6">(Q4-P4)/(1-P4)</f>
        <v>1</v>
      </c>
      <c r="S4" s="20">
        <v>1</v>
      </c>
      <c r="T4" s="4">
        <v>1</v>
      </c>
    </row>
    <row r="5" spans="1:24" x14ac:dyDescent="0.25">
      <c r="A5" s="35">
        <v>4</v>
      </c>
      <c r="B5" s="35">
        <f>'Q1-Q35'!AD10</f>
        <v>7</v>
      </c>
      <c r="C5" s="34">
        <v>7</v>
      </c>
      <c r="G5" t="s">
        <v>10</v>
      </c>
      <c r="I5" s="14">
        <v>7</v>
      </c>
      <c r="J5" s="14">
        <v>7</v>
      </c>
      <c r="L5" s="14">
        <f t="shared" si="0"/>
        <v>5040</v>
      </c>
      <c r="M5" s="14">
        <f t="shared" si="1"/>
        <v>5040</v>
      </c>
      <c r="N5" s="14">
        <f t="shared" si="2"/>
        <v>1</v>
      </c>
      <c r="O5" s="14">
        <f t="shared" si="3"/>
        <v>1</v>
      </c>
      <c r="P5" s="14">
        <f t="shared" si="4"/>
        <v>7.8125E-3</v>
      </c>
      <c r="Q5" s="18">
        <f t="shared" si="5"/>
        <v>1</v>
      </c>
      <c r="R5" s="14">
        <f t="shared" si="6"/>
        <v>1</v>
      </c>
      <c r="S5" s="20">
        <v>1</v>
      </c>
      <c r="T5" s="4">
        <v>1</v>
      </c>
      <c r="V5" t="s">
        <v>54</v>
      </c>
      <c r="W5">
        <f>W3/COUNT(I5:I39)</f>
        <v>0.54545454545454541</v>
      </c>
    </row>
    <row r="6" spans="1:24" x14ac:dyDescent="0.25">
      <c r="A6" s="35">
        <v>5</v>
      </c>
      <c r="B6" s="35">
        <f>'Q1-Q35'!AL10</f>
        <v>6</v>
      </c>
      <c r="C6" s="34">
        <v>6</v>
      </c>
      <c r="G6" t="s">
        <v>11</v>
      </c>
      <c r="I6" s="14">
        <v>7</v>
      </c>
      <c r="J6" s="14">
        <v>7</v>
      </c>
      <c r="L6" s="14">
        <f t="shared" si="0"/>
        <v>5040</v>
      </c>
      <c r="M6" s="14">
        <f t="shared" si="1"/>
        <v>5040</v>
      </c>
      <c r="N6" s="14">
        <f t="shared" si="2"/>
        <v>1</v>
      </c>
      <c r="O6" s="14">
        <f t="shared" si="3"/>
        <v>1</v>
      </c>
      <c r="P6" s="14">
        <f t="shared" si="4"/>
        <v>7.8125E-3</v>
      </c>
      <c r="Q6" s="18">
        <f t="shared" si="5"/>
        <v>1</v>
      </c>
      <c r="R6" s="14">
        <f t="shared" si="6"/>
        <v>1</v>
      </c>
      <c r="S6" s="20">
        <v>1</v>
      </c>
      <c r="T6" s="4">
        <v>1</v>
      </c>
      <c r="V6" t="s">
        <v>56</v>
      </c>
      <c r="W6">
        <f>AVERAGE(Q5:Q39)</f>
        <v>0.91774891774891787</v>
      </c>
      <c r="X6" t="s">
        <v>57</v>
      </c>
    </row>
    <row r="7" spans="1:24" x14ac:dyDescent="0.25">
      <c r="A7" s="35">
        <v>6</v>
      </c>
      <c r="B7" s="35">
        <f>'Q1-Q35'!AT10</f>
        <v>6</v>
      </c>
      <c r="C7" s="34">
        <v>6</v>
      </c>
      <c r="G7" t="s">
        <v>12</v>
      </c>
      <c r="I7" s="14">
        <v>6</v>
      </c>
      <c r="J7" s="14">
        <v>7</v>
      </c>
      <c r="L7" s="14">
        <f t="shared" si="0"/>
        <v>5040</v>
      </c>
      <c r="M7" s="14">
        <f t="shared" si="1"/>
        <v>720</v>
      </c>
      <c r="N7" s="14">
        <f t="shared" si="2"/>
        <v>1</v>
      </c>
      <c r="O7" s="14">
        <f t="shared" si="3"/>
        <v>7</v>
      </c>
      <c r="P7" s="14">
        <f t="shared" si="4"/>
        <v>5.46875E-2</v>
      </c>
      <c r="Q7" s="18">
        <f t="shared" si="5"/>
        <v>0.8571428571428571</v>
      </c>
      <c r="R7" s="14">
        <f t="shared" si="6"/>
        <v>0.84887839433293977</v>
      </c>
      <c r="S7" s="20">
        <v>1</v>
      </c>
      <c r="T7" s="4">
        <v>1</v>
      </c>
    </row>
    <row r="8" spans="1:24" x14ac:dyDescent="0.25">
      <c r="A8" s="35">
        <v>7</v>
      </c>
      <c r="B8" s="35">
        <f>'Q1-Q35'!BB10</f>
        <v>6</v>
      </c>
      <c r="C8" s="34">
        <v>6</v>
      </c>
      <c r="G8" t="s">
        <v>13</v>
      </c>
      <c r="I8" s="14">
        <v>6</v>
      </c>
      <c r="J8" s="14">
        <v>7</v>
      </c>
      <c r="L8" s="14">
        <f t="shared" si="0"/>
        <v>5040</v>
      </c>
      <c r="M8" s="14">
        <f t="shared" si="1"/>
        <v>720</v>
      </c>
      <c r="N8" s="14">
        <f t="shared" si="2"/>
        <v>1</v>
      </c>
      <c r="O8" s="14">
        <f t="shared" si="3"/>
        <v>7</v>
      </c>
      <c r="P8" s="14">
        <f t="shared" si="4"/>
        <v>5.46875E-2</v>
      </c>
      <c r="Q8" s="18">
        <f t="shared" si="5"/>
        <v>0.8571428571428571</v>
      </c>
      <c r="R8" s="14">
        <f t="shared" si="6"/>
        <v>0.84887839433293977</v>
      </c>
      <c r="S8" s="20">
        <v>1</v>
      </c>
      <c r="T8" s="4">
        <v>1</v>
      </c>
    </row>
    <row r="9" spans="1:24" x14ac:dyDescent="0.25">
      <c r="A9" s="35">
        <v>8</v>
      </c>
      <c r="B9" s="35">
        <f>'Q1-Q35'!BJ10</f>
        <v>6</v>
      </c>
      <c r="C9" s="34">
        <v>6</v>
      </c>
      <c r="G9" t="s">
        <v>14</v>
      </c>
      <c r="I9" s="14">
        <v>6</v>
      </c>
      <c r="J9" s="14">
        <v>7</v>
      </c>
      <c r="L9" s="14">
        <f t="shared" si="0"/>
        <v>5040</v>
      </c>
      <c r="M9" s="14">
        <f t="shared" si="1"/>
        <v>720</v>
      </c>
      <c r="N9" s="14">
        <f t="shared" si="2"/>
        <v>1</v>
      </c>
      <c r="O9" s="14">
        <f t="shared" si="3"/>
        <v>7</v>
      </c>
      <c r="P9" s="14">
        <f t="shared" si="4"/>
        <v>5.46875E-2</v>
      </c>
      <c r="Q9" s="18">
        <f t="shared" si="5"/>
        <v>0.8571428571428571</v>
      </c>
      <c r="R9" s="14">
        <f t="shared" si="6"/>
        <v>0.84887839433293977</v>
      </c>
      <c r="S9" s="20">
        <v>1</v>
      </c>
      <c r="T9" s="4">
        <v>1</v>
      </c>
    </row>
    <row r="10" spans="1:24" x14ac:dyDescent="0.25">
      <c r="A10" s="35">
        <v>9</v>
      </c>
      <c r="B10" s="35">
        <f>'Q1-Q35'!BR10</f>
        <v>6</v>
      </c>
      <c r="C10" s="34">
        <v>6</v>
      </c>
      <c r="G10" t="s">
        <v>15</v>
      </c>
      <c r="I10" s="14">
        <v>6</v>
      </c>
      <c r="J10" s="14">
        <v>7</v>
      </c>
      <c r="L10" s="14">
        <f t="shared" si="0"/>
        <v>5040</v>
      </c>
      <c r="M10" s="14">
        <f t="shared" si="1"/>
        <v>720</v>
      </c>
      <c r="N10" s="14">
        <f t="shared" si="2"/>
        <v>1</v>
      </c>
      <c r="O10" s="14">
        <f t="shared" si="3"/>
        <v>7</v>
      </c>
      <c r="P10" s="14">
        <f t="shared" si="4"/>
        <v>5.46875E-2</v>
      </c>
      <c r="Q10" s="18">
        <f t="shared" si="5"/>
        <v>0.8571428571428571</v>
      </c>
      <c r="R10" s="14">
        <f t="shared" si="6"/>
        <v>0.84887839433293977</v>
      </c>
      <c r="S10" s="20">
        <v>1</v>
      </c>
      <c r="T10" s="4">
        <v>1</v>
      </c>
    </row>
    <row r="11" spans="1:24" x14ac:dyDescent="0.25">
      <c r="A11" s="35">
        <v>10</v>
      </c>
      <c r="B11" s="35">
        <f>'Q1-Q35'!BZ10</f>
        <v>5</v>
      </c>
      <c r="C11" s="34">
        <v>5</v>
      </c>
      <c r="G11" t="s">
        <v>16</v>
      </c>
      <c r="I11" s="14">
        <v>6</v>
      </c>
      <c r="J11" s="14">
        <v>7</v>
      </c>
      <c r="L11" s="14">
        <f t="shared" si="0"/>
        <v>5040</v>
      </c>
      <c r="M11" s="14">
        <f t="shared" si="1"/>
        <v>720</v>
      </c>
      <c r="N11" s="14">
        <f t="shared" si="2"/>
        <v>1</v>
      </c>
      <c r="O11" s="14">
        <f t="shared" si="3"/>
        <v>7</v>
      </c>
      <c r="P11" s="14">
        <f t="shared" si="4"/>
        <v>5.46875E-2</v>
      </c>
      <c r="Q11" s="18">
        <f t="shared" si="5"/>
        <v>0.8571428571428571</v>
      </c>
      <c r="R11" s="14">
        <f t="shared" si="6"/>
        <v>0.84887839433293977</v>
      </c>
      <c r="S11" s="20">
        <v>1</v>
      </c>
      <c r="T11" s="4">
        <v>1</v>
      </c>
      <c r="X11" t="s">
        <v>61</v>
      </c>
    </row>
    <row r="12" spans="1:24" x14ac:dyDescent="0.25">
      <c r="A12" s="34">
        <v>11</v>
      </c>
      <c r="B12" s="34">
        <f>'Q1-Q35'!F33</f>
        <v>7</v>
      </c>
      <c r="C12" s="34">
        <v>7</v>
      </c>
      <c r="G12" t="s">
        <v>18</v>
      </c>
      <c r="I12" s="14">
        <v>5</v>
      </c>
      <c r="J12" s="14">
        <v>7</v>
      </c>
      <c r="L12" s="14">
        <f t="shared" si="0"/>
        <v>5040</v>
      </c>
      <c r="M12" s="14">
        <f t="shared" si="1"/>
        <v>120</v>
      </c>
      <c r="N12" s="14">
        <f t="shared" si="2"/>
        <v>2</v>
      </c>
      <c r="O12" s="14">
        <f t="shared" si="3"/>
        <v>21</v>
      </c>
      <c r="P12" s="14">
        <f t="shared" si="4"/>
        <v>0.1640625</v>
      </c>
      <c r="Q12" s="18">
        <f t="shared" si="5"/>
        <v>0.7142857142857143</v>
      </c>
      <c r="R12" s="14">
        <f t="shared" si="6"/>
        <v>0.65821094793057411</v>
      </c>
      <c r="S12" s="20">
        <v>1</v>
      </c>
      <c r="T12" s="4">
        <v>1</v>
      </c>
      <c r="W12" t="s">
        <v>53</v>
      </c>
      <c r="X12">
        <v>0.78</v>
      </c>
    </row>
    <row r="13" spans="1:24" x14ac:dyDescent="0.25">
      <c r="A13" s="34">
        <v>12</v>
      </c>
      <c r="B13" s="34">
        <f>'Q1-Q35'!N33</f>
        <v>6</v>
      </c>
      <c r="C13" s="34">
        <v>6</v>
      </c>
      <c r="G13" t="s">
        <v>19</v>
      </c>
      <c r="I13" s="14">
        <v>7</v>
      </c>
      <c r="J13" s="14">
        <v>7</v>
      </c>
      <c r="L13" s="14">
        <f t="shared" si="0"/>
        <v>5040</v>
      </c>
      <c r="M13" s="14">
        <f t="shared" si="1"/>
        <v>5040</v>
      </c>
      <c r="N13" s="14">
        <f t="shared" si="2"/>
        <v>1</v>
      </c>
      <c r="O13" s="14">
        <f t="shared" si="3"/>
        <v>1</v>
      </c>
      <c r="P13" s="14">
        <f t="shared" si="4"/>
        <v>7.8125E-3</v>
      </c>
      <c r="Q13" s="18">
        <f t="shared" si="5"/>
        <v>1</v>
      </c>
      <c r="R13" s="14">
        <f t="shared" si="6"/>
        <v>1</v>
      </c>
      <c r="S13" s="20">
        <v>1</v>
      </c>
      <c r="T13" s="4">
        <v>1</v>
      </c>
      <c r="W13" t="s">
        <v>59</v>
      </c>
      <c r="X13">
        <v>0.7</v>
      </c>
    </row>
    <row r="14" spans="1:24" x14ac:dyDescent="0.25">
      <c r="A14" s="34">
        <v>13</v>
      </c>
      <c r="B14" s="34">
        <f>'Q1-Q35'!V33</f>
        <v>7</v>
      </c>
      <c r="C14" s="34">
        <v>7</v>
      </c>
      <c r="G14" t="s">
        <v>20</v>
      </c>
      <c r="I14" s="14">
        <v>6</v>
      </c>
      <c r="J14" s="14">
        <v>7</v>
      </c>
      <c r="L14" s="14">
        <f t="shared" si="0"/>
        <v>5040</v>
      </c>
      <c r="M14" s="14">
        <f t="shared" si="1"/>
        <v>720</v>
      </c>
      <c r="N14" s="14">
        <f t="shared" si="2"/>
        <v>1</v>
      </c>
      <c r="O14" s="14">
        <f t="shared" si="3"/>
        <v>7</v>
      </c>
      <c r="P14" s="14">
        <f t="shared" si="4"/>
        <v>5.46875E-2</v>
      </c>
      <c r="Q14" s="18">
        <f t="shared" si="5"/>
        <v>0.8571428571428571</v>
      </c>
      <c r="R14" s="14">
        <f t="shared" si="6"/>
        <v>0.84887839433293977</v>
      </c>
      <c r="S14" s="20">
        <v>1</v>
      </c>
      <c r="T14" s="4">
        <v>1</v>
      </c>
    </row>
    <row r="15" spans="1:24" x14ac:dyDescent="0.25">
      <c r="A15" s="34">
        <v>14</v>
      </c>
      <c r="B15" s="34">
        <f>'Q1-Q35'!AD33</f>
        <v>6</v>
      </c>
      <c r="C15" s="34">
        <v>6</v>
      </c>
      <c r="G15" t="s">
        <v>21</v>
      </c>
      <c r="I15" s="14">
        <v>7</v>
      </c>
      <c r="J15" s="14">
        <v>7</v>
      </c>
      <c r="L15" s="14">
        <f t="shared" si="0"/>
        <v>5040</v>
      </c>
      <c r="M15" s="14">
        <f t="shared" si="1"/>
        <v>5040</v>
      </c>
      <c r="N15" s="14">
        <f t="shared" si="2"/>
        <v>1</v>
      </c>
      <c r="O15" s="14">
        <f t="shared" si="3"/>
        <v>1</v>
      </c>
      <c r="P15" s="14">
        <f t="shared" si="4"/>
        <v>7.8125E-3</v>
      </c>
      <c r="Q15" s="18">
        <f t="shared" si="5"/>
        <v>1</v>
      </c>
      <c r="R15" s="14">
        <f t="shared" si="6"/>
        <v>1</v>
      </c>
      <c r="S15" s="20">
        <v>1</v>
      </c>
      <c r="T15" s="4">
        <v>1</v>
      </c>
    </row>
    <row r="16" spans="1:24" x14ac:dyDescent="0.25">
      <c r="A16" s="34">
        <v>15</v>
      </c>
      <c r="B16" s="34">
        <f>'Q1-Q35'!AL33</f>
        <v>7</v>
      </c>
      <c r="C16" s="34">
        <v>7</v>
      </c>
      <c r="G16" t="s">
        <v>22</v>
      </c>
      <c r="I16" s="14">
        <v>6</v>
      </c>
      <c r="J16" s="14">
        <v>7</v>
      </c>
      <c r="L16" s="14">
        <f t="shared" si="0"/>
        <v>5040</v>
      </c>
      <c r="M16" s="14">
        <f t="shared" si="1"/>
        <v>720</v>
      </c>
      <c r="N16" s="14">
        <f t="shared" si="2"/>
        <v>1</v>
      </c>
      <c r="O16" s="14">
        <f t="shared" si="3"/>
        <v>7</v>
      </c>
      <c r="P16" s="14">
        <f t="shared" si="4"/>
        <v>5.46875E-2</v>
      </c>
      <c r="Q16" s="18">
        <f t="shared" si="5"/>
        <v>0.8571428571428571</v>
      </c>
      <c r="R16" s="14">
        <f t="shared" si="6"/>
        <v>0.84887839433293977</v>
      </c>
      <c r="S16" s="20">
        <v>1</v>
      </c>
      <c r="T16" s="4">
        <v>1</v>
      </c>
    </row>
    <row r="17" spans="1:20" x14ac:dyDescent="0.25">
      <c r="A17" s="34">
        <v>16</v>
      </c>
      <c r="B17" s="34">
        <f>'Q1-Q35'!AT33</f>
        <v>7</v>
      </c>
      <c r="C17" s="34">
        <v>7</v>
      </c>
      <c r="G17" t="s">
        <v>23</v>
      </c>
      <c r="I17" s="14">
        <v>7</v>
      </c>
      <c r="J17" s="14">
        <v>7</v>
      </c>
      <c r="L17" s="14">
        <f t="shared" si="0"/>
        <v>5040</v>
      </c>
      <c r="M17" s="14">
        <f t="shared" si="1"/>
        <v>5040</v>
      </c>
      <c r="N17" s="14">
        <f t="shared" si="2"/>
        <v>1</v>
      </c>
      <c r="O17" s="14">
        <f t="shared" si="3"/>
        <v>1</v>
      </c>
      <c r="P17" s="14">
        <f t="shared" si="4"/>
        <v>7.8125E-3</v>
      </c>
      <c r="Q17" s="18">
        <f t="shared" si="5"/>
        <v>1</v>
      </c>
      <c r="R17" s="14">
        <f t="shared" si="6"/>
        <v>1</v>
      </c>
      <c r="S17" s="20">
        <v>1</v>
      </c>
      <c r="T17" s="4">
        <v>1</v>
      </c>
    </row>
    <row r="18" spans="1:20" x14ac:dyDescent="0.25">
      <c r="A18" s="34">
        <v>17</v>
      </c>
      <c r="B18" s="34">
        <f>'Q1-Q35'!BB33</f>
        <v>7</v>
      </c>
      <c r="C18" s="34">
        <v>7</v>
      </c>
      <c r="G18" t="s">
        <v>24</v>
      </c>
      <c r="I18" s="14">
        <v>7</v>
      </c>
      <c r="J18" s="14">
        <v>7</v>
      </c>
      <c r="L18" s="14">
        <f t="shared" si="0"/>
        <v>5040</v>
      </c>
      <c r="M18" s="14">
        <f t="shared" si="1"/>
        <v>5040</v>
      </c>
      <c r="N18" s="14">
        <f t="shared" si="2"/>
        <v>1</v>
      </c>
      <c r="O18" s="14">
        <f t="shared" si="3"/>
        <v>1</v>
      </c>
      <c r="P18" s="14">
        <f t="shared" si="4"/>
        <v>7.8125E-3</v>
      </c>
      <c r="Q18" s="18">
        <f t="shared" si="5"/>
        <v>1</v>
      </c>
      <c r="R18" s="14">
        <f t="shared" si="6"/>
        <v>1</v>
      </c>
      <c r="S18" s="20">
        <v>1</v>
      </c>
      <c r="T18" s="4">
        <v>1</v>
      </c>
    </row>
    <row r="19" spans="1:20" x14ac:dyDescent="0.25">
      <c r="A19" s="34">
        <v>18</v>
      </c>
      <c r="B19" s="34">
        <f>'Q1-Q35'!BJ33</f>
        <v>7</v>
      </c>
      <c r="C19" s="34">
        <v>7</v>
      </c>
      <c r="G19" t="s">
        <v>25</v>
      </c>
      <c r="I19" s="14">
        <v>7</v>
      </c>
      <c r="J19" s="14">
        <v>7</v>
      </c>
      <c r="L19" s="14">
        <f t="shared" si="0"/>
        <v>5040</v>
      </c>
      <c r="M19" s="14">
        <f t="shared" si="1"/>
        <v>5040</v>
      </c>
      <c r="N19" s="14">
        <f t="shared" si="2"/>
        <v>1</v>
      </c>
      <c r="O19" s="14">
        <f t="shared" si="3"/>
        <v>1</v>
      </c>
      <c r="P19" s="14">
        <f t="shared" si="4"/>
        <v>7.8125E-3</v>
      </c>
      <c r="Q19" s="18">
        <f t="shared" si="5"/>
        <v>1</v>
      </c>
      <c r="R19" s="14">
        <f t="shared" si="6"/>
        <v>1</v>
      </c>
      <c r="S19" s="20">
        <v>1</v>
      </c>
      <c r="T19" s="4">
        <v>1</v>
      </c>
    </row>
    <row r="20" spans="1:20" x14ac:dyDescent="0.25">
      <c r="A20" s="34">
        <v>19</v>
      </c>
      <c r="B20" s="34">
        <f>'Q1-Q35'!BR33</f>
        <v>7</v>
      </c>
      <c r="C20" s="34">
        <v>7</v>
      </c>
      <c r="G20" t="s">
        <v>26</v>
      </c>
      <c r="I20" s="14">
        <v>7</v>
      </c>
      <c r="J20" s="14">
        <v>7</v>
      </c>
      <c r="L20" s="14">
        <f t="shared" si="0"/>
        <v>5040</v>
      </c>
      <c r="M20" s="14">
        <f t="shared" si="1"/>
        <v>5040</v>
      </c>
      <c r="N20" s="14">
        <f t="shared" si="2"/>
        <v>1</v>
      </c>
      <c r="O20" s="14">
        <f t="shared" si="3"/>
        <v>1</v>
      </c>
      <c r="P20" s="14">
        <f t="shared" si="4"/>
        <v>7.8125E-3</v>
      </c>
      <c r="Q20" s="18">
        <f t="shared" si="5"/>
        <v>1</v>
      </c>
      <c r="R20" s="14">
        <f t="shared" si="6"/>
        <v>1</v>
      </c>
      <c r="S20" s="20">
        <v>1</v>
      </c>
      <c r="T20" s="4">
        <v>1</v>
      </c>
    </row>
    <row r="21" spans="1:20" x14ac:dyDescent="0.25">
      <c r="A21" s="34">
        <v>20</v>
      </c>
      <c r="B21" s="34">
        <f>'Q1-Q35'!BZ33</f>
        <v>6</v>
      </c>
      <c r="C21" s="34">
        <v>6</v>
      </c>
      <c r="G21" t="s">
        <v>27</v>
      </c>
      <c r="I21" s="14">
        <v>7</v>
      </c>
      <c r="J21" s="14">
        <v>7</v>
      </c>
      <c r="L21" s="14">
        <f t="shared" si="0"/>
        <v>5040</v>
      </c>
      <c r="M21" s="14">
        <f t="shared" si="1"/>
        <v>5040</v>
      </c>
      <c r="N21" s="14">
        <f t="shared" si="2"/>
        <v>1</v>
      </c>
      <c r="O21" s="14">
        <f t="shared" si="3"/>
        <v>1</v>
      </c>
      <c r="P21" s="14">
        <f t="shared" si="4"/>
        <v>7.8125E-3</v>
      </c>
      <c r="Q21" s="18">
        <f t="shared" si="5"/>
        <v>1</v>
      </c>
      <c r="R21" s="14">
        <f t="shared" si="6"/>
        <v>1</v>
      </c>
      <c r="S21" s="20">
        <v>1</v>
      </c>
      <c r="T21" s="4">
        <v>1</v>
      </c>
    </row>
    <row r="22" spans="1:20" x14ac:dyDescent="0.25">
      <c r="A22" s="35">
        <v>21</v>
      </c>
      <c r="B22" s="35">
        <f>'Q1-Q35'!F56</f>
        <v>7</v>
      </c>
      <c r="C22" s="34">
        <v>7</v>
      </c>
      <c r="G22" t="s">
        <v>28</v>
      </c>
      <c r="I22" s="14">
        <v>6</v>
      </c>
      <c r="J22" s="14">
        <v>7</v>
      </c>
      <c r="L22" s="14">
        <f t="shared" si="0"/>
        <v>5040</v>
      </c>
      <c r="M22" s="14">
        <f t="shared" si="1"/>
        <v>720</v>
      </c>
      <c r="N22" s="14">
        <f t="shared" si="2"/>
        <v>1</v>
      </c>
      <c r="O22" s="14">
        <f t="shared" si="3"/>
        <v>7</v>
      </c>
      <c r="P22" s="14">
        <f t="shared" si="4"/>
        <v>5.46875E-2</v>
      </c>
      <c r="Q22" s="18">
        <f t="shared" si="5"/>
        <v>0.8571428571428571</v>
      </c>
      <c r="R22" s="14">
        <f t="shared" si="6"/>
        <v>0.84887839433293977</v>
      </c>
      <c r="S22" s="20">
        <v>1</v>
      </c>
      <c r="T22" s="4">
        <v>1</v>
      </c>
    </row>
    <row r="23" spans="1:20" x14ac:dyDescent="0.25">
      <c r="A23" s="35">
        <v>22</v>
      </c>
      <c r="B23" s="35">
        <f>'Q1-Q35'!N56</f>
        <v>7</v>
      </c>
      <c r="C23" s="34">
        <v>7</v>
      </c>
      <c r="G23" t="s">
        <v>29</v>
      </c>
      <c r="I23" s="14">
        <v>7</v>
      </c>
      <c r="J23" s="14">
        <v>7</v>
      </c>
      <c r="L23" s="14">
        <f t="shared" si="0"/>
        <v>5040</v>
      </c>
      <c r="M23" s="14">
        <f t="shared" si="1"/>
        <v>5040</v>
      </c>
      <c r="N23" s="14">
        <f t="shared" si="2"/>
        <v>1</v>
      </c>
      <c r="O23" s="14">
        <f t="shared" si="3"/>
        <v>1</v>
      </c>
      <c r="P23" s="14">
        <f t="shared" si="4"/>
        <v>7.8125E-3</v>
      </c>
      <c r="Q23" s="18">
        <f t="shared" si="5"/>
        <v>1</v>
      </c>
      <c r="R23" s="14">
        <f t="shared" si="6"/>
        <v>1</v>
      </c>
      <c r="S23" s="20">
        <v>1</v>
      </c>
      <c r="T23" s="4">
        <v>1</v>
      </c>
    </row>
    <row r="24" spans="1:20" x14ac:dyDescent="0.25">
      <c r="A24" s="35">
        <v>23</v>
      </c>
      <c r="B24" s="35">
        <f>'Q1-Q35'!V56</f>
        <v>4</v>
      </c>
      <c r="C24" s="34">
        <v>4</v>
      </c>
      <c r="G24" t="s">
        <v>30</v>
      </c>
      <c r="I24" s="14">
        <v>7</v>
      </c>
      <c r="J24" s="14">
        <v>7</v>
      </c>
      <c r="L24" s="14">
        <f t="shared" si="0"/>
        <v>5040</v>
      </c>
      <c r="M24" s="14">
        <f t="shared" si="1"/>
        <v>5040</v>
      </c>
      <c r="N24" s="14">
        <f t="shared" si="2"/>
        <v>1</v>
      </c>
      <c r="O24" s="14">
        <f t="shared" si="3"/>
        <v>1</v>
      </c>
      <c r="P24" s="14">
        <f t="shared" si="4"/>
        <v>7.8125E-3</v>
      </c>
      <c r="Q24" s="18">
        <f t="shared" si="5"/>
        <v>1</v>
      </c>
      <c r="R24" s="14">
        <f t="shared" si="6"/>
        <v>1</v>
      </c>
      <c r="S24" s="20">
        <v>1</v>
      </c>
      <c r="T24" s="4">
        <v>1</v>
      </c>
    </row>
    <row r="25" spans="1:20" x14ac:dyDescent="0.25">
      <c r="A25" s="35">
        <v>24</v>
      </c>
      <c r="B25" s="35">
        <f>'Q1-Q35'!AD56</f>
        <v>5</v>
      </c>
      <c r="C25" s="34">
        <v>5</v>
      </c>
      <c r="G25" t="s">
        <v>31</v>
      </c>
      <c r="I25" s="14">
        <v>4</v>
      </c>
      <c r="J25" s="14">
        <v>7</v>
      </c>
      <c r="L25" s="14">
        <f t="shared" si="0"/>
        <v>5040</v>
      </c>
      <c r="M25" s="14">
        <f t="shared" si="1"/>
        <v>24</v>
      </c>
      <c r="N25" s="14">
        <f t="shared" si="2"/>
        <v>6</v>
      </c>
      <c r="O25" s="14">
        <f t="shared" si="3"/>
        <v>35</v>
      </c>
      <c r="P25" s="14">
        <f t="shared" si="4"/>
        <v>0.2734375</v>
      </c>
      <c r="Q25" s="18">
        <f t="shared" si="5"/>
        <v>0.5714285714285714</v>
      </c>
      <c r="R25" s="14">
        <f t="shared" si="6"/>
        <v>0.41013824884792621</v>
      </c>
      <c r="S25" s="20">
        <v>1</v>
      </c>
      <c r="T25" s="4">
        <v>1</v>
      </c>
    </row>
    <row r="26" spans="1:20" x14ac:dyDescent="0.25">
      <c r="A26" s="35">
        <v>25</v>
      </c>
      <c r="B26" s="35">
        <f>'Q1-Q35'!AL56</f>
        <v>7</v>
      </c>
      <c r="C26" s="34">
        <v>7</v>
      </c>
      <c r="G26" t="s">
        <v>32</v>
      </c>
      <c r="I26" s="14">
        <v>5</v>
      </c>
      <c r="J26" s="14">
        <v>7</v>
      </c>
      <c r="L26" s="14">
        <f t="shared" si="0"/>
        <v>5040</v>
      </c>
      <c r="M26" s="14">
        <f t="shared" si="1"/>
        <v>120</v>
      </c>
      <c r="N26" s="14">
        <f t="shared" si="2"/>
        <v>2</v>
      </c>
      <c r="O26" s="14">
        <f t="shared" si="3"/>
        <v>21</v>
      </c>
      <c r="P26" s="14">
        <f t="shared" si="4"/>
        <v>0.1640625</v>
      </c>
      <c r="Q26" s="18">
        <f t="shared" si="5"/>
        <v>0.7142857142857143</v>
      </c>
      <c r="R26" s="14">
        <f t="shared" si="6"/>
        <v>0.65821094793057411</v>
      </c>
      <c r="S26" s="20">
        <v>1</v>
      </c>
      <c r="T26" s="4">
        <v>1</v>
      </c>
    </row>
    <row r="27" spans="1:20" x14ac:dyDescent="0.25">
      <c r="A27" s="35">
        <v>26</v>
      </c>
      <c r="B27" s="35">
        <f>'Q1-Q35'!AT56</f>
        <v>6</v>
      </c>
      <c r="C27" s="34">
        <v>6</v>
      </c>
      <c r="G27" t="s">
        <v>33</v>
      </c>
      <c r="I27" s="14">
        <v>7</v>
      </c>
      <c r="J27" s="14">
        <v>7</v>
      </c>
      <c r="L27" s="14">
        <f t="shared" si="0"/>
        <v>5040</v>
      </c>
      <c r="M27" s="14">
        <f t="shared" si="1"/>
        <v>5040</v>
      </c>
      <c r="N27" s="14">
        <f t="shared" si="2"/>
        <v>1</v>
      </c>
      <c r="O27" s="14">
        <f t="shared" si="3"/>
        <v>1</v>
      </c>
      <c r="P27" s="14">
        <f t="shared" si="4"/>
        <v>7.8125E-3</v>
      </c>
      <c r="Q27" s="18">
        <f t="shared" si="5"/>
        <v>1</v>
      </c>
      <c r="R27" s="14">
        <f t="shared" si="6"/>
        <v>1</v>
      </c>
      <c r="S27" s="20">
        <v>1</v>
      </c>
      <c r="T27" s="4">
        <v>1</v>
      </c>
    </row>
    <row r="28" spans="1:20" x14ac:dyDescent="0.25">
      <c r="A28" s="35">
        <v>27</v>
      </c>
      <c r="B28" s="35">
        <f>'Q1-Q35'!BB56</f>
        <v>6</v>
      </c>
      <c r="C28" s="34">
        <v>6</v>
      </c>
      <c r="G28" t="s">
        <v>34</v>
      </c>
      <c r="I28" s="14">
        <v>6</v>
      </c>
      <c r="J28" s="14">
        <v>7</v>
      </c>
      <c r="L28" s="14">
        <f t="shared" si="0"/>
        <v>5040</v>
      </c>
      <c r="M28" s="14">
        <f t="shared" si="1"/>
        <v>720</v>
      </c>
      <c r="N28" s="14">
        <f t="shared" si="2"/>
        <v>1</v>
      </c>
      <c r="O28" s="14">
        <f t="shared" si="3"/>
        <v>7</v>
      </c>
      <c r="P28" s="14">
        <f t="shared" si="4"/>
        <v>5.46875E-2</v>
      </c>
      <c r="Q28" s="18">
        <f t="shared" si="5"/>
        <v>0.8571428571428571</v>
      </c>
      <c r="R28" s="14">
        <f t="shared" si="6"/>
        <v>0.84887839433293977</v>
      </c>
      <c r="S28" s="20">
        <v>1</v>
      </c>
      <c r="T28" s="4">
        <v>1</v>
      </c>
    </row>
    <row r="29" spans="1:20" x14ac:dyDescent="0.25">
      <c r="A29" s="35">
        <v>28</v>
      </c>
      <c r="B29" s="35">
        <f>'Q1-Q35'!BJ56</f>
        <v>6</v>
      </c>
      <c r="C29" s="34">
        <v>6</v>
      </c>
      <c r="G29" t="s">
        <v>35</v>
      </c>
      <c r="I29" s="14">
        <v>6</v>
      </c>
      <c r="J29" s="14">
        <v>7</v>
      </c>
      <c r="L29" s="14">
        <f t="shared" si="0"/>
        <v>5040</v>
      </c>
      <c r="M29" s="14">
        <f t="shared" si="1"/>
        <v>720</v>
      </c>
      <c r="N29" s="14">
        <f t="shared" si="2"/>
        <v>1</v>
      </c>
      <c r="O29" s="14">
        <f t="shared" si="3"/>
        <v>7</v>
      </c>
      <c r="P29" s="14">
        <f t="shared" si="4"/>
        <v>5.46875E-2</v>
      </c>
      <c r="Q29" s="18">
        <f t="shared" si="5"/>
        <v>0.8571428571428571</v>
      </c>
      <c r="R29" s="14">
        <f t="shared" si="6"/>
        <v>0.84887839433293977</v>
      </c>
      <c r="S29" s="20">
        <v>1</v>
      </c>
      <c r="T29" s="4">
        <v>1</v>
      </c>
    </row>
    <row r="30" spans="1:20" x14ac:dyDescent="0.25">
      <c r="A30" s="35">
        <v>29</v>
      </c>
      <c r="B30" s="35">
        <f>'Q1-Q35'!BR56</f>
        <v>7</v>
      </c>
      <c r="C30" s="34">
        <v>7</v>
      </c>
      <c r="G30" t="s">
        <v>36</v>
      </c>
      <c r="I30" s="14">
        <v>6</v>
      </c>
      <c r="J30" s="14">
        <v>7</v>
      </c>
      <c r="L30" s="14">
        <f t="shared" si="0"/>
        <v>5040</v>
      </c>
      <c r="M30" s="14">
        <f t="shared" si="1"/>
        <v>720</v>
      </c>
      <c r="N30" s="14">
        <f t="shared" si="2"/>
        <v>1</v>
      </c>
      <c r="O30" s="14">
        <f t="shared" si="3"/>
        <v>7</v>
      </c>
      <c r="P30" s="14">
        <f t="shared" si="4"/>
        <v>5.46875E-2</v>
      </c>
      <c r="Q30" s="18">
        <f t="shared" si="5"/>
        <v>0.8571428571428571</v>
      </c>
      <c r="R30" s="14">
        <f t="shared" si="6"/>
        <v>0.84887839433293977</v>
      </c>
      <c r="S30" s="20">
        <v>1</v>
      </c>
      <c r="T30" s="4">
        <v>1</v>
      </c>
    </row>
    <row r="31" spans="1:20" x14ac:dyDescent="0.25">
      <c r="A31" s="35">
        <v>30</v>
      </c>
      <c r="B31" s="35">
        <f>'Q1-Q35'!BZ56</f>
        <v>7</v>
      </c>
      <c r="C31" s="34">
        <v>7</v>
      </c>
      <c r="G31" t="s">
        <v>37</v>
      </c>
      <c r="I31" s="14">
        <v>7</v>
      </c>
      <c r="J31" s="14">
        <v>7</v>
      </c>
      <c r="L31" s="14">
        <f t="shared" si="0"/>
        <v>5040</v>
      </c>
      <c r="M31" s="14">
        <f t="shared" si="1"/>
        <v>5040</v>
      </c>
      <c r="N31" s="14">
        <f t="shared" si="2"/>
        <v>1</v>
      </c>
      <c r="O31" s="14">
        <f t="shared" si="3"/>
        <v>1</v>
      </c>
      <c r="P31" s="14">
        <f t="shared" si="4"/>
        <v>7.8125E-3</v>
      </c>
      <c r="Q31" s="18">
        <f t="shared" si="5"/>
        <v>1</v>
      </c>
      <c r="R31" s="14">
        <f t="shared" si="6"/>
        <v>1</v>
      </c>
      <c r="S31" s="20">
        <v>1</v>
      </c>
      <c r="T31" s="4">
        <v>1</v>
      </c>
    </row>
    <row r="32" spans="1:20" x14ac:dyDescent="0.25">
      <c r="A32" s="34">
        <v>31</v>
      </c>
      <c r="B32" s="34">
        <f>'Q1-Q35'!F79</f>
        <v>7</v>
      </c>
      <c r="C32" s="34">
        <v>7</v>
      </c>
      <c r="G32" t="s">
        <v>38</v>
      </c>
      <c r="I32" s="14">
        <v>7</v>
      </c>
      <c r="J32" s="14">
        <v>7</v>
      </c>
      <c r="L32" s="14">
        <f t="shared" si="0"/>
        <v>5040</v>
      </c>
      <c r="M32" s="14">
        <f t="shared" si="1"/>
        <v>5040</v>
      </c>
      <c r="N32" s="14">
        <f t="shared" si="2"/>
        <v>1</v>
      </c>
      <c r="O32" s="14">
        <f t="shared" si="3"/>
        <v>1</v>
      </c>
      <c r="P32" s="14">
        <f t="shared" si="4"/>
        <v>7.8125E-3</v>
      </c>
      <c r="Q32" s="18">
        <f t="shared" si="5"/>
        <v>1</v>
      </c>
      <c r="R32" s="14">
        <f t="shared" si="6"/>
        <v>1</v>
      </c>
      <c r="S32" s="20">
        <v>1</v>
      </c>
      <c r="T32" s="4">
        <v>1</v>
      </c>
    </row>
    <row r="33" spans="1:20" x14ac:dyDescent="0.25">
      <c r="A33" s="34">
        <v>32</v>
      </c>
      <c r="B33" s="34">
        <f>'Q1-Q35'!N79</f>
        <v>6</v>
      </c>
      <c r="C33" s="34">
        <v>6</v>
      </c>
      <c r="G33" t="s">
        <v>39</v>
      </c>
      <c r="I33" s="14">
        <v>7</v>
      </c>
      <c r="J33" s="14">
        <v>7</v>
      </c>
      <c r="L33" s="14">
        <f t="shared" si="0"/>
        <v>5040</v>
      </c>
      <c r="M33" s="14">
        <f t="shared" si="1"/>
        <v>5040</v>
      </c>
      <c r="N33" s="14">
        <f t="shared" si="2"/>
        <v>1</v>
      </c>
      <c r="O33" s="14">
        <f t="shared" si="3"/>
        <v>1</v>
      </c>
      <c r="P33" s="14">
        <f t="shared" si="4"/>
        <v>7.8125E-3</v>
      </c>
      <c r="Q33" s="18">
        <f t="shared" si="5"/>
        <v>1</v>
      </c>
      <c r="R33" s="14">
        <f t="shared" si="6"/>
        <v>1</v>
      </c>
      <c r="S33" s="20">
        <v>1</v>
      </c>
      <c r="T33" s="4">
        <v>1</v>
      </c>
    </row>
    <row r="34" spans="1:20" x14ac:dyDescent="0.25">
      <c r="A34" s="34">
        <v>33</v>
      </c>
      <c r="B34" s="34">
        <f>'Q1-Q35'!V79</f>
        <v>7</v>
      </c>
      <c r="C34" s="34">
        <v>7</v>
      </c>
      <c r="G34" t="s">
        <v>40</v>
      </c>
      <c r="I34" s="14">
        <v>6</v>
      </c>
      <c r="J34" s="14">
        <v>7</v>
      </c>
      <c r="L34" s="14">
        <f t="shared" si="0"/>
        <v>5040</v>
      </c>
      <c r="M34" s="14">
        <f t="shared" si="1"/>
        <v>720</v>
      </c>
      <c r="N34" s="14">
        <f t="shared" si="2"/>
        <v>1</v>
      </c>
      <c r="O34" s="14">
        <f t="shared" si="3"/>
        <v>7</v>
      </c>
      <c r="P34" s="14">
        <f t="shared" si="4"/>
        <v>5.46875E-2</v>
      </c>
      <c r="Q34" s="18">
        <f t="shared" si="5"/>
        <v>0.8571428571428571</v>
      </c>
      <c r="R34" s="14">
        <f t="shared" si="6"/>
        <v>0.84887839433293977</v>
      </c>
      <c r="S34" s="20">
        <v>1</v>
      </c>
      <c r="T34" s="4">
        <v>1</v>
      </c>
    </row>
    <row r="35" spans="1:20" x14ac:dyDescent="0.25">
      <c r="A35" s="34">
        <v>34</v>
      </c>
      <c r="B35" s="34">
        <f>'Q1-Q35'!AD79</f>
        <v>7</v>
      </c>
      <c r="C35" s="34">
        <v>7</v>
      </c>
      <c r="G35" t="s">
        <v>41</v>
      </c>
      <c r="I35" s="14">
        <v>7</v>
      </c>
      <c r="J35" s="14">
        <v>7</v>
      </c>
      <c r="L35" s="14">
        <f t="shared" si="0"/>
        <v>5040</v>
      </c>
      <c r="M35" s="14">
        <f t="shared" si="1"/>
        <v>5040</v>
      </c>
      <c r="N35" s="14">
        <f t="shared" si="2"/>
        <v>1</v>
      </c>
      <c r="O35" s="14">
        <f t="shared" si="3"/>
        <v>1</v>
      </c>
      <c r="P35" s="14">
        <f t="shared" si="4"/>
        <v>7.8125E-3</v>
      </c>
      <c r="Q35" s="18">
        <f t="shared" si="5"/>
        <v>1</v>
      </c>
      <c r="R35" s="14">
        <f t="shared" si="6"/>
        <v>1</v>
      </c>
      <c r="S35" s="20">
        <v>1</v>
      </c>
      <c r="T35" s="4">
        <v>1</v>
      </c>
    </row>
    <row r="36" spans="1:20" x14ac:dyDescent="0.25">
      <c r="A36" s="34">
        <v>35</v>
      </c>
      <c r="B36" s="34">
        <f>'Q1-Q35'!AL79</f>
        <v>7</v>
      </c>
      <c r="C36" s="34">
        <v>7</v>
      </c>
      <c r="G36" t="s">
        <v>42</v>
      </c>
      <c r="I36" s="14">
        <v>7</v>
      </c>
      <c r="J36" s="14">
        <v>7</v>
      </c>
      <c r="L36" s="14">
        <f t="shared" si="0"/>
        <v>5040</v>
      </c>
      <c r="M36" s="14">
        <f t="shared" si="1"/>
        <v>5040</v>
      </c>
      <c r="N36" s="14">
        <f t="shared" si="2"/>
        <v>1</v>
      </c>
      <c r="O36" s="14">
        <f t="shared" si="3"/>
        <v>1</v>
      </c>
      <c r="P36" s="14">
        <f t="shared" si="4"/>
        <v>7.8125E-3</v>
      </c>
      <c r="Q36" s="18">
        <f t="shared" si="5"/>
        <v>1</v>
      </c>
      <c r="R36" s="14">
        <f t="shared" si="6"/>
        <v>1</v>
      </c>
      <c r="S36" s="20">
        <v>1</v>
      </c>
      <c r="T36" s="4">
        <v>1</v>
      </c>
    </row>
    <row r="37" spans="1:20" x14ac:dyDescent="0.25">
      <c r="G37" t="s">
        <v>43</v>
      </c>
      <c r="I37" s="14">
        <v>7</v>
      </c>
      <c r="J37" s="14">
        <v>7</v>
      </c>
      <c r="L37" s="14">
        <f t="shared" si="0"/>
        <v>5040</v>
      </c>
      <c r="M37" s="14">
        <f t="shared" si="1"/>
        <v>5040</v>
      </c>
      <c r="N37" s="14">
        <f t="shared" si="2"/>
        <v>1</v>
      </c>
      <c r="O37" s="14">
        <f t="shared" si="3"/>
        <v>1</v>
      </c>
      <c r="P37" s="14">
        <f t="shared" si="4"/>
        <v>7.8125E-3</v>
      </c>
      <c r="Q37" s="18">
        <f t="shared" si="5"/>
        <v>1</v>
      </c>
      <c r="R37" s="14">
        <f t="shared" si="6"/>
        <v>1</v>
      </c>
      <c r="S37" s="20">
        <v>1</v>
      </c>
      <c r="T37" s="4">
        <v>1</v>
      </c>
    </row>
  </sheetData>
  <conditionalFormatting sqref="S3:S37">
    <cfRule type="cellIs" dxfId="9" priority="2" operator="greaterThan">
      <formula>0.78</formula>
    </cfRule>
  </conditionalFormatting>
  <conditionalFormatting sqref="T3:T37">
    <cfRule type="cellIs" dxfId="8" priority="1" operator="greaterThan">
      <formula>0.7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E5BB-08D9-4C67-96C9-4B3946AAB1EF}">
  <dimension ref="A1:R45"/>
  <sheetViews>
    <sheetView workbookViewId="0">
      <selection activeCell="O43" sqref="O43"/>
    </sheetView>
  </sheetViews>
  <sheetFormatPr defaultRowHeight="15" x14ac:dyDescent="0.25"/>
  <cols>
    <col min="1" max="1" width="8.140625" style="2" bestFit="1" customWidth="1"/>
    <col min="4" max="9" width="9.140625" customWidth="1"/>
    <col min="14" max="14" width="11.42578125" customWidth="1"/>
    <col min="17" max="17" width="11.140625" bestFit="1" customWidth="1"/>
  </cols>
  <sheetData>
    <row r="1" spans="1:18" x14ac:dyDescent="0.25">
      <c r="A1" s="43" t="s">
        <v>69</v>
      </c>
      <c r="B1" s="43"/>
      <c r="C1" s="43"/>
      <c r="D1" s="43"/>
      <c r="E1" s="43"/>
      <c r="F1" s="43"/>
      <c r="G1" s="43"/>
      <c r="H1" s="43"/>
      <c r="I1" s="43"/>
    </row>
    <row r="3" spans="1:18" x14ac:dyDescent="0.25">
      <c r="B3" s="42" t="s">
        <v>62</v>
      </c>
      <c r="C3" s="42"/>
      <c r="D3" s="42" t="s">
        <v>63</v>
      </c>
      <c r="E3" s="42"/>
      <c r="F3" s="42" t="s">
        <v>64</v>
      </c>
      <c r="G3" s="42"/>
      <c r="H3" s="42" t="s">
        <v>65</v>
      </c>
      <c r="I3" s="42"/>
    </row>
    <row r="4" spans="1:18" x14ac:dyDescent="0.25">
      <c r="A4" s="7" t="s">
        <v>68</v>
      </c>
      <c r="B4" s="7" t="s">
        <v>53</v>
      </c>
      <c r="C4" s="7" t="s">
        <v>59</v>
      </c>
      <c r="D4" s="7" t="s">
        <v>53</v>
      </c>
      <c r="E4" s="7" t="s">
        <v>59</v>
      </c>
      <c r="F4" s="7" t="s">
        <v>53</v>
      </c>
      <c r="G4" s="7" t="s">
        <v>59</v>
      </c>
      <c r="H4" s="7" t="s">
        <v>53</v>
      </c>
      <c r="I4" s="7" t="s">
        <v>59</v>
      </c>
    </row>
    <row r="5" spans="1:18" x14ac:dyDescent="0.25">
      <c r="A5" s="7">
        <v>1</v>
      </c>
      <c r="B5" s="8">
        <v>1</v>
      </c>
      <c r="C5" s="8">
        <v>1</v>
      </c>
      <c r="D5" s="9">
        <v>0.5714285714285714</v>
      </c>
      <c r="E5" s="9">
        <v>0.41013824884792621</v>
      </c>
      <c r="F5" s="9">
        <v>0.5714285714285714</v>
      </c>
      <c r="G5" s="9">
        <v>0.41013824884792621</v>
      </c>
      <c r="H5" s="10">
        <v>1</v>
      </c>
      <c r="I5" s="9">
        <v>1</v>
      </c>
    </row>
    <row r="6" spans="1:18" x14ac:dyDescent="0.25">
      <c r="A6" s="7">
        <v>2</v>
      </c>
      <c r="B6" s="8">
        <v>1</v>
      </c>
      <c r="C6" s="8">
        <v>1</v>
      </c>
      <c r="D6" s="9">
        <v>0.7142857142857143</v>
      </c>
      <c r="E6" s="9">
        <v>0.65821094793057411</v>
      </c>
      <c r="F6" s="9">
        <v>0.7142857142857143</v>
      </c>
      <c r="G6" s="9">
        <v>0.65821094793057411</v>
      </c>
      <c r="H6" s="10">
        <v>1</v>
      </c>
      <c r="I6" s="9">
        <v>1</v>
      </c>
      <c r="N6" s="15" t="s">
        <v>75</v>
      </c>
    </row>
    <row r="7" spans="1:18" x14ac:dyDescent="0.25">
      <c r="A7" s="7">
        <v>3</v>
      </c>
      <c r="B7" s="8">
        <v>1</v>
      </c>
      <c r="C7" s="8">
        <v>1</v>
      </c>
      <c r="D7" s="9">
        <v>0.5714285714285714</v>
      </c>
      <c r="E7" s="9">
        <v>0.41013824884792621</v>
      </c>
      <c r="F7" s="9">
        <v>0.5714285714285714</v>
      </c>
      <c r="G7" s="9">
        <v>0.41013824884792621</v>
      </c>
      <c r="H7" s="10">
        <v>1</v>
      </c>
      <c r="I7" s="9">
        <v>1</v>
      </c>
      <c r="N7" t="s">
        <v>70</v>
      </c>
      <c r="O7">
        <f>COUNTIF(B5:B39,"=1")</f>
        <v>21</v>
      </c>
      <c r="Q7" t="s">
        <v>73</v>
      </c>
      <c r="R7" s="13">
        <f>O7/O10</f>
        <v>0.6</v>
      </c>
    </row>
    <row r="8" spans="1:18" x14ac:dyDescent="0.25">
      <c r="A8" s="7">
        <v>4</v>
      </c>
      <c r="B8" s="8">
        <v>1</v>
      </c>
      <c r="C8" s="8">
        <v>1</v>
      </c>
      <c r="D8" s="9">
        <v>0.8571428571428571</v>
      </c>
      <c r="E8" s="9">
        <v>0.84887839433293977</v>
      </c>
      <c r="F8" s="9">
        <v>0.7142857142857143</v>
      </c>
      <c r="G8" s="9">
        <v>0.65821094793057411</v>
      </c>
      <c r="H8" s="10">
        <v>1</v>
      </c>
      <c r="I8" s="9">
        <v>1</v>
      </c>
      <c r="N8" t="s">
        <v>71</v>
      </c>
      <c r="O8">
        <f>COUNTIF(B5:B39,"=0.857142857142857")</f>
        <v>13</v>
      </c>
      <c r="Q8" t="s">
        <v>74</v>
      </c>
      <c r="R8" s="12">
        <f>AVERAGE(B5:B39)</f>
        <v>0.93877551020408179</v>
      </c>
    </row>
    <row r="9" spans="1:18" x14ac:dyDescent="0.25">
      <c r="A9" s="7">
        <v>5</v>
      </c>
      <c r="B9" s="8">
        <v>1</v>
      </c>
      <c r="C9" s="8">
        <v>1</v>
      </c>
      <c r="D9" s="9">
        <v>1</v>
      </c>
      <c r="E9" s="9">
        <v>1</v>
      </c>
      <c r="F9" s="9">
        <v>0.8571428571428571</v>
      </c>
      <c r="G9" s="9">
        <v>0.84887839433293977</v>
      </c>
      <c r="H9" s="10">
        <v>1</v>
      </c>
      <c r="I9" s="9">
        <v>1</v>
      </c>
      <c r="N9" t="s">
        <v>72</v>
      </c>
      <c r="O9">
        <f>COUNTIF(B6:B40,"=0.714285714285714")</f>
        <v>1</v>
      </c>
      <c r="Q9" s="64" t="s">
        <v>258</v>
      </c>
      <c r="R9" s="64">
        <v>0.94</v>
      </c>
    </row>
    <row r="10" spans="1:18" ht="15.75" x14ac:dyDescent="0.25">
      <c r="A10" s="7">
        <v>6</v>
      </c>
      <c r="B10" s="8">
        <v>0.85714285714285698</v>
      </c>
      <c r="C10" s="8">
        <v>0.84887839433293977</v>
      </c>
      <c r="D10" s="9">
        <v>1</v>
      </c>
      <c r="E10" s="9">
        <v>1</v>
      </c>
      <c r="F10" s="9">
        <v>0.8571428571428571</v>
      </c>
      <c r="G10" s="9">
        <v>0.84887839433293977</v>
      </c>
      <c r="H10" s="10">
        <v>1</v>
      </c>
      <c r="I10" s="9">
        <v>1</v>
      </c>
      <c r="O10">
        <f>SUM(O7:O9)</f>
        <v>35</v>
      </c>
      <c r="Q10" s="63"/>
    </row>
    <row r="11" spans="1:18" x14ac:dyDescent="0.25">
      <c r="A11" s="7">
        <v>7</v>
      </c>
      <c r="B11" s="8">
        <v>0.8571428571428571</v>
      </c>
      <c r="C11" s="8">
        <v>0.84887839433293977</v>
      </c>
      <c r="D11" s="9">
        <v>0.8571428571428571</v>
      </c>
      <c r="E11" s="9">
        <v>0.84887839433293977</v>
      </c>
      <c r="F11" s="9">
        <v>0.8571428571428571</v>
      </c>
      <c r="G11" s="9">
        <v>0.84887839433293977</v>
      </c>
      <c r="H11" s="10">
        <v>1</v>
      </c>
      <c r="I11" s="9">
        <v>1</v>
      </c>
    </row>
    <row r="12" spans="1:18" x14ac:dyDescent="0.25">
      <c r="A12" s="7">
        <v>8</v>
      </c>
      <c r="B12" s="8">
        <v>1</v>
      </c>
      <c r="C12" s="8">
        <v>1</v>
      </c>
      <c r="D12" s="9">
        <v>0.8571428571428571</v>
      </c>
      <c r="E12" s="9">
        <v>0.84887839433293977</v>
      </c>
      <c r="F12" s="9">
        <v>0.7142857142857143</v>
      </c>
      <c r="G12" s="9">
        <v>0.65821094793057411</v>
      </c>
      <c r="H12" s="10">
        <v>1</v>
      </c>
      <c r="I12" s="9">
        <v>1</v>
      </c>
      <c r="N12" t="s">
        <v>76</v>
      </c>
    </row>
    <row r="13" spans="1:18" x14ac:dyDescent="0.25">
      <c r="A13" s="7">
        <v>9</v>
      </c>
      <c r="B13" s="8">
        <v>0.8571428571428571</v>
      </c>
      <c r="C13" s="8">
        <v>0.84887839433293999</v>
      </c>
      <c r="D13" s="9">
        <v>0.5714285714285714</v>
      </c>
      <c r="E13" s="9">
        <v>0.41013824884792621</v>
      </c>
      <c r="F13" s="9">
        <v>0.7142857142857143</v>
      </c>
      <c r="G13" s="9">
        <v>0.65821094793057411</v>
      </c>
      <c r="H13" s="10">
        <v>1</v>
      </c>
      <c r="I13" s="9">
        <v>1</v>
      </c>
      <c r="N13" t="s">
        <v>77</v>
      </c>
      <c r="O13">
        <f>COUNTIF(C5:C39,"=1")</f>
        <v>21</v>
      </c>
    </row>
    <row r="14" spans="1:18" x14ac:dyDescent="0.25">
      <c r="A14" s="7">
        <v>10</v>
      </c>
      <c r="B14" s="8">
        <v>0.71428571428571397</v>
      </c>
      <c r="C14" s="8">
        <v>0.65821094793057411</v>
      </c>
      <c r="D14" s="9">
        <v>0.8571428571428571</v>
      </c>
      <c r="E14" s="9">
        <v>0.84887839433293977</v>
      </c>
      <c r="F14" s="9">
        <v>0.42857142857142855</v>
      </c>
      <c r="G14" s="9">
        <v>0.21351766513056833</v>
      </c>
      <c r="H14" s="10">
        <v>1</v>
      </c>
      <c r="I14" s="9">
        <v>1</v>
      </c>
      <c r="N14" t="s">
        <v>78</v>
      </c>
      <c r="O14">
        <f>COUNTIF(C5:C39,"=0.84887839433294")</f>
        <v>13</v>
      </c>
    </row>
    <row r="15" spans="1:18" x14ac:dyDescent="0.25">
      <c r="A15" s="7">
        <v>11</v>
      </c>
      <c r="B15" s="8">
        <v>1</v>
      </c>
      <c r="C15" s="8">
        <v>1</v>
      </c>
      <c r="D15" s="9">
        <v>1</v>
      </c>
      <c r="E15" s="9">
        <v>1</v>
      </c>
      <c r="F15" s="9">
        <v>1</v>
      </c>
      <c r="G15" s="9">
        <v>1</v>
      </c>
      <c r="H15" s="10">
        <v>1</v>
      </c>
      <c r="I15" s="9">
        <v>1</v>
      </c>
      <c r="N15" t="s">
        <v>79</v>
      </c>
      <c r="O15">
        <v>1</v>
      </c>
    </row>
    <row r="16" spans="1:18" x14ac:dyDescent="0.25">
      <c r="A16" s="7">
        <v>12</v>
      </c>
      <c r="B16" s="8">
        <v>0.8571428571428571</v>
      </c>
      <c r="C16" s="8">
        <v>0.84887839433293977</v>
      </c>
      <c r="D16" s="9">
        <v>0.8571428571428571</v>
      </c>
      <c r="E16" s="9">
        <v>0.84887839433293977</v>
      </c>
      <c r="F16" s="9">
        <v>0.5714285714285714</v>
      </c>
      <c r="G16" s="9">
        <v>0.41013824884792621</v>
      </c>
      <c r="H16" s="10">
        <v>1</v>
      </c>
      <c r="I16" s="9">
        <v>1</v>
      </c>
      <c r="O16">
        <f>SUM(O13:O15)</f>
        <v>35</v>
      </c>
    </row>
    <row r="17" spans="1:9" x14ac:dyDescent="0.25">
      <c r="A17" s="7">
        <v>13</v>
      </c>
      <c r="B17" s="8">
        <v>1</v>
      </c>
      <c r="C17" s="8">
        <v>1</v>
      </c>
      <c r="D17" s="9">
        <v>0.8571428571428571</v>
      </c>
      <c r="E17" s="9">
        <v>0.84887839433293977</v>
      </c>
      <c r="F17" s="9">
        <v>0.8571428571428571</v>
      </c>
      <c r="G17" s="9">
        <v>0.84887839433293977</v>
      </c>
      <c r="H17" s="10">
        <v>1</v>
      </c>
      <c r="I17" s="9">
        <v>1</v>
      </c>
    </row>
    <row r="18" spans="1:9" x14ac:dyDescent="0.25">
      <c r="A18" s="7">
        <v>14</v>
      </c>
      <c r="B18" s="8">
        <v>0.8571428571428571</v>
      </c>
      <c r="C18" s="8">
        <v>0.84887839433293977</v>
      </c>
      <c r="D18" s="9">
        <v>0.8571428571428571</v>
      </c>
      <c r="E18" s="9">
        <v>0.84887839433293977</v>
      </c>
      <c r="F18" s="9">
        <v>0.8571428571428571</v>
      </c>
      <c r="G18" s="9">
        <v>0.84887839433293977</v>
      </c>
      <c r="H18" s="10">
        <v>1</v>
      </c>
      <c r="I18" s="9">
        <v>1</v>
      </c>
    </row>
    <row r="19" spans="1:9" x14ac:dyDescent="0.25">
      <c r="A19" s="7">
        <v>15</v>
      </c>
      <c r="B19" s="8">
        <v>1</v>
      </c>
      <c r="C19" s="8">
        <v>1</v>
      </c>
      <c r="D19" s="9">
        <v>1</v>
      </c>
      <c r="E19" s="9">
        <v>1</v>
      </c>
      <c r="F19" s="9">
        <v>1</v>
      </c>
      <c r="G19" s="9">
        <v>1</v>
      </c>
      <c r="H19" s="10">
        <v>1</v>
      </c>
      <c r="I19" s="9">
        <v>1</v>
      </c>
    </row>
    <row r="20" spans="1:9" x14ac:dyDescent="0.25">
      <c r="A20" s="7">
        <v>16</v>
      </c>
      <c r="B20" s="8">
        <v>0.8571428571428571</v>
      </c>
      <c r="C20" s="8">
        <v>0.84887839433293977</v>
      </c>
      <c r="D20" s="9">
        <v>0.7142857142857143</v>
      </c>
      <c r="E20" s="9">
        <v>0.65821094793057411</v>
      </c>
      <c r="F20" s="9">
        <v>0.7142857142857143</v>
      </c>
      <c r="G20" s="9">
        <v>0.65821094793057411</v>
      </c>
      <c r="H20" s="10">
        <v>1</v>
      </c>
      <c r="I20" s="9">
        <v>1</v>
      </c>
    </row>
    <row r="21" spans="1:9" x14ac:dyDescent="0.25">
      <c r="A21" s="7">
        <v>17</v>
      </c>
      <c r="B21" s="8">
        <v>1</v>
      </c>
      <c r="C21" s="8">
        <v>1</v>
      </c>
      <c r="D21" s="9">
        <v>0.8571428571428571</v>
      </c>
      <c r="E21" s="9">
        <v>0.84887839433293977</v>
      </c>
      <c r="F21" s="9">
        <v>0.8571428571428571</v>
      </c>
      <c r="G21" s="9">
        <v>0.84887839433293977</v>
      </c>
      <c r="H21" s="10">
        <v>1</v>
      </c>
      <c r="I21" s="9">
        <v>1</v>
      </c>
    </row>
    <row r="22" spans="1:9" x14ac:dyDescent="0.25">
      <c r="A22" s="7">
        <v>18</v>
      </c>
      <c r="B22" s="8">
        <v>1</v>
      </c>
      <c r="C22" s="8">
        <v>1</v>
      </c>
      <c r="D22" s="9">
        <v>1</v>
      </c>
      <c r="E22" s="9">
        <v>1</v>
      </c>
      <c r="F22" s="9">
        <v>1</v>
      </c>
      <c r="G22" s="9">
        <v>1</v>
      </c>
      <c r="H22" s="10">
        <v>1</v>
      </c>
      <c r="I22" s="9">
        <v>1</v>
      </c>
    </row>
    <row r="23" spans="1:9" x14ac:dyDescent="0.25">
      <c r="A23" s="7">
        <v>19</v>
      </c>
      <c r="B23" s="8">
        <v>1</v>
      </c>
      <c r="C23" s="8">
        <v>1</v>
      </c>
      <c r="D23" s="9">
        <v>1</v>
      </c>
      <c r="E23" s="9">
        <v>1</v>
      </c>
      <c r="F23" s="9">
        <v>0.8571428571428571</v>
      </c>
      <c r="G23" s="9">
        <v>0.84887839433293977</v>
      </c>
      <c r="H23" s="10">
        <v>1</v>
      </c>
      <c r="I23" s="9">
        <v>1</v>
      </c>
    </row>
    <row r="24" spans="1:9" x14ac:dyDescent="0.25">
      <c r="A24" s="7">
        <v>20</v>
      </c>
      <c r="B24" s="8">
        <v>0.8571428571428571</v>
      </c>
      <c r="C24" s="8">
        <v>0.84887839433293977</v>
      </c>
      <c r="D24" s="9">
        <v>0.8571428571428571</v>
      </c>
      <c r="E24" s="9">
        <v>0.84887839433293977</v>
      </c>
      <c r="F24" s="9">
        <v>0.8571428571428571</v>
      </c>
      <c r="G24" s="9">
        <v>0.84887839433293977</v>
      </c>
      <c r="H24" s="10">
        <v>1</v>
      </c>
      <c r="I24" s="9">
        <v>1</v>
      </c>
    </row>
    <row r="25" spans="1:9" x14ac:dyDescent="0.25">
      <c r="A25" s="7">
        <v>21</v>
      </c>
      <c r="B25" s="8">
        <v>1</v>
      </c>
      <c r="C25" s="8">
        <v>1</v>
      </c>
      <c r="D25" s="9">
        <v>1</v>
      </c>
      <c r="E25" s="9">
        <v>1</v>
      </c>
      <c r="F25" s="9">
        <v>1</v>
      </c>
      <c r="G25" s="9">
        <v>1</v>
      </c>
      <c r="H25" s="10">
        <v>1</v>
      </c>
      <c r="I25" s="9">
        <v>1</v>
      </c>
    </row>
    <row r="26" spans="1:9" x14ac:dyDescent="0.25">
      <c r="A26" s="7">
        <v>22</v>
      </c>
      <c r="B26" s="8">
        <v>1</v>
      </c>
      <c r="C26" s="8">
        <v>1</v>
      </c>
      <c r="D26" s="9">
        <v>1</v>
      </c>
      <c r="E26" s="9">
        <v>1</v>
      </c>
      <c r="F26" s="9">
        <v>1</v>
      </c>
      <c r="G26" s="9">
        <v>1</v>
      </c>
      <c r="H26" s="10">
        <v>1</v>
      </c>
      <c r="I26" s="9">
        <v>1</v>
      </c>
    </row>
    <row r="27" spans="1:9" x14ac:dyDescent="0.25">
      <c r="A27" s="7">
        <v>23</v>
      </c>
      <c r="B27" s="8">
        <v>0.8571428571428571</v>
      </c>
      <c r="C27" s="8">
        <v>0.84887839433293977</v>
      </c>
      <c r="D27" s="9">
        <v>0.5714285714285714</v>
      </c>
      <c r="E27" s="9">
        <v>0.41013824884792621</v>
      </c>
      <c r="F27" s="9">
        <v>0.42857142857142855</v>
      </c>
      <c r="G27" s="9">
        <v>0.21351766513056833</v>
      </c>
      <c r="H27" s="10">
        <v>1</v>
      </c>
      <c r="I27" s="9">
        <v>1</v>
      </c>
    </row>
    <row r="28" spans="1:9" x14ac:dyDescent="0.25">
      <c r="A28" s="7">
        <v>24</v>
      </c>
      <c r="B28" s="8">
        <v>0.8571428571428571</v>
      </c>
      <c r="C28" s="8">
        <v>0.84887839433293977</v>
      </c>
      <c r="D28" s="9">
        <v>0.5714285714285714</v>
      </c>
      <c r="E28" s="9">
        <v>0.41013824884792621</v>
      </c>
      <c r="F28" s="9">
        <v>0.5714285714285714</v>
      </c>
      <c r="G28" s="9">
        <v>0.41013824884792621</v>
      </c>
      <c r="H28" s="10">
        <v>1</v>
      </c>
      <c r="I28" s="9">
        <v>1</v>
      </c>
    </row>
    <row r="29" spans="1:9" x14ac:dyDescent="0.25">
      <c r="A29" s="7">
        <v>25</v>
      </c>
      <c r="B29" s="8">
        <v>1</v>
      </c>
      <c r="C29" s="8">
        <v>1</v>
      </c>
      <c r="D29" s="9">
        <v>0.8571428571428571</v>
      </c>
      <c r="E29" s="9">
        <v>0.84887839433293977</v>
      </c>
      <c r="F29" s="9">
        <v>0.7142857142857143</v>
      </c>
      <c r="G29" s="9">
        <v>0.65821094793057411</v>
      </c>
      <c r="H29" s="10">
        <v>1</v>
      </c>
      <c r="I29" s="9">
        <v>1</v>
      </c>
    </row>
    <row r="30" spans="1:9" x14ac:dyDescent="0.25">
      <c r="A30" s="7">
        <v>26</v>
      </c>
      <c r="B30" s="8">
        <v>0.8571428571428571</v>
      </c>
      <c r="C30" s="8">
        <v>0.84887839433293977</v>
      </c>
      <c r="D30" s="9">
        <v>0.7142857142857143</v>
      </c>
      <c r="E30" s="9">
        <v>0.65821094793057411</v>
      </c>
      <c r="F30" s="9">
        <v>0.7142857142857143</v>
      </c>
      <c r="G30" s="9">
        <v>0.65821094793057411</v>
      </c>
      <c r="H30" s="10">
        <v>1</v>
      </c>
      <c r="I30" s="9">
        <v>1</v>
      </c>
    </row>
    <row r="31" spans="1:9" x14ac:dyDescent="0.25">
      <c r="A31" s="7">
        <v>27</v>
      </c>
      <c r="B31" s="8">
        <v>0.8571428571428571</v>
      </c>
      <c r="C31" s="8">
        <v>0.84887839433293977</v>
      </c>
      <c r="D31" s="9">
        <v>0.7142857142857143</v>
      </c>
      <c r="E31" s="9">
        <v>0.65821094793057411</v>
      </c>
      <c r="F31" s="9">
        <v>0.7142857142857143</v>
      </c>
      <c r="G31" s="9">
        <v>0.65821094793057411</v>
      </c>
      <c r="H31" s="10">
        <v>1</v>
      </c>
      <c r="I31" s="9">
        <v>1</v>
      </c>
    </row>
    <row r="32" spans="1:9" x14ac:dyDescent="0.25">
      <c r="A32" s="7">
        <v>28</v>
      </c>
      <c r="B32" s="8">
        <v>0.8571428571428571</v>
      </c>
      <c r="C32" s="8">
        <v>0.84887839433293977</v>
      </c>
      <c r="D32" s="9">
        <v>0.7142857142857143</v>
      </c>
      <c r="E32" s="9">
        <v>0.65821094793057411</v>
      </c>
      <c r="F32" s="9">
        <v>0.7142857142857143</v>
      </c>
      <c r="G32" s="9">
        <v>0.65821094793057411</v>
      </c>
      <c r="H32" s="10">
        <v>1</v>
      </c>
      <c r="I32" s="9">
        <v>1</v>
      </c>
    </row>
    <row r="33" spans="1:9" x14ac:dyDescent="0.25">
      <c r="A33" s="7">
        <v>29</v>
      </c>
      <c r="B33" s="8">
        <v>1</v>
      </c>
      <c r="C33" s="8">
        <v>1</v>
      </c>
      <c r="D33" s="9">
        <v>0.8571428571428571</v>
      </c>
      <c r="E33" s="9">
        <v>0.84887839433293977</v>
      </c>
      <c r="F33" s="9">
        <v>0.8571428571428571</v>
      </c>
      <c r="G33" s="9">
        <v>0.84887839433293977</v>
      </c>
      <c r="H33" s="10">
        <v>1</v>
      </c>
      <c r="I33" s="9">
        <v>1</v>
      </c>
    </row>
    <row r="34" spans="1:9" x14ac:dyDescent="0.25">
      <c r="A34" s="7">
        <v>30</v>
      </c>
      <c r="B34" s="8">
        <v>1</v>
      </c>
      <c r="C34" s="8">
        <v>1</v>
      </c>
      <c r="D34" s="9">
        <v>0.8571428571428571</v>
      </c>
      <c r="E34" s="9">
        <v>0.84887839433293977</v>
      </c>
      <c r="F34" s="9">
        <v>0.7142857142857143</v>
      </c>
      <c r="G34" s="9">
        <v>0.65821094793057411</v>
      </c>
      <c r="H34" s="10">
        <v>1</v>
      </c>
      <c r="I34" s="9">
        <v>1</v>
      </c>
    </row>
    <row r="35" spans="1:9" x14ac:dyDescent="0.25">
      <c r="A35" s="7">
        <v>31</v>
      </c>
      <c r="B35" s="8">
        <v>1</v>
      </c>
      <c r="C35" s="8">
        <v>1</v>
      </c>
      <c r="D35" s="9">
        <v>0.7142857142857143</v>
      </c>
      <c r="E35" s="9">
        <v>0.65821094793057411</v>
      </c>
      <c r="F35" s="9">
        <v>0.7142857142857143</v>
      </c>
      <c r="G35" s="9">
        <v>0.65821094793057411</v>
      </c>
      <c r="H35" s="10">
        <v>1</v>
      </c>
      <c r="I35" s="9">
        <v>1</v>
      </c>
    </row>
    <row r="36" spans="1:9" x14ac:dyDescent="0.25">
      <c r="A36" s="7">
        <v>32</v>
      </c>
      <c r="B36" s="8">
        <v>0.8571428571428571</v>
      </c>
      <c r="C36" s="8">
        <v>0.84887839433293977</v>
      </c>
      <c r="D36" s="9">
        <v>0.7142857142857143</v>
      </c>
      <c r="E36" s="9">
        <v>0.65821094793057411</v>
      </c>
      <c r="F36" s="9">
        <v>0.7142857142857143</v>
      </c>
      <c r="G36" s="9">
        <v>0.65821094793057411</v>
      </c>
      <c r="H36" s="10">
        <v>1</v>
      </c>
      <c r="I36" s="9">
        <v>1</v>
      </c>
    </row>
    <row r="37" spans="1:9" x14ac:dyDescent="0.25">
      <c r="A37" s="7">
        <v>33</v>
      </c>
      <c r="B37" s="8">
        <v>1</v>
      </c>
      <c r="C37" s="8">
        <v>1</v>
      </c>
      <c r="D37" s="9">
        <v>0.8571428571428571</v>
      </c>
      <c r="E37" s="9">
        <v>0.84887839433293977</v>
      </c>
      <c r="F37" s="9">
        <v>0.8571428571428571</v>
      </c>
      <c r="G37" s="9">
        <v>0.84887839433293977</v>
      </c>
      <c r="H37" s="10">
        <v>1</v>
      </c>
      <c r="I37" s="9">
        <v>1</v>
      </c>
    </row>
    <row r="38" spans="1:9" x14ac:dyDescent="0.25">
      <c r="A38" s="7">
        <v>34</v>
      </c>
      <c r="B38" s="8">
        <v>1</v>
      </c>
      <c r="C38" s="8">
        <v>1</v>
      </c>
      <c r="D38" s="9">
        <v>0.8571428571428571</v>
      </c>
      <c r="E38" s="9">
        <v>0.84887839433293977</v>
      </c>
      <c r="F38" s="9">
        <v>0.8571428571428571</v>
      </c>
      <c r="G38" s="9">
        <v>0.84887839433293977</v>
      </c>
      <c r="H38" s="10">
        <v>1</v>
      </c>
      <c r="I38" s="9">
        <v>1</v>
      </c>
    </row>
    <row r="39" spans="1:9" x14ac:dyDescent="0.25">
      <c r="A39" s="7">
        <v>35</v>
      </c>
      <c r="B39" s="8">
        <v>1</v>
      </c>
      <c r="C39" s="8">
        <v>1</v>
      </c>
      <c r="D39" s="9">
        <v>0.8571428571428571</v>
      </c>
      <c r="E39" s="9">
        <v>0.84887839433293977</v>
      </c>
      <c r="F39" s="9">
        <v>0.8571428571428571</v>
      </c>
      <c r="G39" s="9">
        <v>0.84887839433293977</v>
      </c>
      <c r="H39" s="10">
        <v>1</v>
      </c>
      <c r="I39" s="9">
        <v>1</v>
      </c>
    </row>
    <row r="40" spans="1:9" x14ac:dyDescent="0.25">
      <c r="A40" s="11"/>
      <c r="B40" s="12">
        <f>AVERAGE(B5:B39)</f>
        <v>0.93877551020408179</v>
      </c>
      <c r="C40" s="12">
        <f t="shared" ref="C40:I40" si="0">AVERAGE(C5:C39)</f>
        <v>0.93410371640739409</v>
      </c>
      <c r="D40" s="12">
        <f t="shared" si="0"/>
        <v>0.8204081632653063</v>
      </c>
      <c r="E40" s="12">
        <f t="shared" si="0"/>
        <v>0.78260982270707824</v>
      </c>
      <c r="F40" s="12">
        <f t="shared" si="0"/>
        <v>0.77142857142857169</v>
      </c>
      <c r="G40" s="12">
        <f t="shared" si="0"/>
        <v>0.71864744093757149</v>
      </c>
      <c r="H40" s="12">
        <f t="shared" si="0"/>
        <v>1</v>
      </c>
      <c r="I40" s="12">
        <f t="shared" si="0"/>
        <v>1</v>
      </c>
    </row>
    <row r="42" spans="1:9" x14ac:dyDescent="0.25">
      <c r="A42" s="62" t="s">
        <v>66</v>
      </c>
    </row>
    <row r="43" spans="1:9" x14ac:dyDescent="0.25">
      <c r="A43" t="s">
        <v>53</v>
      </c>
      <c r="B43" s="7">
        <v>0.78</v>
      </c>
      <c r="E43" t="s">
        <v>259</v>
      </c>
      <c r="F43" s="11"/>
    </row>
    <row r="44" spans="1:9" ht="15.75" x14ac:dyDescent="0.25">
      <c r="A44" t="s">
        <v>67</v>
      </c>
      <c r="B44" s="63"/>
    </row>
    <row r="45" spans="1:9" x14ac:dyDescent="0.25">
      <c r="E45" t="s">
        <v>67</v>
      </c>
    </row>
  </sheetData>
  <mergeCells count="5">
    <mergeCell ref="B3:C3"/>
    <mergeCell ref="D3:E3"/>
    <mergeCell ref="F3:G3"/>
    <mergeCell ref="H3:I3"/>
    <mergeCell ref="A1:I1"/>
  </mergeCells>
  <conditionalFormatting sqref="B5:B39">
    <cfRule type="cellIs" dxfId="7" priority="8" operator="greaterThan">
      <formula>0.78</formula>
    </cfRule>
  </conditionalFormatting>
  <conditionalFormatting sqref="C5:C39">
    <cfRule type="cellIs" dxfId="6" priority="7" operator="greaterThan">
      <formula>0.7</formula>
    </cfRule>
  </conditionalFormatting>
  <conditionalFormatting sqref="D5:D39">
    <cfRule type="cellIs" dxfId="5" priority="6" operator="greaterThan">
      <formula>0.78</formula>
    </cfRule>
  </conditionalFormatting>
  <conditionalFormatting sqref="E5:E39">
    <cfRule type="cellIs" dxfId="4" priority="5" operator="greaterThan">
      <formula>0.7</formula>
    </cfRule>
  </conditionalFormatting>
  <conditionalFormatting sqref="F5:F39">
    <cfRule type="cellIs" dxfId="3" priority="4" operator="greaterThan">
      <formula>0.78</formula>
    </cfRule>
  </conditionalFormatting>
  <conditionalFormatting sqref="G5:G39">
    <cfRule type="cellIs" dxfId="2" priority="3" operator="greaterThan">
      <formula>0.7</formula>
    </cfRule>
  </conditionalFormatting>
  <conditionalFormatting sqref="H5:H39">
    <cfRule type="cellIs" dxfId="1" priority="2" operator="greaterThan">
      <formula>0.78</formula>
    </cfRule>
  </conditionalFormatting>
  <conditionalFormatting sqref="I5:I39">
    <cfRule type="cellIs" dxfId="0" priority="1" operator="greaterThan">
      <formula>0.7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Questions</vt:lpstr>
      <vt:lpstr>Q1-Q35</vt:lpstr>
      <vt:lpstr>Relevance</vt:lpstr>
      <vt:lpstr>Clarity</vt:lpstr>
      <vt:lpstr>Ambiguity</vt:lpstr>
      <vt:lpstr>Simplicity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Yong Zheng He</cp:lastModifiedBy>
  <cp:lastPrinted>2017-12-13T10:30:50Z</cp:lastPrinted>
  <dcterms:created xsi:type="dcterms:W3CDTF">2015-05-10T11:54:11Z</dcterms:created>
  <dcterms:modified xsi:type="dcterms:W3CDTF">2019-12-17T05:34:47Z</dcterms:modified>
</cp:coreProperties>
</file>