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jeffreylevinton/Downloads/"/>
    </mc:Choice>
  </mc:AlternateContent>
  <bookViews>
    <workbookView xWindow="9940" yWindow="460" windowWidth="27520" windowHeight="17180" tabRatio="500"/>
  </bookViews>
  <sheets>
    <sheet name="Heartbeat data" sheetId="1" r:id="rId1"/>
    <sheet name="Oxygen data" sheetId="2" r:id="rId2"/>
  </sheets>
  <externalReferences>
    <externalReference r:id="rId3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2" l="1"/>
  <c r="J64" i="2"/>
  <c r="I64" i="2"/>
  <c r="H64" i="2"/>
  <c r="G64" i="2"/>
  <c r="F64" i="2"/>
  <c r="E64" i="2"/>
  <c r="D64" i="2"/>
  <c r="H9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D74" i="1"/>
  <c r="E74" i="1"/>
  <c r="K69" i="1"/>
  <c r="I68" i="1"/>
  <c r="H68" i="1"/>
  <c r="G68" i="1"/>
  <c r="F68" i="1"/>
  <c r="D68" i="1"/>
  <c r="J68" i="1"/>
  <c r="J67" i="1"/>
  <c r="I67" i="1"/>
  <c r="H67" i="1"/>
  <c r="G67" i="1"/>
  <c r="F67" i="1"/>
  <c r="E68" i="1"/>
  <c r="D67" i="1"/>
  <c r="G74" i="1"/>
  <c r="G75" i="1"/>
  <c r="I75" i="1"/>
  <c r="H75" i="1"/>
  <c r="F75" i="1"/>
  <c r="E75" i="1"/>
  <c r="D75" i="1"/>
  <c r="I74" i="1"/>
  <c r="H74" i="1"/>
  <c r="F74" i="1"/>
  <c r="E67" i="1"/>
</calcChain>
</file>

<file path=xl/sharedStrings.xml><?xml version="1.0" encoding="utf-8"?>
<sst xmlns="http://schemas.openxmlformats.org/spreadsheetml/2006/main" count="187" uniqueCount="61">
  <si>
    <t>Expt number</t>
  </si>
  <si>
    <t>Sensor No.</t>
  </si>
  <si>
    <t xml:space="preserve"> NA</t>
  </si>
  <si>
    <t>NA</t>
  </si>
  <si>
    <t>N</t>
  </si>
  <si>
    <t>MEAN</t>
  </si>
  <si>
    <t>SE</t>
  </si>
  <si>
    <t>#</t>
  </si>
  <si>
    <t>Total Data for In-Water Measurements</t>
  </si>
  <si>
    <t>mean</t>
  </si>
  <si>
    <t>se</t>
  </si>
  <si>
    <t xml:space="preserve"> </t>
  </si>
  <si>
    <t>Temperature Air</t>
  </si>
  <si>
    <t>Internal Temperature Air</t>
  </si>
  <si>
    <t>Waterbath Temperature</t>
  </si>
  <si>
    <t>Water Bath Internal Temp</t>
  </si>
  <si>
    <t>Temperature</t>
  </si>
  <si>
    <t>Time to fatigue</t>
  </si>
  <si>
    <t>Sprint Speed</t>
  </si>
  <si>
    <t>Heart Rate Wheart Rate A</t>
  </si>
  <si>
    <t>Levinton et al. 2019 Journal of Thermal Biology</t>
  </si>
  <si>
    <t>Data</t>
  </si>
  <si>
    <t>Summary Stats</t>
  </si>
  <si>
    <t>temp</t>
  </si>
  <si>
    <t>R1</t>
  </si>
  <si>
    <t>R2</t>
  </si>
  <si>
    <t>R3</t>
  </si>
  <si>
    <t>R4</t>
  </si>
  <si>
    <t>R5</t>
  </si>
  <si>
    <t>R6</t>
  </si>
  <si>
    <t>R7</t>
  </si>
  <si>
    <t>MEANS</t>
  </si>
  <si>
    <t>SD</t>
  </si>
  <si>
    <t>Heartbeat in Air Data for Figure 2b</t>
  </si>
  <si>
    <t>CALCULATE MEANS FOR ALL EXPERIMENTS IRRESPECTIVE OF MISSING DATA IN SOME CHANNELS-Data for figure 2a</t>
  </si>
  <si>
    <t>Temp air</t>
  </si>
  <si>
    <t>In-Water Data where there is complete data for all temperatures for a given individual crab</t>
  </si>
  <si>
    <t>Heart rate air</t>
  </si>
  <si>
    <t>car width</t>
  </si>
  <si>
    <t xml:space="preserve"> #</t>
  </si>
  <si>
    <t>DATA REPLOTTED WITH TEMPERATURE, DO ABSOLUTED CONCENTRATION MG/L OVER TEMPERATURE RANGE</t>
  </si>
  <si>
    <t>REPLICATE</t>
  </si>
  <si>
    <t>TEMPERATURE</t>
  </si>
  <si>
    <t>MEAN DO</t>
  </si>
  <si>
    <t>Mean DO with crab</t>
  </si>
  <si>
    <t>MEAN  DO for control</t>
  </si>
  <si>
    <t>Mean Rel. Hum. In Air Containers</t>
  </si>
  <si>
    <t>Mean O in Air Containers</t>
  </si>
  <si>
    <t>replicate 1</t>
  </si>
  <si>
    <t>rep 2</t>
  </si>
  <si>
    <t>Calculations for control</t>
  </si>
  <si>
    <t>Humidity</t>
  </si>
  <si>
    <t xml:space="preserve">rep </t>
  </si>
  <si>
    <t>Mean</t>
  </si>
  <si>
    <t>Extimated percent oxygen based on ictinternational.com/casestudies/understanding-oxygen-in-air</t>
  </si>
  <si>
    <t>Relative Humidity</t>
  </si>
  <si>
    <t>Estimated  Oxygen Concentration (%)</t>
  </si>
  <si>
    <t>Dissolved oxygen with one crab in each container</t>
  </si>
  <si>
    <t>Control DO in water without crab</t>
  </si>
  <si>
    <t>Summary data for Figure 4 Performance Comparison</t>
  </si>
  <si>
    <t>Internal Body Temperatures versus Environmental Temperatures - In Water and in Air data for figure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</si>
</sst>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 indent="4"/>
    </xf>
    <xf numFmtId="2" fontId="0" fillId="0" borderId="0" xfId="0" applyNumberFormat="1"/>
    <xf numFmtId="1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 water all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'Heartbeat data'!$L$38:$L$44</c:f>
              <c:numCache>
                <c:formatCode>General</c:formatCode>
                <c:ptCount val="7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</c:numCache>
            </c:numRef>
          </c:xVal>
          <c:yVal>
            <c:numRef>
              <c:f>'Heartbeat data'!$M$38:$M$44</c:f>
              <c:numCache>
                <c:formatCode>General</c:formatCode>
                <c:ptCount val="7"/>
                <c:pt idx="0">
                  <c:v>100.9888888888889</c:v>
                </c:pt>
                <c:pt idx="1">
                  <c:v>103.956</c:v>
                </c:pt>
                <c:pt idx="2">
                  <c:v>130.3526315789474</c:v>
                </c:pt>
                <c:pt idx="3">
                  <c:v>140.18</c:v>
                </c:pt>
                <c:pt idx="4">
                  <c:v>192.9439999999999</c:v>
                </c:pt>
                <c:pt idx="5">
                  <c:v>161.2444444444444</c:v>
                </c:pt>
                <c:pt idx="6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63008"/>
        <c:axId val="346288112"/>
      </c:scatterChart>
      <c:valAx>
        <c:axId val="330063008"/>
        <c:scaling>
          <c:orientation val="minMax"/>
          <c:max val="50.0"/>
          <c:min val="2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88112"/>
        <c:crosses val="autoZero"/>
        <c:crossBetween val="midCat"/>
      </c:valAx>
      <c:valAx>
        <c:axId val="34628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Heart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6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 Water</a:t>
            </a:r>
            <a:r>
              <a:rPr lang="en-US" baseline="0"/>
              <a:t> Individuals With Data</a:t>
            </a:r>
          </a:p>
          <a:p>
            <a:pPr>
              <a:defRPr/>
            </a:pPr>
            <a:r>
              <a:rPr lang="en-US" baseline="0"/>
              <a:t>For All Temperatures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'Heartbeat data'!$K$75:$K$80</c:f>
              <c:numCache>
                <c:formatCode>General</c:formatCode>
                <c:ptCount val="6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</c:numCache>
            </c:numRef>
          </c:xVal>
          <c:yVal>
            <c:numRef>
              <c:f>'Heartbeat data'!$M$75:$M$80</c:f>
              <c:numCache>
                <c:formatCode>General</c:formatCode>
                <c:ptCount val="6"/>
                <c:pt idx="0">
                  <c:v>103.4571428571429</c:v>
                </c:pt>
                <c:pt idx="1">
                  <c:v>102.9</c:v>
                </c:pt>
                <c:pt idx="2">
                  <c:v>129.2533333333333</c:v>
                </c:pt>
                <c:pt idx="3">
                  <c:v>154.1266666666666</c:v>
                </c:pt>
                <c:pt idx="4">
                  <c:v>205.3933333333333</c:v>
                </c:pt>
                <c:pt idx="5">
                  <c:v>164.6799999999999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74848"/>
        <c:axId val="315977968"/>
      </c:scatterChart>
      <c:valAx>
        <c:axId val="315974848"/>
        <c:scaling>
          <c:orientation val="minMax"/>
          <c:min val="2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77968"/>
        <c:crosses val="autoZero"/>
        <c:crossBetween val="midCat"/>
      </c:valAx>
      <c:valAx>
        <c:axId val="3159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Heart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363423924432477"/>
              <c:y val="0.464598701792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7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Heart Rate in Air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'Heartbeat data'!$B$136:$B$141</c:f>
              <c:numCache>
                <c:formatCode>General</c:formatCode>
                <c:ptCount val="6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</c:numCache>
            </c:numRef>
          </c:xVal>
          <c:yVal>
            <c:numRef>
              <c:f>'Heartbeat data'!$C$136:$C$141</c:f>
              <c:numCache>
                <c:formatCode>General</c:formatCode>
                <c:ptCount val="6"/>
                <c:pt idx="0">
                  <c:v>123.8563636363636</c:v>
                </c:pt>
                <c:pt idx="1">
                  <c:v>130.9621212121212</c:v>
                </c:pt>
                <c:pt idx="2">
                  <c:v>157.9318181818182</c:v>
                </c:pt>
                <c:pt idx="3">
                  <c:v>162.769696969697</c:v>
                </c:pt>
                <c:pt idx="4">
                  <c:v>161.459090909091</c:v>
                </c:pt>
                <c:pt idx="5">
                  <c:v>159.5287878787879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98096"/>
        <c:axId val="316001216"/>
      </c:scatterChart>
      <c:valAx>
        <c:axId val="31599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001216"/>
        <c:crosses val="autoZero"/>
        <c:crossBetween val="midCat"/>
      </c:valAx>
      <c:valAx>
        <c:axId val="31600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Heart</a:t>
                </a:r>
                <a:r>
                  <a:rPr lang="en-US" baseline="0"/>
                  <a:t> Rat</a:t>
                </a:r>
                <a:r>
                  <a:rPr lang="en-US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9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659189</xdr:colOff>
      <xdr:row>45</xdr:row>
      <xdr:rowOff>55638</xdr:rowOff>
    </xdr:from>
    <xdr:to>
      <xdr:col>15</xdr:col>
      <xdr:colOff>296332</xdr:colOff>
      <xdr:row>58</xdr:row>
      <xdr:rowOff>125790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695133</xdr:colOff>
      <xdr:row>80</xdr:row>
      <xdr:rowOff>193135</xdr:rowOff>
    </xdr:from>
    <xdr:to>
      <xdr:col>15</xdr:col>
      <xdr:colOff>277848</xdr:colOff>
      <xdr:row>96</xdr:row>
      <xdr:rowOff>341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301925</xdr:colOff>
      <xdr:row>127</xdr:row>
      <xdr:rowOff>197928</xdr:rowOff>
    </xdr:from>
    <xdr:to>
      <xdr:col>17</xdr:col>
      <xdr:colOff>740434</xdr:colOff>
      <xdr:row>141</xdr:row>
      <xdr:rowOff>89618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reylevinton/Documents/UCA%20MAC%20DOCUMENTS/pugilator%20body%20size%20temperature%202014%20Yoshi/JEFF%20BIOPREP%20KELLY%20SEBASTIAN%20SUMMER%202017/Levinton%20heartbeat%20manuscript/Levinton%20Heartbeat%20REVISION%20FOR%20JTB/New%20Analyses/11.4.19-do%20crabs%20for%20ht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col"/>
      <sheetName val="Data"/>
      <sheetName val="Plo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2"/>
  <sheetViews>
    <sheetView tabSelected="1" zoomScale="108" workbookViewId="0">
      <selection activeCell="B143" sqref="B143"/>
    </sheetView>
  </sheetViews>
  <sheetFormatPr baseColWidth="10" defaultRowHeight="16" x14ac:dyDescent="0.2"/>
  <cols>
    <col min="10" max="10" width="11.83203125" bestFit="1" customWidth="1"/>
  </cols>
  <sheetData>
    <row r="2" spans="1:10" x14ac:dyDescent="0.2">
      <c r="A2" t="s">
        <v>20</v>
      </c>
    </row>
    <row r="3" spans="1:10" x14ac:dyDescent="0.2">
      <c r="A3" t="s">
        <v>21</v>
      </c>
    </row>
    <row r="5" spans="1:10" x14ac:dyDescent="0.2">
      <c r="A5" t="s">
        <v>8</v>
      </c>
    </row>
    <row r="6" spans="1:10" x14ac:dyDescent="0.2">
      <c r="B6" t="s">
        <v>0</v>
      </c>
      <c r="C6" t="s">
        <v>1</v>
      </c>
      <c r="D6">
        <v>20</v>
      </c>
      <c r="E6">
        <v>25</v>
      </c>
      <c r="F6">
        <v>30</v>
      </c>
      <c r="G6">
        <v>35</v>
      </c>
      <c r="H6">
        <v>40</v>
      </c>
      <c r="I6">
        <v>45</v>
      </c>
      <c r="J6">
        <v>50</v>
      </c>
    </row>
    <row r="7" spans="1:10" x14ac:dyDescent="0.2">
      <c r="B7">
        <v>1</v>
      </c>
      <c r="C7">
        <v>0</v>
      </c>
      <c r="D7" t="s">
        <v>2</v>
      </c>
      <c r="E7">
        <v>124.2</v>
      </c>
      <c r="F7" t="s">
        <v>3</v>
      </c>
      <c r="G7">
        <v>89.7</v>
      </c>
      <c r="H7">
        <v>98.4</v>
      </c>
      <c r="I7">
        <v>189</v>
      </c>
      <c r="J7" t="s">
        <v>3</v>
      </c>
    </row>
    <row r="8" spans="1:10" x14ac:dyDescent="0.2">
      <c r="B8">
        <v>1</v>
      </c>
      <c r="C8">
        <v>1</v>
      </c>
      <c r="D8" s="1">
        <v>102</v>
      </c>
      <c r="E8">
        <v>37</v>
      </c>
      <c r="F8">
        <v>42.6</v>
      </c>
      <c r="G8">
        <v>133.6</v>
      </c>
      <c r="H8">
        <v>115.8</v>
      </c>
      <c r="I8">
        <v>133.80000000000001</v>
      </c>
      <c r="J8" t="s">
        <v>3</v>
      </c>
    </row>
    <row r="9" spans="1:10" x14ac:dyDescent="0.2">
      <c r="A9" t="s">
        <v>39</v>
      </c>
      <c r="B9">
        <v>1</v>
      </c>
      <c r="C9">
        <v>2</v>
      </c>
      <c r="D9">
        <v>117</v>
      </c>
      <c r="E9">
        <v>76</v>
      </c>
      <c r="F9">
        <v>122.1</v>
      </c>
      <c r="G9">
        <v>154</v>
      </c>
      <c r="H9">
        <v>222.2</v>
      </c>
      <c r="I9">
        <v>243.8</v>
      </c>
      <c r="J9" t="s">
        <v>3</v>
      </c>
    </row>
    <row r="10" spans="1:10" x14ac:dyDescent="0.2">
      <c r="A10" t="s">
        <v>7</v>
      </c>
      <c r="B10">
        <v>1</v>
      </c>
      <c r="C10">
        <v>3</v>
      </c>
      <c r="D10">
        <v>23.4</v>
      </c>
      <c r="E10">
        <v>45.3</v>
      </c>
      <c r="F10">
        <v>171.4</v>
      </c>
      <c r="G10">
        <v>124.5</v>
      </c>
      <c r="H10">
        <v>255.6</v>
      </c>
      <c r="I10">
        <v>239.4</v>
      </c>
      <c r="J10" t="s">
        <v>3</v>
      </c>
    </row>
    <row r="11" spans="1:10" x14ac:dyDescent="0.2">
      <c r="A11" t="s">
        <v>7</v>
      </c>
      <c r="B11">
        <v>1</v>
      </c>
      <c r="C11">
        <v>4</v>
      </c>
      <c r="D11">
        <v>105.6</v>
      </c>
      <c r="E11">
        <v>192.8</v>
      </c>
      <c r="F11">
        <v>214.6</v>
      </c>
      <c r="G11">
        <v>269.39999999999998</v>
      </c>
      <c r="H11">
        <v>263.10000000000002</v>
      </c>
      <c r="I11">
        <v>132.19999999999999</v>
      </c>
      <c r="J11" t="s">
        <v>3</v>
      </c>
    </row>
    <row r="12" spans="1:10" x14ac:dyDescent="0.2">
      <c r="B12">
        <v>1</v>
      </c>
      <c r="C12">
        <v>5</v>
      </c>
      <c r="D12">
        <v>40.5</v>
      </c>
      <c r="E12">
        <v>98.6</v>
      </c>
      <c r="F12">
        <v>129.6</v>
      </c>
      <c r="G12">
        <v>264.60000000000002</v>
      </c>
      <c r="H12">
        <v>258</v>
      </c>
      <c r="I12">
        <v>49.5</v>
      </c>
      <c r="J12" t="s">
        <v>3</v>
      </c>
    </row>
    <row r="13" spans="1:10" x14ac:dyDescent="0.2">
      <c r="B13">
        <v>2</v>
      </c>
      <c r="C13">
        <v>0</v>
      </c>
      <c r="D13">
        <v>55.2</v>
      </c>
      <c r="E13">
        <v>70.599999999999994</v>
      </c>
      <c r="F13" t="s">
        <v>3</v>
      </c>
      <c r="G13">
        <v>68.099999999999994</v>
      </c>
      <c r="H13">
        <v>84.3</v>
      </c>
      <c r="I13">
        <v>32.200000000000003</v>
      </c>
      <c r="J13" t="s">
        <v>3</v>
      </c>
    </row>
    <row r="14" spans="1:10" x14ac:dyDescent="0.2">
      <c r="B14">
        <v>2</v>
      </c>
      <c r="C14">
        <v>1</v>
      </c>
      <c r="D14">
        <v>110.7</v>
      </c>
      <c r="E14" t="s">
        <v>3</v>
      </c>
      <c r="F14" t="s">
        <v>3</v>
      </c>
      <c r="G14">
        <v>120.8</v>
      </c>
      <c r="H14">
        <v>76.2</v>
      </c>
      <c r="I14">
        <v>56.8</v>
      </c>
      <c r="J14" t="s">
        <v>3</v>
      </c>
    </row>
    <row r="15" spans="1:10" x14ac:dyDescent="0.2">
      <c r="B15">
        <v>2</v>
      </c>
      <c r="C15">
        <v>2</v>
      </c>
      <c r="D15">
        <v>32.200000000000003</v>
      </c>
      <c r="E15">
        <v>41.4</v>
      </c>
      <c r="F15" t="s">
        <v>3</v>
      </c>
      <c r="G15">
        <v>93.6</v>
      </c>
      <c r="H15">
        <v>226.5</v>
      </c>
      <c r="I15" t="s">
        <v>2</v>
      </c>
      <c r="J15" t="s">
        <v>3</v>
      </c>
    </row>
    <row r="16" spans="1:10" x14ac:dyDescent="0.2">
      <c r="B16">
        <v>2</v>
      </c>
      <c r="C16">
        <v>3</v>
      </c>
      <c r="D16">
        <v>111.6</v>
      </c>
      <c r="E16">
        <v>79.400000000000006</v>
      </c>
      <c r="F16" t="s">
        <v>3</v>
      </c>
      <c r="G16">
        <v>145.19999999999999</v>
      </c>
      <c r="H16">
        <v>237</v>
      </c>
      <c r="I16" t="s">
        <v>3</v>
      </c>
      <c r="J16" t="s">
        <v>3</v>
      </c>
    </row>
    <row r="17" spans="1:10" x14ac:dyDescent="0.2">
      <c r="B17">
        <v>2</v>
      </c>
      <c r="C17">
        <v>4</v>
      </c>
      <c r="D17">
        <v>87.6</v>
      </c>
      <c r="E17">
        <v>85.8</v>
      </c>
      <c r="F17" t="s">
        <v>3</v>
      </c>
      <c r="G17">
        <v>70.2</v>
      </c>
      <c r="H17">
        <v>96.3</v>
      </c>
      <c r="I17">
        <v>199.2</v>
      </c>
      <c r="J17" t="s">
        <v>3</v>
      </c>
    </row>
    <row r="18" spans="1:10" x14ac:dyDescent="0.2">
      <c r="B18">
        <v>2</v>
      </c>
      <c r="C18">
        <v>5</v>
      </c>
      <c r="D18">
        <v>65.2</v>
      </c>
      <c r="E18">
        <v>96.8</v>
      </c>
      <c r="F18" t="s">
        <v>3</v>
      </c>
      <c r="G18">
        <v>135.19999999999999</v>
      </c>
      <c r="H18">
        <v>175.8</v>
      </c>
      <c r="I18" t="s">
        <v>3</v>
      </c>
      <c r="J18" t="s">
        <v>3</v>
      </c>
    </row>
    <row r="19" spans="1:10" x14ac:dyDescent="0.2">
      <c r="B19">
        <v>3</v>
      </c>
      <c r="C19">
        <v>0</v>
      </c>
      <c r="D19">
        <v>178.8</v>
      </c>
      <c r="E19" t="s">
        <v>3</v>
      </c>
      <c r="F19" t="s">
        <v>3</v>
      </c>
      <c r="G19" t="s">
        <v>3</v>
      </c>
      <c r="H19" t="s">
        <v>3</v>
      </c>
      <c r="I19" t="s">
        <v>3</v>
      </c>
      <c r="J19" t="s">
        <v>3</v>
      </c>
    </row>
    <row r="20" spans="1:10" x14ac:dyDescent="0.2">
      <c r="B20">
        <v>3</v>
      </c>
      <c r="C20">
        <v>1</v>
      </c>
      <c r="D20">
        <v>103.2</v>
      </c>
      <c r="E20">
        <v>97.2</v>
      </c>
      <c r="F20">
        <v>138.80000000000001</v>
      </c>
      <c r="G20">
        <v>100.4</v>
      </c>
      <c r="H20">
        <v>131.6</v>
      </c>
      <c r="I20" t="s">
        <v>3</v>
      </c>
      <c r="J20" t="s">
        <v>3</v>
      </c>
    </row>
    <row r="21" spans="1:10" x14ac:dyDescent="0.2">
      <c r="B21">
        <v>3</v>
      </c>
      <c r="C21">
        <v>2</v>
      </c>
      <c r="D21">
        <v>91.6</v>
      </c>
      <c r="E21">
        <v>109</v>
      </c>
      <c r="F21">
        <v>139.6</v>
      </c>
      <c r="G21">
        <v>150.19999999999999</v>
      </c>
      <c r="H21">
        <v>319.2</v>
      </c>
      <c r="I21" t="s">
        <v>3</v>
      </c>
      <c r="J21" t="s">
        <v>3</v>
      </c>
    </row>
    <row r="22" spans="1:10" x14ac:dyDescent="0.2">
      <c r="B22">
        <v>3</v>
      </c>
      <c r="C22">
        <v>3</v>
      </c>
      <c r="D22">
        <v>180.4</v>
      </c>
      <c r="E22">
        <v>140.4</v>
      </c>
      <c r="F22">
        <v>135</v>
      </c>
      <c r="G22" t="s">
        <v>3</v>
      </c>
      <c r="H22" t="s">
        <v>3</v>
      </c>
      <c r="I22" t="s">
        <v>3</v>
      </c>
      <c r="J22" t="s">
        <v>3</v>
      </c>
    </row>
    <row r="23" spans="1:10" x14ac:dyDescent="0.2">
      <c r="A23" t="s">
        <v>7</v>
      </c>
      <c r="B23">
        <v>3</v>
      </c>
      <c r="C23">
        <v>4</v>
      </c>
      <c r="D23">
        <v>128</v>
      </c>
      <c r="E23">
        <v>103.6</v>
      </c>
      <c r="F23">
        <v>67.8</v>
      </c>
      <c r="G23">
        <v>68</v>
      </c>
      <c r="H23">
        <v>98</v>
      </c>
      <c r="I23">
        <v>150.19999999999999</v>
      </c>
      <c r="J23" t="s">
        <v>3</v>
      </c>
    </row>
    <row r="24" spans="1:10" x14ac:dyDescent="0.2">
      <c r="A24" t="s">
        <v>7</v>
      </c>
      <c r="B24">
        <v>3</v>
      </c>
      <c r="C24">
        <v>5</v>
      </c>
      <c r="D24">
        <v>125.8</v>
      </c>
      <c r="E24">
        <v>119.4</v>
      </c>
      <c r="F24">
        <v>139.6</v>
      </c>
      <c r="G24">
        <v>148.6</v>
      </c>
      <c r="H24">
        <v>183</v>
      </c>
      <c r="I24">
        <v>288.60000000000002</v>
      </c>
      <c r="J24">
        <v>0</v>
      </c>
    </row>
    <row r="25" spans="1:10" x14ac:dyDescent="0.2">
      <c r="B25">
        <v>4</v>
      </c>
      <c r="C25">
        <v>0</v>
      </c>
      <c r="D25">
        <v>112.6</v>
      </c>
      <c r="E25" t="s">
        <v>3</v>
      </c>
      <c r="F25">
        <v>88.5</v>
      </c>
      <c r="G25">
        <v>157</v>
      </c>
      <c r="H25">
        <v>126.2</v>
      </c>
      <c r="I25" t="s">
        <v>3</v>
      </c>
      <c r="J25" t="s">
        <v>3</v>
      </c>
    </row>
    <row r="26" spans="1:10" x14ac:dyDescent="0.2">
      <c r="A26" t="s">
        <v>7</v>
      </c>
      <c r="B26">
        <v>4</v>
      </c>
      <c r="C26">
        <v>1</v>
      </c>
      <c r="D26">
        <v>148.4</v>
      </c>
      <c r="E26">
        <v>147.19999999999999</v>
      </c>
      <c r="F26">
        <v>180.8</v>
      </c>
      <c r="G26">
        <v>151.19999999999999</v>
      </c>
      <c r="H26">
        <v>269</v>
      </c>
      <c r="I26">
        <v>349.1</v>
      </c>
      <c r="J26">
        <v>2.4</v>
      </c>
    </row>
    <row r="27" spans="1:10" x14ac:dyDescent="0.2">
      <c r="A27" t="s">
        <v>7</v>
      </c>
      <c r="B27">
        <v>4</v>
      </c>
      <c r="C27">
        <v>2</v>
      </c>
      <c r="D27">
        <v>167.4</v>
      </c>
      <c r="E27">
        <v>139</v>
      </c>
      <c r="F27">
        <v>245.7</v>
      </c>
      <c r="G27">
        <v>141</v>
      </c>
      <c r="H27">
        <v>170.6</v>
      </c>
      <c r="I27">
        <v>199.2</v>
      </c>
      <c r="J27">
        <v>0</v>
      </c>
    </row>
    <row r="28" spans="1:10" x14ac:dyDescent="0.2">
      <c r="A28" t="s">
        <v>7</v>
      </c>
      <c r="B28">
        <v>4</v>
      </c>
      <c r="C28">
        <v>3</v>
      </c>
      <c r="D28">
        <v>107.9</v>
      </c>
      <c r="E28">
        <v>114.6</v>
      </c>
      <c r="F28">
        <v>133</v>
      </c>
      <c r="G28">
        <v>188.4</v>
      </c>
      <c r="H28">
        <v>201.6</v>
      </c>
      <c r="I28">
        <v>143.6</v>
      </c>
      <c r="J28" t="s">
        <v>3</v>
      </c>
    </row>
    <row r="29" spans="1:10" x14ac:dyDescent="0.2">
      <c r="B29">
        <v>5</v>
      </c>
      <c r="C29">
        <v>0</v>
      </c>
      <c r="D29">
        <v>69.2</v>
      </c>
      <c r="E29">
        <v>154.80000000000001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</row>
    <row r="30" spans="1:10" x14ac:dyDescent="0.2">
      <c r="A30" t="s">
        <v>7</v>
      </c>
      <c r="B30">
        <v>5</v>
      </c>
      <c r="C30">
        <v>1</v>
      </c>
      <c r="D30">
        <v>82.8</v>
      </c>
      <c r="E30">
        <v>90.6</v>
      </c>
      <c r="F30">
        <v>93.6</v>
      </c>
      <c r="G30">
        <v>85.8</v>
      </c>
      <c r="H30">
        <v>96.2</v>
      </c>
      <c r="I30">
        <v>124</v>
      </c>
      <c r="J30" t="s">
        <v>3</v>
      </c>
    </row>
    <row r="31" spans="1:10" x14ac:dyDescent="0.2">
      <c r="B31">
        <v>5</v>
      </c>
      <c r="C31">
        <v>2</v>
      </c>
      <c r="D31">
        <v>98.4</v>
      </c>
      <c r="E31">
        <v>117</v>
      </c>
      <c r="F31">
        <v>128.80000000000001</v>
      </c>
      <c r="G31">
        <v>216</v>
      </c>
      <c r="H31">
        <v>288.2</v>
      </c>
      <c r="I31">
        <v>126.6</v>
      </c>
      <c r="J31" t="s">
        <v>3</v>
      </c>
    </row>
    <row r="32" spans="1:10" x14ac:dyDescent="0.2">
      <c r="B32">
        <v>5</v>
      </c>
      <c r="C32">
        <v>3</v>
      </c>
      <c r="D32">
        <v>71.8</v>
      </c>
      <c r="E32">
        <v>71.8</v>
      </c>
      <c r="F32">
        <v>79.8</v>
      </c>
      <c r="G32">
        <v>104.6</v>
      </c>
      <c r="H32">
        <v>295.8</v>
      </c>
      <c r="I32">
        <v>135.6</v>
      </c>
      <c r="J32" t="s">
        <v>3</v>
      </c>
    </row>
    <row r="33" spans="1:14" x14ac:dyDescent="0.2">
      <c r="B33">
        <v>5</v>
      </c>
      <c r="C33">
        <v>4</v>
      </c>
      <c r="D33">
        <v>129.4</v>
      </c>
      <c r="E33">
        <v>165.6</v>
      </c>
      <c r="F33">
        <v>159.4</v>
      </c>
      <c r="G33">
        <v>227.2</v>
      </c>
      <c r="H33">
        <v>323.8</v>
      </c>
      <c r="I33">
        <v>109.6</v>
      </c>
      <c r="J33" t="s">
        <v>3</v>
      </c>
    </row>
    <row r="34" spans="1:14" x14ac:dyDescent="0.2">
      <c r="B34">
        <v>5</v>
      </c>
      <c r="C34">
        <v>5</v>
      </c>
      <c r="D34">
        <v>80</v>
      </c>
      <c r="E34">
        <v>80.8</v>
      </c>
      <c r="F34">
        <v>66</v>
      </c>
      <c r="G34">
        <v>97.2</v>
      </c>
      <c r="H34">
        <v>211.2</v>
      </c>
      <c r="I34" t="s">
        <v>3</v>
      </c>
      <c r="J34" t="s">
        <v>3</v>
      </c>
    </row>
    <row r="36" spans="1:14" x14ac:dyDescent="0.2">
      <c r="B36" t="s">
        <v>34</v>
      </c>
    </row>
    <row r="37" spans="1:14" x14ac:dyDescent="0.2">
      <c r="L37" t="s">
        <v>23</v>
      </c>
      <c r="M37" t="s">
        <v>9</v>
      </c>
      <c r="N37" t="s">
        <v>10</v>
      </c>
    </row>
    <row r="38" spans="1:14" x14ac:dyDescent="0.2">
      <c r="A38" t="s">
        <v>16</v>
      </c>
      <c r="D38">
        <v>20</v>
      </c>
      <c r="E38">
        <v>25</v>
      </c>
      <c r="F38">
        <v>30</v>
      </c>
      <c r="G38">
        <v>35</v>
      </c>
      <c r="H38">
        <v>40</v>
      </c>
      <c r="I38">
        <v>45</v>
      </c>
      <c r="J38">
        <v>50</v>
      </c>
      <c r="K38" t="s">
        <v>4</v>
      </c>
      <c r="L38">
        <v>20</v>
      </c>
      <c r="M38">
        <v>100.98888888888892</v>
      </c>
      <c r="N38">
        <v>7.7845513850129295</v>
      </c>
    </row>
    <row r="39" spans="1:14" x14ac:dyDescent="0.2">
      <c r="B39" t="s">
        <v>11</v>
      </c>
      <c r="D39">
        <v>102</v>
      </c>
      <c r="E39">
        <v>124.2</v>
      </c>
      <c r="F39">
        <v>42.6</v>
      </c>
      <c r="G39">
        <v>89.7</v>
      </c>
      <c r="H39">
        <v>98.4</v>
      </c>
      <c r="I39">
        <v>189</v>
      </c>
      <c r="J39">
        <v>0</v>
      </c>
      <c r="L39">
        <v>25</v>
      </c>
      <c r="M39">
        <v>103.956</v>
      </c>
      <c r="N39">
        <v>7.7674321797275114</v>
      </c>
    </row>
    <row r="40" spans="1:14" x14ac:dyDescent="0.2">
      <c r="D40">
        <v>117</v>
      </c>
      <c r="E40">
        <v>37</v>
      </c>
      <c r="F40">
        <v>122.1</v>
      </c>
      <c r="G40">
        <v>133.6</v>
      </c>
      <c r="H40">
        <v>115.8</v>
      </c>
      <c r="I40">
        <v>133.80000000000001</v>
      </c>
      <c r="J40">
        <v>2.4</v>
      </c>
      <c r="L40">
        <v>30</v>
      </c>
      <c r="M40">
        <v>130.35263157894738</v>
      </c>
      <c r="N40">
        <v>11.751678661776452</v>
      </c>
    </row>
    <row r="41" spans="1:14" x14ac:dyDescent="0.2">
      <c r="D41">
        <v>23.4</v>
      </c>
      <c r="E41">
        <v>76</v>
      </c>
      <c r="F41">
        <v>171.4</v>
      </c>
      <c r="G41">
        <v>154</v>
      </c>
      <c r="H41">
        <v>222.2</v>
      </c>
      <c r="I41">
        <v>243.8</v>
      </c>
      <c r="J41">
        <v>0</v>
      </c>
      <c r="L41">
        <v>35</v>
      </c>
      <c r="M41">
        <v>140.18</v>
      </c>
      <c r="N41">
        <v>11.326957520299374</v>
      </c>
    </row>
    <row r="42" spans="1:14" x14ac:dyDescent="0.2">
      <c r="D42">
        <v>105.6</v>
      </c>
      <c r="E42">
        <v>45.3</v>
      </c>
      <c r="F42">
        <v>214.6</v>
      </c>
      <c r="G42">
        <v>124.5</v>
      </c>
      <c r="H42">
        <v>255.6</v>
      </c>
      <c r="I42">
        <v>239.4</v>
      </c>
      <c r="L42">
        <v>40</v>
      </c>
      <c r="M42">
        <v>192.94399999999993</v>
      </c>
      <c r="N42">
        <v>15.971777275348353</v>
      </c>
    </row>
    <row r="43" spans="1:14" x14ac:dyDescent="0.2">
      <c r="D43">
        <v>40.5</v>
      </c>
      <c r="E43">
        <v>192.8</v>
      </c>
      <c r="F43">
        <v>129.6</v>
      </c>
      <c r="G43">
        <v>269.39999999999998</v>
      </c>
      <c r="H43">
        <v>263.10000000000002</v>
      </c>
      <c r="I43">
        <v>132.19999999999999</v>
      </c>
      <c r="L43">
        <v>45</v>
      </c>
      <c r="M43">
        <v>161.24444444444441</v>
      </c>
      <c r="N43">
        <v>19.476369496718192</v>
      </c>
    </row>
    <row r="44" spans="1:14" x14ac:dyDescent="0.2">
      <c r="D44">
        <v>55.2</v>
      </c>
      <c r="E44">
        <v>98.6</v>
      </c>
      <c r="F44">
        <v>138.80000000000001</v>
      </c>
      <c r="G44">
        <v>264.60000000000002</v>
      </c>
      <c r="H44">
        <v>258</v>
      </c>
      <c r="I44">
        <v>49.5</v>
      </c>
      <c r="L44">
        <v>50</v>
      </c>
      <c r="M44">
        <v>0.79999999999999993</v>
      </c>
      <c r="N44">
        <v>0.8</v>
      </c>
    </row>
    <row r="45" spans="1:14" x14ac:dyDescent="0.2">
      <c r="D45">
        <v>110.7</v>
      </c>
      <c r="E45">
        <v>70.599999999999994</v>
      </c>
      <c r="F45">
        <v>139.6</v>
      </c>
      <c r="G45">
        <v>68.099999999999994</v>
      </c>
      <c r="H45">
        <v>84.3</v>
      </c>
      <c r="I45">
        <v>32.200000000000003</v>
      </c>
    </row>
    <row r="46" spans="1:14" x14ac:dyDescent="0.2">
      <c r="D46">
        <v>32.200000000000003</v>
      </c>
      <c r="E46">
        <v>41.4</v>
      </c>
      <c r="F46">
        <v>135</v>
      </c>
      <c r="G46">
        <v>120.8</v>
      </c>
      <c r="H46">
        <v>76.2</v>
      </c>
      <c r="I46">
        <v>56.8</v>
      </c>
    </row>
    <row r="47" spans="1:14" x14ac:dyDescent="0.2">
      <c r="D47">
        <v>111.6</v>
      </c>
      <c r="E47">
        <v>79.400000000000006</v>
      </c>
      <c r="F47">
        <v>67.8</v>
      </c>
      <c r="G47">
        <v>93.6</v>
      </c>
      <c r="H47">
        <v>226.5</v>
      </c>
      <c r="I47">
        <v>199.2</v>
      </c>
    </row>
    <row r="48" spans="1:14" x14ac:dyDescent="0.2">
      <c r="D48">
        <v>87.6</v>
      </c>
      <c r="E48">
        <v>85.8</v>
      </c>
      <c r="F48">
        <v>139.6</v>
      </c>
      <c r="G48">
        <v>145.19999999999999</v>
      </c>
      <c r="H48">
        <v>237</v>
      </c>
      <c r="I48">
        <v>150.19999999999999</v>
      </c>
    </row>
    <row r="49" spans="4:9" x14ac:dyDescent="0.2">
      <c r="D49">
        <v>65.2</v>
      </c>
      <c r="E49">
        <v>96.8</v>
      </c>
      <c r="F49">
        <v>88.5</v>
      </c>
      <c r="G49">
        <v>70.2</v>
      </c>
      <c r="H49">
        <v>96.3</v>
      </c>
      <c r="I49">
        <v>288.60000000000002</v>
      </c>
    </row>
    <row r="50" spans="4:9" x14ac:dyDescent="0.2">
      <c r="D50">
        <v>178.8</v>
      </c>
      <c r="E50">
        <v>97.2</v>
      </c>
      <c r="F50">
        <v>180.8</v>
      </c>
      <c r="G50">
        <v>135.19999999999999</v>
      </c>
      <c r="H50">
        <v>175.8</v>
      </c>
      <c r="I50">
        <v>349.1</v>
      </c>
    </row>
    <row r="51" spans="4:9" x14ac:dyDescent="0.2">
      <c r="D51">
        <v>103.2</v>
      </c>
      <c r="E51">
        <v>109</v>
      </c>
      <c r="F51">
        <v>245.7</v>
      </c>
      <c r="G51">
        <v>100.4</v>
      </c>
      <c r="H51">
        <v>131.6</v>
      </c>
      <c r="I51">
        <v>199.2</v>
      </c>
    </row>
    <row r="52" spans="4:9" x14ac:dyDescent="0.2">
      <c r="D52">
        <v>91.6</v>
      </c>
      <c r="E52">
        <v>140.4</v>
      </c>
      <c r="F52">
        <v>133</v>
      </c>
      <c r="G52">
        <v>150.19999999999999</v>
      </c>
      <c r="H52">
        <v>319.2</v>
      </c>
      <c r="I52">
        <v>143.6</v>
      </c>
    </row>
    <row r="53" spans="4:9" x14ac:dyDescent="0.2">
      <c r="D53">
        <v>180.4</v>
      </c>
      <c r="E53">
        <v>103.6</v>
      </c>
      <c r="F53">
        <v>93.6</v>
      </c>
      <c r="G53">
        <v>68</v>
      </c>
      <c r="H53">
        <v>98</v>
      </c>
      <c r="I53">
        <v>124</v>
      </c>
    </row>
    <row r="54" spans="4:9" x14ac:dyDescent="0.2">
      <c r="D54">
        <v>128</v>
      </c>
      <c r="E54">
        <v>119.4</v>
      </c>
      <c r="F54">
        <v>128.80000000000001</v>
      </c>
      <c r="G54">
        <v>148.6</v>
      </c>
      <c r="H54">
        <v>183</v>
      </c>
      <c r="I54">
        <v>126.6</v>
      </c>
    </row>
    <row r="55" spans="4:9" x14ac:dyDescent="0.2">
      <c r="D55">
        <v>125.8</v>
      </c>
      <c r="E55">
        <v>147.19999999999999</v>
      </c>
      <c r="F55">
        <v>79.8</v>
      </c>
      <c r="G55">
        <v>157</v>
      </c>
      <c r="H55">
        <v>126.2</v>
      </c>
      <c r="I55">
        <v>135.6</v>
      </c>
    </row>
    <row r="56" spans="4:9" x14ac:dyDescent="0.2">
      <c r="D56">
        <v>112.6</v>
      </c>
      <c r="E56">
        <v>139</v>
      </c>
      <c r="F56">
        <v>159.4</v>
      </c>
      <c r="G56">
        <v>151.19999999999999</v>
      </c>
      <c r="H56">
        <v>269</v>
      </c>
      <c r="I56">
        <v>109.6</v>
      </c>
    </row>
    <row r="57" spans="4:9" x14ac:dyDescent="0.2">
      <c r="D57">
        <v>148.4</v>
      </c>
      <c r="E57">
        <v>114.6</v>
      </c>
      <c r="F57">
        <v>66</v>
      </c>
      <c r="G57">
        <v>141</v>
      </c>
      <c r="H57">
        <v>170.6</v>
      </c>
    </row>
    <row r="58" spans="4:9" x14ac:dyDescent="0.2">
      <c r="D58">
        <v>167.4</v>
      </c>
      <c r="E58">
        <v>154.80000000000001</v>
      </c>
      <c r="G58">
        <v>188.4</v>
      </c>
      <c r="H58">
        <v>201.6</v>
      </c>
    </row>
    <row r="59" spans="4:9" x14ac:dyDescent="0.2">
      <c r="D59">
        <v>107.9</v>
      </c>
      <c r="E59">
        <v>90.6</v>
      </c>
      <c r="G59">
        <v>85.8</v>
      </c>
      <c r="H59">
        <v>96.2</v>
      </c>
    </row>
    <row r="60" spans="4:9" x14ac:dyDescent="0.2">
      <c r="D60">
        <v>69.2</v>
      </c>
      <c r="E60">
        <v>117</v>
      </c>
      <c r="G60">
        <v>216</v>
      </c>
      <c r="H60">
        <v>288.2</v>
      </c>
    </row>
    <row r="61" spans="4:9" x14ac:dyDescent="0.2">
      <c r="D61">
        <v>82.8</v>
      </c>
      <c r="E61">
        <v>71.8</v>
      </c>
      <c r="G61">
        <v>104.6</v>
      </c>
      <c r="H61">
        <v>295.8</v>
      </c>
    </row>
    <row r="62" spans="4:9" x14ac:dyDescent="0.2">
      <c r="D62">
        <v>98.4</v>
      </c>
      <c r="E62">
        <v>165.6</v>
      </c>
      <c r="G62">
        <v>227.2</v>
      </c>
      <c r="H62">
        <v>323.8</v>
      </c>
    </row>
    <row r="63" spans="4:9" x14ac:dyDescent="0.2">
      <c r="D63">
        <v>71.8</v>
      </c>
      <c r="E63">
        <v>80.8</v>
      </c>
      <c r="G63">
        <v>97.2</v>
      </c>
      <c r="H63">
        <v>211.2</v>
      </c>
    </row>
    <row r="64" spans="4:9" x14ac:dyDescent="0.2">
      <c r="D64">
        <v>129.4</v>
      </c>
    </row>
    <row r="65" spans="1:14" x14ac:dyDescent="0.2">
      <c r="D65">
        <v>80</v>
      </c>
    </row>
    <row r="66" spans="1:14" x14ac:dyDescent="0.2">
      <c r="A66" t="s">
        <v>22</v>
      </c>
    </row>
    <row r="67" spans="1:14" x14ac:dyDescent="0.2">
      <c r="B67" t="s">
        <v>5</v>
      </c>
      <c r="D67">
        <f>AVERAGE(D39:D65)</f>
        <v>100.98888888888892</v>
      </c>
      <c r="E67">
        <f>AVERAGE(E39:E63)</f>
        <v>103.956</v>
      </c>
      <c r="F67">
        <f>AVERAGE(F39:F57)</f>
        <v>130.35263157894738</v>
      </c>
      <c r="G67">
        <f>AVERAGE(G39:G63)</f>
        <v>140.18</v>
      </c>
      <c r="H67">
        <f>AVERAGE(H39:H63)</f>
        <v>192.94399999999993</v>
      </c>
      <c r="I67">
        <f>AVERAGE(I39:I56)</f>
        <v>161.24444444444441</v>
      </c>
      <c r="J67">
        <f>AVERAGE(J39:J41)</f>
        <v>0.79999999999999993</v>
      </c>
    </row>
    <row r="68" spans="1:14" x14ac:dyDescent="0.2">
      <c r="B68" t="s">
        <v>6</v>
      </c>
      <c r="D68">
        <f>_xlfn.STDEV.S(D39:D65)/27^0.5</f>
        <v>7.7845513850129295</v>
      </c>
      <c r="E68">
        <f>_xlfn.STDEV.S(E39:E63)/5</f>
        <v>7.7674321797275114</v>
      </c>
      <c r="F68">
        <f>_xlfn.STDEV.S(F39:F57)/19^0.5</f>
        <v>11.751678661776452</v>
      </c>
      <c r="G68">
        <f>_xlfn.STDEV.S(G39:G63)/25^0.5</f>
        <v>11.326957520299374</v>
      </c>
      <c r="H68">
        <f>_xlfn.STDEV.S(H39:H63)/5</f>
        <v>15.971777275348353</v>
      </c>
      <c r="I68">
        <f>_xlfn.STDEV.S(I39:I56)/18^0.5</f>
        <v>19.476369496718192</v>
      </c>
      <c r="J68">
        <f>_xlfn.STDEV.S(J39:J41)/3^0.5</f>
        <v>0.8</v>
      </c>
    </row>
    <row r="69" spans="1:14" x14ac:dyDescent="0.2">
      <c r="B69" t="s">
        <v>4</v>
      </c>
      <c r="D69">
        <v>27</v>
      </c>
      <c r="E69">
        <v>25</v>
      </c>
      <c r="F69">
        <v>19</v>
      </c>
      <c r="G69">
        <v>25</v>
      </c>
      <c r="H69">
        <v>25</v>
      </c>
      <c r="I69">
        <v>18</v>
      </c>
      <c r="J69">
        <v>3</v>
      </c>
      <c r="K69">
        <f>SUM(D69:J69)</f>
        <v>142</v>
      </c>
    </row>
    <row r="72" spans="1:14" x14ac:dyDescent="0.2">
      <c r="A72" t="s">
        <v>36</v>
      </c>
    </row>
    <row r="74" spans="1:14" x14ac:dyDescent="0.2">
      <c r="A74" t="s">
        <v>9</v>
      </c>
      <c r="D74">
        <f>AVERAGE(D78:D91)</f>
        <v>103.45714285714287</v>
      </c>
      <c r="E74">
        <f>AVERAGE(E77:E91)</f>
        <v>102.89999999999999</v>
      </c>
      <c r="F74">
        <f t="shared" ref="F74:I74" si="0">AVERAGE(F77:F91)</f>
        <v>129.25333333333333</v>
      </c>
      <c r="G74">
        <f t="shared" si="0"/>
        <v>154.12666666666664</v>
      </c>
      <c r="H74">
        <f t="shared" si="0"/>
        <v>205.39333333333335</v>
      </c>
      <c r="I74">
        <f t="shared" si="0"/>
        <v>164.67999999999995</v>
      </c>
    </row>
    <row r="75" spans="1:14" x14ac:dyDescent="0.2">
      <c r="A75" t="s">
        <v>10</v>
      </c>
      <c r="D75">
        <f>_xlfn.STDEV.S(D77:D91)/14^0.5</f>
        <v>11.610377424768677</v>
      </c>
      <c r="E75">
        <f t="shared" ref="E75:I75" si="1">_xlfn.STDEV.S(E77:E91)/14^0.5</f>
        <v>12.672688776117191</v>
      </c>
      <c r="F75">
        <f t="shared" si="1"/>
        <v>16.164337373399761</v>
      </c>
      <c r="G75">
        <f t="shared" si="1"/>
        <v>18.360879182483117</v>
      </c>
      <c r="H75">
        <f t="shared" si="1"/>
        <v>22.875194806055013</v>
      </c>
      <c r="I75">
        <f t="shared" si="1"/>
        <v>22.546808905845985</v>
      </c>
      <c r="K75">
        <v>20</v>
      </c>
      <c r="M75">
        <v>103.45714285714287</v>
      </c>
      <c r="N75">
        <v>11.610377424768677</v>
      </c>
    </row>
    <row r="76" spans="1:14" x14ac:dyDescent="0.2">
      <c r="A76" t="s">
        <v>4</v>
      </c>
      <c r="D76">
        <v>14</v>
      </c>
      <c r="E76">
        <v>14</v>
      </c>
      <c r="F76">
        <v>14</v>
      </c>
      <c r="G76">
        <v>14</v>
      </c>
      <c r="H76">
        <v>14</v>
      </c>
      <c r="I76">
        <v>14</v>
      </c>
      <c r="K76">
        <v>25</v>
      </c>
      <c r="M76">
        <v>102.89999999999999</v>
      </c>
      <c r="N76">
        <v>12.672688776117191</v>
      </c>
    </row>
    <row r="77" spans="1:14" x14ac:dyDescent="0.2">
      <c r="D77">
        <v>20</v>
      </c>
      <c r="E77">
        <v>25</v>
      </c>
      <c r="F77">
        <v>30</v>
      </c>
      <c r="G77">
        <v>35</v>
      </c>
      <c r="H77">
        <v>40</v>
      </c>
      <c r="I77">
        <v>45</v>
      </c>
      <c r="K77">
        <v>30</v>
      </c>
      <c r="M77">
        <v>129.25333333333333</v>
      </c>
      <c r="N77">
        <v>16.164337373399761</v>
      </c>
    </row>
    <row r="78" spans="1:14" x14ac:dyDescent="0.2">
      <c r="D78">
        <v>102</v>
      </c>
      <c r="E78">
        <v>37</v>
      </c>
      <c r="F78">
        <v>42.6</v>
      </c>
      <c r="G78">
        <v>133.6</v>
      </c>
      <c r="H78">
        <v>115.8</v>
      </c>
      <c r="I78">
        <v>133.80000000000001</v>
      </c>
      <c r="K78">
        <v>35</v>
      </c>
      <c r="M78">
        <v>154.12666666666664</v>
      </c>
      <c r="N78">
        <v>18.360879182483117</v>
      </c>
    </row>
    <row r="79" spans="1:14" x14ac:dyDescent="0.2">
      <c r="D79">
        <v>117</v>
      </c>
      <c r="E79">
        <v>76</v>
      </c>
      <c r="F79">
        <v>122.1</v>
      </c>
      <c r="G79">
        <v>154</v>
      </c>
      <c r="H79">
        <v>222.2</v>
      </c>
      <c r="I79">
        <v>243.8</v>
      </c>
      <c r="K79">
        <v>40</v>
      </c>
      <c r="M79">
        <v>205.39333333333335</v>
      </c>
      <c r="N79">
        <v>22.875194806055013</v>
      </c>
    </row>
    <row r="80" spans="1:14" x14ac:dyDescent="0.2">
      <c r="D80">
        <v>23.4</v>
      </c>
      <c r="E80">
        <v>45.3</v>
      </c>
      <c r="F80">
        <v>171.4</v>
      </c>
      <c r="G80">
        <v>124.5</v>
      </c>
      <c r="H80">
        <v>255.6</v>
      </c>
      <c r="I80">
        <v>239.4</v>
      </c>
      <c r="K80">
        <v>45</v>
      </c>
      <c r="M80">
        <v>164.67999999999995</v>
      </c>
      <c r="N80">
        <v>22.546808905845985</v>
      </c>
    </row>
    <row r="81" spans="4:9" x14ac:dyDescent="0.2">
      <c r="D81">
        <v>105.6</v>
      </c>
      <c r="E81">
        <v>192.8</v>
      </c>
      <c r="F81">
        <v>214.6</v>
      </c>
      <c r="G81">
        <v>269.39999999999998</v>
      </c>
      <c r="H81">
        <v>263.10000000000002</v>
      </c>
      <c r="I81">
        <v>132.19999999999999</v>
      </c>
    </row>
    <row r="82" spans="4:9" x14ac:dyDescent="0.2">
      <c r="D82">
        <v>40.5</v>
      </c>
      <c r="E82">
        <v>98.6</v>
      </c>
      <c r="F82">
        <v>129.6</v>
      </c>
      <c r="G82">
        <v>264.60000000000002</v>
      </c>
      <c r="H82">
        <v>258</v>
      </c>
      <c r="I82">
        <v>49.5</v>
      </c>
    </row>
    <row r="83" spans="4:9" x14ac:dyDescent="0.2">
      <c r="D83">
        <v>128</v>
      </c>
      <c r="E83">
        <v>103.6</v>
      </c>
      <c r="F83">
        <v>67.8</v>
      </c>
      <c r="G83">
        <v>68</v>
      </c>
      <c r="H83">
        <v>98</v>
      </c>
      <c r="I83">
        <v>150.19999999999999</v>
      </c>
    </row>
    <row r="84" spans="4:9" x14ac:dyDescent="0.2">
      <c r="D84">
        <v>125.8</v>
      </c>
      <c r="E84">
        <v>119.4</v>
      </c>
      <c r="F84">
        <v>139.6</v>
      </c>
      <c r="G84">
        <v>148.6</v>
      </c>
      <c r="H84">
        <v>183</v>
      </c>
      <c r="I84">
        <v>288.60000000000002</v>
      </c>
    </row>
    <row r="85" spans="4:9" x14ac:dyDescent="0.2">
      <c r="D85">
        <v>148.4</v>
      </c>
      <c r="E85">
        <v>147.19999999999999</v>
      </c>
      <c r="F85">
        <v>180.8</v>
      </c>
      <c r="G85">
        <v>151.19999999999999</v>
      </c>
      <c r="H85">
        <v>269</v>
      </c>
      <c r="I85">
        <v>349.1</v>
      </c>
    </row>
    <row r="86" spans="4:9" x14ac:dyDescent="0.2">
      <c r="D86">
        <v>167.4</v>
      </c>
      <c r="E86">
        <v>139</v>
      </c>
      <c r="F86">
        <v>245.7</v>
      </c>
      <c r="G86">
        <v>141</v>
      </c>
      <c r="H86">
        <v>170.6</v>
      </c>
      <c r="I86">
        <v>199.2</v>
      </c>
    </row>
    <row r="87" spans="4:9" x14ac:dyDescent="0.2">
      <c r="D87">
        <v>107.9</v>
      </c>
      <c r="E87">
        <v>114.6</v>
      </c>
      <c r="F87">
        <v>133</v>
      </c>
      <c r="G87">
        <v>188.4</v>
      </c>
      <c r="H87">
        <v>201.6</v>
      </c>
      <c r="I87">
        <v>143.6</v>
      </c>
    </row>
    <row r="88" spans="4:9" x14ac:dyDescent="0.2">
      <c r="D88">
        <v>82.8</v>
      </c>
      <c r="E88">
        <v>90.6</v>
      </c>
      <c r="F88">
        <v>93.6</v>
      </c>
      <c r="G88">
        <v>85.8</v>
      </c>
      <c r="H88">
        <v>96.2</v>
      </c>
      <c r="I88">
        <v>124</v>
      </c>
    </row>
    <row r="89" spans="4:9" x14ac:dyDescent="0.2">
      <c r="D89">
        <v>98.4</v>
      </c>
      <c r="E89">
        <v>117</v>
      </c>
      <c r="F89">
        <v>128.80000000000001</v>
      </c>
      <c r="G89">
        <v>216</v>
      </c>
      <c r="H89">
        <v>288.2</v>
      </c>
      <c r="I89">
        <v>126.6</v>
      </c>
    </row>
    <row r="90" spans="4:9" x14ac:dyDescent="0.2">
      <c r="D90">
        <v>71.8</v>
      </c>
      <c r="E90">
        <v>71.8</v>
      </c>
      <c r="F90">
        <v>79.8</v>
      </c>
      <c r="G90">
        <v>104.6</v>
      </c>
      <c r="H90">
        <v>295.8</v>
      </c>
      <c r="I90">
        <v>135.6</v>
      </c>
    </row>
    <row r="91" spans="4:9" x14ac:dyDescent="0.2">
      <c r="D91">
        <v>129.4</v>
      </c>
      <c r="E91">
        <v>165.6</v>
      </c>
      <c r="F91">
        <v>159.4</v>
      </c>
      <c r="G91">
        <v>227.2</v>
      </c>
      <c r="H91">
        <v>323.8</v>
      </c>
      <c r="I91">
        <v>109.6</v>
      </c>
    </row>
    <row r="98" spans="2:10" x14ac:dyDescent="0.2">
      <c r="B98" t="s">
        <v>33</v>
      </c>
    </row>
    <row r="100" spans="2:10" x14ac:dyDescent="0.2">
      <c r="B100" t="s">
        <v>0</v>
      </c>
      <c r="C100" t="s">
        <v>1</v>
      </c>
      <c r="D100">
        <v>20</v>
      </c>
      <c r="E100">
        <v>25</v>
      </c>
      <c r="F100">
        <v>30</v>
      </c>
      <c r="G100">
        <v>35</v>
      </c>
      <c r="H100">
        <v>40</v>
      </c>
      <c r="I100">
        <v>45</v>
      </c>
      <c r="J100" t="s">
        <v>38</v>
      </c>
    </row>
    <row r="101" spans="2:10" x14ac:dyDescent="0.2">
      <c r="B101" t="s">
        <v>24</v>
      </c>
      <c r="C101">
        <v>0</v>
      </c>
      <c r="D101">
        <v>108</v>
      </c>
      <c r="E101">
        <v>85.4</v>
      </c>
      <c r="F101">
        <v>124.2</v>
      </c>
      <c r="G101">
        <v>71.2</v>
      </c>
      <c r="H101">
        <v>108.4</v>
      </c>
      <c r="I101">
        <v>103.8</v>
      </c>
      <c r="J101" s="2">
        <v>17.100000000000001</v>
      </c>
    </row>
    <row r="102" spans="2:10" x14ac:dyDescent="0.2">
      <c r="B102" t="s">
        <v>24</v>
      </c>
      <c r="C102">
        <v>2</v>
      </c>
      <c r="D102">
        <v>136.19999999999999</v>
      </c>
      <c r="E102">
        <v>180</v>
      </c>
      <c r="F102">
        <v>169.2</v>
      </c>
      <c r="G102">
        <v>200</v>
      </c>
      <c r="H102">
        <v>127.4</v>
      </c>
      <c r="I102">
        <v>239.4</v>
      </c>
      <c r="J102" s="2">
        <v>19.3</v>
      </c>
    </row>
    <row r="103" spans="2:10" x14ac:dyDescent="0.2">
      <c r="B103" t="s">
        <v>24</v>
      </c>
      <c r="C103">
        <v>3</v>
      </c>
      <c r="D103">
        <v>171.6</v>
      </c>
      <c r="E103">
        <v>155</v>
      </c>
      <c r="F103">
        <v>180.2</v>
      </c>
      <c r="G103">
        <v>202.5</v>
      </c>
      <c r="H103">
        <v>185.6</v>
      </c>
      <c r="I103">
        <v>205.2</v>
      </c>
      <c r="J103" s="2">
        <v>19.5</v>
      </c>
    </row>
    <row r="104" spans="2:10" x14ac:dyDescent="0.2">
      <c r="B104" t="s">
        <v>24</v>
      </c>
      <c r="C104">
        <v>4</v>
      </c>
      <c r="D104">
        <v>110</v>
      </c>
      <c r="E104">
        <v>114</v>
      </c>
      <c r="F104">
        <v>133.19999999999999</v>
      </c>
      <c r="G104">
        <v>104.4</v>
      </c>
      <c r="H104">
        <v>212</v>
      </c>
      <c r="I104">
        <v>77.7</v>
      </c>
      <c r="J104" s="2">
        <v>18.3</v>
      </c>
    </row>
    <row r="105" spans="2:10" x14ac:dyDescent="0.2">
      <c r="B105" t="s">
        <v>24</v>
      </c>
      <c r="C105">
        <v>5</v>
      </c>
      <c r="D105">
        <v>74.099999999999994</v>
      </c>
      <c r="E105">
        <v>83.7</v>
      </c>
      <c r="F105">
        <v>75.900000000000006</v>
      </c>
      <c r="G105">
        <v>90</v>
      </c>
      <c r="H105">
        <v>120.8</v>
      </c>
      <c r="I105">
        <v>119.7</v>
      </c>
      <c r="J105" s="2">
        <v>16.8</v>
      </c>
    </row>
    <row r="106" spans="2:10" x14ac:dyDescent="0.2">
      <c r="B106" t="s">
        <v>25</v>
      </c>
      <c r="C106">
        <v>0</v>
      </c>
      <c r="D106">
        <v>138.80000000000001</v>
      </c>
      <c r="E106">
        <v>98.2</v>
      </c>
      <c r="F106">
        <v>98.85</v>
      </c>
      <c r="G106">
        <v>104.4</v>
      </c>
      <c r="H106">
        <v>89</v>
      </c>
      <c r="I106">
        <v>76.8</v>
      </c>
      <c r="J106" s="2">
        <v>22.3</v>
      </c>
    </row>
    <row r="107" spans="2:10" x14ac:dyDescent="0.2">
      <c r="B107" t="s">
        <v>25</v>
      </c>
      <c r="C107">
        <v>1</v>
      </c>
      <c r="D107">
        <v>133.6</v>
      </c>
      <c r="E107">
        <v>208.2</v>
      </c>
      <c r="F107">
        <v>224.1</v>
      </c>
      <c r="G107">
        <v>120.6</v>
      </c>
      <c r="H107">
        <v>114.2</v>
      </c>
      <c r="I107">
        <v>63</v>
      </c>
      <c r="J107" s="2">
        <v>18.399999999999999</v>
      </c>
    </row>
    <row r="108" spans="2:10" x14ac:dyDescent="0.2">
      <c r="B108" t="s">
        <v>25</v>
      </c>
      <c r="C108">
        <v>2</v>
      </c>
      <c r="D108">
        <v>114.8</v>
      </c>
      <c r="E108">
        <v>116.1</v>
      </c>
      <c r="F108">
        <v>114</v>
      </c>
      <c r="G108">
        <v>110.8</v>
      </c>
      <c r="H108">
        <v>110.4</v>
      </c>
      <c r="I108">
        <v>114.4</v>
      </c>
      <c r="J108" s="2">
        <v>17.7</v>
      </c>
    </row>
    <row r="109" spans="2:10" x14ac:dyDescent="0.2">
      <c r="B109" t="s">
        <v>25</v>
      </c>
      <c r="C109">
        <v>4</v>
      </c>
      <c r="D109">
        <v>180.3</v>
      </c>
      <c r="E109">
        <v>243</v>
      </c>
      <c r="F109">
        <v>241.5</v>
      </c>
      <c r="G109">
        <v>246.9</v>
      </c>
      <c r="H109">
        <v>115.6</v>
      </c>
      <c r="I109">
        <v>239.4</v>
      </c>
      <c r="J109" s="2">
        <v>19.3</v>
      </c>
    </row>
    <row r="110" spans="2:10" x14ac:dyDescent="0.2">
      <c r="B110" t="s">
        <v>26</v>
      </c>
      <c r="C110">
        <v>0</v>
      </c>
      <c r="D110">
        <v>112.8</v>
      </c>
      <c r="E110">
        <v>117.8</v>
      </c>
      <c r="F110">
        <v>116.1</v>
      </c>
      <c r="G110">
        <v>115.6</v>
      </c>
      <c r="H110">
        <v>251.7</v>
      </c>
      <c r="I110">
        <v>114</v>
      </c>
      <c r="J110" s="2">
        <v>18.600000000000001</v>
      </c>
    </row>
    <row r="111" spans="2:10" x14ac:dyDescent="0.2">
      <c r="B111" t="s">
        <v>26</v>
      </c>
      <c r="C111">
        <v>1</v>
      </c>
      <c r="D111">
        <v>146.4</v>
      </c>
      <c r="E111">
        <v>204.8</v>
      </c>
      <c r="F111">
        <v>238.6</v>
      </c>
      <c r="G111">
        <v>234.9</v>
      </c>
      <c r="H111">
        <v>112.6</v>
      </c>
      <c r="I111">
        <v>228.2</v>
      </c>
      <c r="J111" s="2">
        <v>22.3</v>
      </c>
    </row>
    <row r="112" spans="2:10" x14ac:dyDescent="0.2">
      <c r="B112" t="s">
        <v>26</v>
      </c>
      <c r="C112">
        <v>3</v>
      </c>
      <c r="D112">
        <v>118.4</v>
      </c>
      <c r="E112">
        <v>159.4</v>
      </c>
      <c r="F112">
        <v>82.4</v>
      </c>
      <c r="G112">
        <v>210.3</v>
      </c>
      <c r="H112">
        <v>221</v>
      </c>
      <c r="I112">
        <v>213.3</v>
      </c>
      <c r="J112" s="2">
        <v>19.899999999999999</v>
      </c>
    </row>
    <row r="113" spans="2:10" x14ac:dyDescent="0.2">
      <c r="B113" t="s">
        <v>26</v>
      </c>
      <c r="C113">
        <v>4</v>
      </c>
      <c r="D113">
        <v>118.8</v>
      </c>
      <c r="E113">
        <v>111.4</v>
      </c>
      <c r="F113">
        <v>114.6</v>
      </c>
      <c r="G113">
        <v>111.9</v>
      </c>
      <c r="H113">
        <v>204.8</v>
      </c>
      <c r="I113">
        <v>114.9</v>
      </c>
      <c r="J113" s="2">
        <v>21.1</v>
      </c>
    </row>
    <row r="114" spans="2:10" x14ac:dyDescent="0.2">
      <c r="B114" t="s">
        <v>27</v>
      </c>
      <c r="C114">
        <v>0</v>
      </c>
      <c r="D114">
        <v>114.2</v>
      </c>
      <c r="E114">
        <v>90.6</v>
      </c>
      <c r="F114">
        <v>111.8</v>
      </c>
      <c r="G114">
        <v>115.8</v>
      </c>
      <c r="H114">
        <v>117.8</v>
      </c>
      <c r="I114">
        <v>111.6</v>
      </c>
      <c r="J114" s="2">
        <v>18.3</v>
      </c>
    </row>
    <row r="115" spans="2:10" x14ac:dyDescent="0.2">
      <c r="B115" t="s">
        <v>27</v>
      </c>
      <c r="C115">
        <v>1</v>
      </c>
      <c r="D115">
        <v>142.80000000000001</v>
      </c>
      <c r="E115">
        <v>185.6</v>
      </c>
      <c r="F115">
        <v>225.4</v>
      </c>
      <c r="G115">
        <v>240.2</v>
      </c>
      <c r="H115">
        <v>112.8</v>
      </c>
      <c r="I115">
        <v>217.6</v>
      </c>
      <c r="J115" s="2">
        <v>18.5</v>
      </c>
    </row>
    <row r="116" spans="2:10" x14ac:dyDescent="0.2">
      <c r="B116" t="s">
        <v>27</v>
      </c>
      <c r="C116">
        <v>3</v>
      </c>
      <c r="D116">
        <v>106.2</v>
      </c>
      <c r="E116">
        <v>158.1</v>
      </c>
      <c r="F116">
        <v>168.3</v>
      </c>
      <c r="G116">
        <v>202.5</v>
      </c>
      <c r="H116">
        <v>228.4</v>
      </c>
      <c r="I116">
        <v>200.8</v>
      </c>
      <c r="J116" s="2">
        <v>20.100000000000001</v>
      </c>
    </row>
    <row r="117" spans="2:10" x14ac:dyDescent="0.2">
      <c r="B117" t="s">
        <v>27</v>
      </c>
      <c r="C117">
        <v>4</v>
      </c>
      <c r="D117">
        <v>127.8</v>
      </c>
      <c r="E117">
        <v>117</v>
      </c>
      <c r="F117">
        <v>113.7</v>
      </c>
      <c r="G117">
        <v>116.1</v>
      </c>
      <c r="H117">
        <v>217.2</v>
      </c>
      <c r="I117">
        <v>116.8</v>
      </c>
      <c r="J117" s="2">
        <v>16.899999999999999</v>
      </c>
    </row>
    <row r="118" spans="2:10" x14ac:dyDescent="0.2">
      <c r="B118" t="s">
        <v>28</v>
      </c>
      <c r="C118">
        <v>0</v>
      </c>
      <c r="D118">
        <v>108</v>
      </c>
      <c r="E118">
        <v>113.9</v>
      </c>
      <c r="F118">
        <v>156.19999999999999</v>
      </c>
      <c r="G118">
        <v>128.80000000000001</v>
      </c>
      <c r="H118">
        <v>113.4</v>
      </c>
      <c r="I118">
        <v>101.55</v>
      </c>
      <c r="J118" s="2">
        <v>19.399999999999999</v>
      </c>
    </row>
    <row r="119" spans="2:10" x14ac:dyDescent="0.2">
      <c r="B119" t="s">
        <v>28</v>
      </c>
      <c r="C119">
        <v>1</v>
      </c>
      <c r="D119">
        <v>137.4</v>
      </c>
      <c r="E119">
        <v>158.30000000000001</v>
      </c>
      <c r="F119">
        <v>84</v>
      </c>
      <c r="G119">
        <v>141.4</v>
      </c>
      <c r="H119">
        <v>116</v>
      </c>
      <c r="I119">
        <v>95.55</v>
      </c>
      <c r="J119" s="2">
        <v>17.600000000000001</v>
      </c>
    </row>
    <row r="120" spans="2:10" x14ac:dyDescent="0.2">
      <c r="B120" t="s">
        <v>28</v>
      </c>
      <c r="C120">
        <v>2</v>
      </c>
      <c r="D120">
        <v>127</v>
      </c>
      <c r="E120">
        <v>96.1</v>
      </c>
      <c r="F120">
        <v>201.2</v>
      </c>
      <c r="G120">
        <v>193.8</v>
      </c>
      <c r="H120">
        <v>78</v>
      </c>
      <c r="I120">
        <v>177.6</v>
      </c>
      <c r="J120" s="2">
        <v>20.6</v>
      </c>
    </row>
    <row r="121" spans="2:10" x14ac:dyDescent="0.2">
      <c r="B121" t="s">
        <v>28</v>
      </c>
      <c r="C121">
        <v>3</v>
      </c>
      <c r="D121">
        <v>116.6</v>
      </c>
      <c r="E121">
        <v>110.55</v>
      </c>
      <c r="F121">
        <v>116.4</v>
      </c>
      <c r="G121">
        <v>121</v>
      </c>
      <c r="H121">
        <v>149.80000000000001</v>
      </c>
      <c r="I121">
        <v>93.2</v>
      </c>
      <c r="J121" s="2">
        <v>19.100000000000001</v>
      </c>
    </row>
    <row r="122" spans="2:10" x14ac:dyDescent="0.2">
      <c r="B122" t="s">
        <v>28</v>
      </c>
      <c r="C122">
        <v>4</v>
      </c>
      <c r="D122">
        <v>150.6</v>
      </c>
      <c r="E122">
        <v>135.9</v>
      </c>
      <c r="F122">
        <v>93</v>
      </c>
      <c r="G122">
        <v>98.6</v>
      </c>
      <c r="H122">
        <v>150</v>
      </c>
      <c r="I122">
        <v>103.8</v>
      </c>
      <c r="J122" s="2">
        <v>19.100000000000001</v>
      </c>
    </row>
    <row r="123" spans="2:10" x14ac:dyDescent="0.2">
      <c r="B123" t="s">
        <v>28</v>
      </c>
      <c r="C123">
        <v>5</v>
      </c>
      <c r="D123">
        <v>139</v>
      </c>
      <c r="E123">
        <v>165.5</v>
      </c>
      <c r="F123">
        <v>127.2</v>
      </c>
      <c r="G123">
        <v>107</v>
      </c>
      <c r="H123">
        <v>116.8</v>
      </c>
      <c r="I123">
        <v>106.4</v>
      </c>
      <c r="J123" s="2">
        <v>19.899999999999999</v>
      </c>
    </row>
    <row r="124" spans="2:10" x14ac:dyDescent="0.2">
      <c r="B124" t="s">
        <v>29</v>
      </c>
      <c r="C124">
        <v>0</v>
      </c>
      <c r="D124">
        <v>113.1</v>
      </c>
      <c r="E124">
        <v>72</v>
      </c>
      <c r="F124">
        <v>117</v>
      </c>
      <c r="G124">
        <v>58.65</v>
      </c>
      <c r="H124">
        <v>136.05000000000001</v>
      </c>
      <c r="I124">
        <v>214.7</v>
      </c>
      <c r="J124" s="2">
        <v>19.2</v>
      </c>
    </row>
    <row r="125" spans="2:10" x14ac:dyDescent="0.2">
      <c r="B125" t="s">
        <v>29</v>
      </c>
      <c r="C125">
        <v>1</v>
      </c>
      <c r="D125">
        <v>121.8</v>
      </c>
      <c r="E125">
        <v>114.9</v>
      </c>
      <c r="F125">
        <v>193.4</v>
      </c>
      <c r="G125">
        <v>201.75</v>
      </c>
      <c r="H125">
        <v>136.5</v>
      </c>
      <c r="I125">
        <v>174.6</v>
      </c>
      <c r="J125" s="2">
        <v>18.3</v>
      </c>
    </row>
    <row r="126" spans="2:10" x14ac:dyDescent="0.2">
      <c r="B126" t="s">
        <v>29</v>
      </c>
      <c r="C126">
        <v>2</v>
      </c>
      <c r="D126">
        <v>117</v>
      </c>
      <c r="E126">
        <v>113.2</v>
      </c>
      <c r="F126">
        <v>397.4</v>
      </c>
      <c r="G126">
        <v>400.5</v>
      </c>
      <c r="H126">
        <v>396.9</v>
      </c>
      <c r="I126">
        <v>399</v>
      </c>
      <c r="J126" s="2">
        <v>21.1</v>
      </c>
    </row>
    <row r="127" spans="2:10" x14ac:dyDescent="0.2">
      <c r="B127" t="s">
        <v>29</v>
      </c>
      <c r="C127">
        <v>3</v>
      </c>
      <c r="D127">
        <v>79.2</v>
      </c>
      <c r="E127">
        <v>98.4</v>
      </c>
      <c r="F127">
        <v>152.69999999999999</v>
      </c>
      <c r="G127">
        <v>180</v>
      </c>
      <c r="H127">
        <v>248.7</v>
      </c>
      <c r="I127">
        <v>280.8</v>
      </c>
      <c r="J127" s="2">
        <v>18.2</v>
      </c>
    </row>
    <row r="128" spans="2:10" x14ac:dyDescent="0.2">
      <c r="B128" t="s">
        <v>29</v>
      </c>
      <c r="C128">
        <v>4</v>
      </c>
      <c r="D128">
        <v>77.400000000000006</v>
      </c>
      <c r="E128">
        <v>39</v>
      </c>
      <c r="F128">
        <v>192</v>
      </c>
      <c r="G128">
        <v>400.8</v>
      </c>
      <c r="H128">
        <v>156.6</v>
      </c>
      <c r="I128">
        <v>44.25</v>
      </c>
      <c r="J128" s="2">
        <v>16.399999999999999</v>
      </c>
    </row>
    <row r="129" spans="2:10" x14ac:dyDescent="0.2">
      <c r="B129" t="s">
        <v>30</v>
      </c>
      <c r="C129">
        <v>0</v>
      </c>
      <c r="D129">
        <v>157.80000000000001</v>
      </c>
      <c r="E129">
        <v>165</v>
      </c>
      <c r="F129">
        <v>184.2</v>
      </c>
      <c r="G129">
        <v>136.19999999999999</v>
      </c>
      <c r="H129">
        <v>178.8</v>
      </c>
      <c r="I129">
        <v>186.4</v>
      </c>
      <c r="J129" s="2">
        <v>18.100000000000001</v>
      </c>
    </row>
    <row r="130" spans="2:10" x14ac:dyDescent="0.2">
      <c r="B130" t="s">
        <v>30</v>
      </c>
      <c r="C130">
        <v>1</v>
      </c>
      <c r="D130">
        <v>72.36</v>
      </c>
      <c r="E130">
        <v>165.3</v>
      </c>
      <c r="F130">
        <v>178.2</v>
      </c>
      <c r="G130">
        <v>89.4</v>
      </c>
      <c r="H130">
        <v>70.5</v>
      </c>
      <c r="I130">
        <v>104.1</v>
      </c>
      <c r="J130" s="2">
        <v>17.3</v>
      </c>
    </row>
    <row r="131" spans="2:10" x14ac:dyDescent="0.2">
      <c r="B131" t="s">
        <v>30</v>
      </c>
      <c r="C131">
        <v>2</v>
      </c>
      <c r="D131">
        <v>115.44</v>
      </c>
      <c r="E131">
        <v>111</v>
      </c>
      <c r="F131">
        <v>207.2</v>
      </c>
      <c r="G131">
        <v>237.3</v>
      </c>
      <c r="H131">
        <v>206</v>
      </c>
      <c r="I131">
        <v>219.8</v>
      </c>
      <c r="J131" s="2">
        <v>19.100000000000001</v>
      </c>
    </row>
    <row r="132" spans="2:10" x14ac:dyDescent="0.2">
      <c r="B132" t="s">
        <v>30</v>
      </c>
      <c r="C132">
        <v>3</v>
      </c>
      <c r="D132">
        <v>148.56</v>
      </c>
      <c r="E132">
        <v>92.2</v>
      </c>
      <c r="F132">
        <v>192</v>
      </c>
      <c r="G132">
        <v>182.4</v>
      </c>
      <c r="H132">
        <v>186</v>
      </c>
      <c r="I132">
        <v>180.9</v>
      </c>
      <c r="J132" s="2">
        <v>17.2</v>
      </c>
    </row>
    <row r="133" spans="2:10" x14ac:dyDescent="0.2">
      <c r="B133" t="s">
        <v>30</v>
      </c>
      <c r="C133">
        <v>4</v>
      </c>
      <c r="D133">
        <v>151.19999999999999</v>
      </c>
      <c r="E133">
        <v>142.19999999999999</v>
      </c>
      <c r="F133">
        <v>87.6</v>
      </c>
      <c r="G133">
        <v>95.7</v>
      </c>
      <c r="H133">
        <v>238.4</v>
      </c>
      <c r="I133">
        <v>225.2</v>
      </c>
      <c r="J133" s="2">
        <v>20.2</v>
      </c>
    </row>
    <row r="134" spans="2:10" x14ac:dyDescent="0.2">
      <c r="J134" s="2" t="s">
        <v>11</v>
      </c>
    </row>
    <row r="135" spans="2:10" x14ac:dyDescent="0.2">
      <c r="B135" t="s">
        <v>35</v>
      </c>
      <c r="C135" t="s">
        <v>31</v>
      </c>
      <c r="D135" t="s">
        <v>32</v>
      </c>
      <c r="E135" t="s">
        <v>6</v>
      </c>
      <c r="F135" t="s">
        <v>4</v>
      </c>
      <c r="J135" s="2" t="s">
        <v>11</v>
      </c>
    </row>
    <row r="136" spans="2:10" x14ac:dyDescent="0.2">
      <c r="B136">
        <v>20</v>
      </c>
      <c r="C136">
        <v>123.85636363636364</v>
      </c>
      <c r="D136">
        <v>25.858017351754473</v>
      </c>
      <c r="E136">
        <v>4.5013030482551804</v>
      </c>
      <c r="F136">
        <v>33</v>
      </c>
    </row>
    <row r="137" spans="2:10" x14ac:dyDescent="0.2">
      <c r="B137">
        <v>25</v>
      </c>
      <c r="C137">
        <v>130.96212121212122</v>
      </c>
      <c r="D137">
        <v>43.865837772517786</v>
      </c>
      <c r="E137">
        <v>7.6360622159728058</v>
      </c>
      <c r="F137">
        <v>33</v>
      </c>
    </row>
    <row r="138" spans="2:10" x14ac:dyDescent="0.2">
      <c r="B138">
        <v>30</v>
      </c>
      <c r="C138">
        <v>157.93181818181816</v>
      </c>
      <c r="D138">
        <v>65.14321700369824</v>
      </c>
      <c r="E138">
        <v>11.339978517417148</v>
      </c>
      <c r="F138">
        <v>33</v>
      </c>
    </row>
    <row r="139" spans="2:10" x14ac:dyDescent="0.2">
      <c r="B139">
        <v>35</v>
      </c>
      <c r="C139">
        <v>162.76969696969695</v>
      </c>
      <c r="D139">
        <v>81.615331490353597</v>
      </c>
      <c r="E139">
        <v>14.207405595888005</v>
      </c>
      <c r="F139">
        <v>33</v>
      </c>
    </row>
    <row r="140" spans="2:10" x14ac:dyDescent="0.2">
      <c r="B140">
        <v>40</v>
      </c>
      <c r="C140">
        <v>161.45909090909092</v>
      </c>
      <c r="D140">
        <v>67.034225696823853</v>
      </c>
      <c r="E140">
        <v>11.669160878108302</v>
      </c>
      <c r="F140">
        <v>33</v>
      </c>
    </row>
    <row r="141" spans="2:10" x14ac:dyDescent="0.2">
      <c r="B141">
        <v>45</v>
      </c>
      <c r="C141">
        <v>159.52878787878788</v>
      </c>
      <c r="D141">
        <v>75.874157769525553</v>
      </c>
      <c r="E141">
        <v>13.207995532131807</v>
      </c>
      <c r="F141">
        <v>33</v>
      </c>
    </row>
    <row r="143" spans="2:10" x14ac:dyDescent="0.2">
      <c r="B143" t="s">
        <v>60</v>
      </c>
    </row>
    <row r="144" spans="2:10" x14ac:dyDescent="0.2">
      <c r="B144" t="s">
        <v>12</v>
      </c>
      <c r="C144" t="s">
        <v>13</v>
      </c>
      <c r="D144" t="s">
        <v>14</v>
      </c>
      <c r="E144" t="s">
        <v>15</v>
      </c>
    </row>
    <row r="145" spans="2:5" x14ac:dyDescent="0.2">
      <c r="B145">
        <v>20</v>
      </c>
      <c r="C145">
        <v>17.5</v>
      </c>
      <c r="D145">
        <v>20</v>
      </c>
      <c r="E145">
        <v>20.3</v>
      </c>
    </row>
    <row r="146" spans="2:5" x14ac:dyDescent="0.2">
      <c r="B146">
        <v>25</v>
      </c>
      <c r="C146">
        <v>20.2</v>
      </c>
      <c r="D146">
        <v>25</v>
      </c>
      <c r="E146">
        <v>24.2</v>
      </c>
    </row>
    <row r="147" spans="2:5" x14ac:dyDescent="0.2">
      <c r="B147">
        <v>30</v>
      </c>
      <c r="C147">
        <v>22.7</v>
      </c>
      <c r="D147">
        <v>30</v>
      </c>
      <c r="E147">
        <v>25.2</v>
      </c>
    </row>
    <row r="148" spans="2:5" x14ac:dyDescent="0.2">
      <c r="B148">
        <v>35</v>
      </c>
      <c r="C148">
        <v>28.6</v>
      </c>
      <c r="D148">
        <v>35</v>
      </c>
      <c r="E148">
        <v>30.2</v>
      </c>
    </row>
    <row r="149" spans="2:5" x14ac:dyDescent="0.2">
      <c r="B149">
        <v>20</v>
      </c>
      <c r="C149">
        <v>17.100000000000001</v>
      </c>
      <c r="D149">
        <v>40</v>
      </c>
      <c r="E149">
        <v>32.299999999999997</v>
      </c>
    </row>
    <row r="150" spans="2:5" x14ac:dyDescent="0.2">
      <c r="B150">
        <v>25</v>
      </c>
      <c r="C150">
        <v>19.7</v>
      </c>
      <c r="D150">
        <v>45</v>
      </c>
      <c r="E150">
        <v>41</v>
      </c>
    </row>
    <row r="151" spans="2:5" x14ac:dyDescent="0.2">
      <c r="B151">
        <v>30</v>
      </c>
      <c r="C151">
        <v>22.2</v>
      </c>
      <c r="D151">
        <v>50</v>
      </c>
      <c r="E151">
        <v>40</v>
      </c>
    </row>
    <row r="152" spans="2:5" x14ac:dyDescent="0.2">
      <c r="B152">
        <v>35</v>
      </c>
      <c r="C152">
        <v>28.1</v>
      </c>
      <c r="D152">
        <v>20</v>
      </c>
      <c r="E152">
        <v>20.9</v>
      </c>
    </row>
    <row r="153" spans="2:5" x14ac:dyDescent="0.2">
      <c r="B153">
        <v>20</v>
      </c>
      <c r="C153">
        <v>16.600000000000001</v>
      </c>
      <c r="D153">
        <v>25</v>
      </c>
      <c r="E153">
        <v>23.4</v>
      </c>
    </row>
    <row r="154" spans="2:5" x14ac:dyDescent="0.2">
      <c r="B154">
        <v>25</v>
      </c>
      <c r="C154">
        <v>19</v>
      </c>
      <c r="D154">
        <v>30</v>
      </c>
      <c r="E154">
        <v>27.1</v>
      </c>
    </row>
    <row r="155" spans="2:5" x14ac:dyDescent="0.2">
      <c r="B155">
        <v>30</v>
      </c>
      <c r="C155">
        <v>22.6</v>
      </c>
      <c r="D155">
        <v>35</v>
      </c>
      <c r="E155">
        <v>30.9</v>
      </c>
    </row>
    <row r="156" spans="2:5" x14ac:dyDescent="0.2">
      <c r="B156">
        <v>35</v>
      </c>
      <c r="C156">
        <v>25.8</v>
      </c>
      <c r="D156">
        <v>40</v>
      </c>
      <c r="E156">
        <v>32.200000000000003</v>
      </c>
    </row>
    <row r="157" spans="2:5" x14ac:dyDescent="0.2">
      <c r="B157">
        <v>20</v>
      </c>
      <c r="C157">
        <v>17.100000000000001</v>
      </c>
      <c r="D157">
        <v>45</v>
      </c>
      <c r="E157">
        <v>37</v>
      </c>
    </row>
    <row r="158" spans="2:5" x14ac:dyDescent="0.2">
      <c r="B158">
        <v>25</v>
      </c>
      <c r="C158">
        <v>19.2</v>
      </c>
      <c r="D158">
        <v>50</v>
      </c>
      <c r="E158">
        <v>40.5</v>
      </c>
    </row>
    <row r="159" spans="2:5" x14ac:dyDescent="0.2">
      <c r="B159">
        <v>30</v>
      </c>
      <c r="C159">
        <v>24.1</v>
      </c>
      <c r="D159">
        <v>20</v>
      </c>
      <c r="E159">
        <v>20.8</v>
      </c>
    </row>
    <row r="160" spans="2:5" x14ac:dyDescent="0.2">
      <c r="B160">
        <v>35</v>
      </c>
      <c r="C160">
        <v>26.3</v>
      </c>
      <c r="D160">
        <v>25</v>
      </c>
      <c r="E160">
        <v>24.3</v>
      </c>
    </row>
    <row r="161" spans="2:5" x14ac:dyDescent="0.2">
      <c r="B161">
        <v>20</v>
      </c>
      <c r="C161">
        <v>16.899999999999999</v>
      </c>
      <c r="D161">
        <v>30</v>
      </c>
      <c r="E161">
        <v>28.1</v>
      </c>
    </row>
    <row r="162" spans="2:5" x14ac:dyDescent="0.2">
      <c r="B162">
        <v>25</v>
      </c>
      <c r="C162">
        <v>19.5</v>
      </c>
      <c r="D162">
        <v>35</v>
      </c>
      <c r="E162">
        <v>30</v>
      </c>
    </row>
    <row r="163" spans="2:5" x14ac:dyDescent="0.2">
      <c r="B163">
        <v>30</v>
      </c>
      <c r="C163">
        <v>22.4</v>
      </c>
      <c r="D163">
        <v>40</v>
      </c>
      <c r="E163">
        <v>35.700000000000003</v>
      </c>
    </row>
    <row r="164" spans="2:5" x14ac:dyDescent="0.2">
      <c r="B164">
        <v>35</v>
      </c>
      <c r="C164">
        <v>26.4</v>
      </c>
      <c r="D164">
        <v>45</v>
      </c>
      <c r="E164">
        <v>41.9</v>
      </c>
    </row>
    <row r="165" spans="2:5" x14ac:dyDescent="0.2">
      <c r="B165">
        <v>20</v>
      </c>
      <c r="C165">
        <v>17.100000000000001</v>
      </c>
      <c r="D165">
        <v>50</v>
      </c>
      <c r="E165">
        <v>41.7</v>
      </c>
    </row>
    <row r="166" spans="2:5" x14ac:dyDescent="0.2">
      <c r="B166">
        <v>25</v>
      </c>
      <c r="C166">
        <v>19.8</v>
      </c>
      <c r="D166">
        <v>20</v>
      </c>
      <c r="E166">
        <v>19.899999999999999</v>
      </c>
    </row>
    <row r="167" spans="2:5" x14ac:dyDescent="0.2">
      <c r="B167">
        <v>30</v>
      </c>
      <c r="C167">
        <v>22.8</v>
      </c>
      <c r="D167">
        <v>25</v>
      </c>
      <c r="E167">
        <v>23.6</v>
      </c>
    </row>
    <row r="168" spans="2:5" x14ac:dyDescent="0.2">
      <c r="B168">
        <v>35</v>
      </c>
      <c r="C168">
        <v>26.2</v>
      </c>
      <c r="D168">
        <v>30</v>
      </c>
      <c r="E168">
        <v>28.1</v>
      </c>
    </row>
    <row r="169" spans="2:5" x14ac:dyDescent="0.2">
      <c r="B169">
        <v>20</v>
      </c>
      <c r="C169">
        <v>17.05</v>
      </c>
      <c r="D169">
        <v>35</v>
      </c>
      <c r="E169">
        <v>32.6</v>
      </c>
    </row>
    <row r="170" spans="2:5" x14ac:dyDescent="0.2">
      <c r="B170">
        <v>25</v>
      </c>
      <c r="C170">
        <v>19.57</v>
      </c>
      <c r="D170">
        <v>40</v>
      </c>
      <c r="E170">
        <v>37.299999999999997</v>
      </c>
    </row>
    <row r="171" spans="2:5" x14ac:dyDescent="0.2">
      <c r="B171">
        <v>30</v>
      </c>
      <c r="C171">
        <v>22.8</v>
      </c>
      <c r="D171">
        <v>45</v>
      </c>
      <c r="E171">
        <v>40.6</v>
      </c>
    </row>
    <row r="172" spans="2:5" x14ac:dyDescent="0.2">
      <c r="B172">
        <v>35</v>
      </c>
      <c r="C172">
        <v>26.9</v>
      </c>
      <c r="D172">
        <v>50</v>
      </c>
      <c r="E172">
        <v>40.799999999999997</v>
      </c>
    </row>
    <row r="173" spans="2:5" x14ac:dyDescent="0.2">
      <c r="D173">
        <v>20</v>
      </c>
      <c r="E173">
        <v>20.6</v>
      </c>
    </row>
    <row r="174" spans="2:5" x14ac:dyDescent="0.2">
      <c r="D174">
        <v>25</v>
      </c>
      <c r="E174">
        <v>24.5</v>
      </c>
    </row>
    <row r="175" spans="2:5" x14ac:dyDescent="0.2">
      <c r="D175">
        <v>30</v>
      </c>
      <c r="E175">
        <v>28.3</v>
      </c>
    </row>
    <row r="176" spans="2:5" x14ac:dyDescent="0.2">
      <c r="D176">
        <v>35</v>
      </c>
      <c r="E176">
        <v>31</v>
      </c>
    </row>
    <row r="177" spans="2:9" x14ac:dyDescent="0.2">
      <c r="D177">
        <v>40</v>
      </c>
      <c r="E177">
        <v>33.5</v>
      </c>
    </row>
    <row r="178" spans="2:9" x14ac:dyDescent="0.2">
      <c r="D178">
        <v>45</v>
      </c>
      <c r="E178">
        <v>40.9</v>
      </c>
    </row>
    <row r="179" spans="2:9" x14ac:dyDescent="0.2">
      <c r="D179">
        <v>50</v>
      </c>
      <c r="E179">
        <v>40.799999999999997</v>
      </c>
    </row>
    <row r="181" spans="2:9" x14ac:dyDescent="0.2">
      <c r="B181" t="s">
        <v>59</v>
      </c>
    </row>
    <row r="183" spans="2:9" x14ac:dyDescent="0.2">
      <c r="B183" t="s">
        <v>16</v>
      </c>
      <c r="C183" t="s">
        <v>17</v>
      </c>
      <c r="D183" t="s">
        <v>16</v>
      </c>
      <c r="E183" t="s">
        <v>18</v>
      </c>
      <c r="F183" t="s">
        <v>16</v>
      </c>
      <c r="G183" t="s">
        <v>19</v>
      </c>
      <c r="H183" t="s">
        <v>16</v>
      </c>
      <c r="I183" t="s">
        <v>37</v>
      </c>
    </row>
    <row r="184" spans="2:9" x14ac:dyDescent="0.2">
      <c r="B184">
        <v>5</v>
      </c>
      <c r="C184">
        <v>1.42</v>
      </c>
      <c r="D184">
        <v>5</v>
      </c>
      <c r="E184">
        <v>4.01</v>
      </c>
      <c r="F184">
        <v>20</v>
      </c>
      <c r="G184">
        <v>104.599</v>
      </c>
      <c r="H184">
        <v>20</v>
      </c>
      <c r="I184">
        <v>123.85636363636364</v>
      </c>
    </row>
    <row r="185" spans="2:9" x14ac:dyDescent="0.2">
      <c r="B185">
        <v>10</v>
      </c>
      <c r="C185">
        <v>1.82</v>
      </c>
      <c r="D185">
        <v>10</v>
      </c>
      <c r="E185">
        <v>6.62</v>
      </c>
      <c r="F185">
        <v>25</v>
      </c>
      <c r="G185">
        <v>99.444999999999993</v>
      </c>
      <c r="H185">
        <v>25</v>
      </c>
      <c r="I185">
        <v>130.96212121212122</v>
      </c>
    </row>
    <row r="186" spans="2:9" x14ac:dyDescent="0.2">
      <c r="B186">
        <v>15</v>
      </c>
      <c r="C186">
        <v>3.98</v>
      </c>
      <c r="D186">
        <v>15</v>
      </c>
      <c r="E186">
        <v>10.9</v>
      </c>
      <c r="F186">
        <v>30</v>
      </c>
      <c r="G186">
        <v>139.2214286</v>
      </c>
      <c r="H186">
        <v>30</v>
      </c>
      <c r="I186">
        <v>157.93181818181816</v>
      </c>
    </row>
    <row r="187" spans="2:9" x14ac:dyDescent="0.2">
      <c r="B187">
        <v>20</v>
      </c>
      <c r="C187">
        <v>7.22</v>
      </c>
      <c r="D187">
        <v>20</v>
      </c>
      <c r="E187">
        <v>14.8</v>
      </c>
      <c r="F187">
        <v>35</v>
      </c>
      <c r="G187">
        <v>132.04736840000001</v>
      </c>
      <c r="H187">
        <v>35</v>
      </c>
      <c r="I187">
        <v>162.76969696969695</v>
      </c>
    </row>
    <row r="188" spans="2:9" x14ac:dyDescent="0.2">
      <c r="B188">
        <v>25</v>
      </c>
      <c r="C188">
        <v>15.1</v>
      </c>
      <c r="D188">
        <v>25</v>
      </c>
      <c r="E188">
        <v>19.8</v>
      </c>
      <c r="F188">
        <v>40</v>
      </c>
      <c r="G188">
        <v>180.42</v>
      </c>
      <c r="H188">
        <v>40</v>
      </c>
      <c r="I188">
        <v>161.45909090909092</v>
      </c>
    </row>
    <row r="189" spans="2:9" x14ac:dyDescent="0.2">
      <c r="B189">
        <v>30</v>
      </c>
      <c r="C189">
        <v>24.7</v>
      </c>
      <c r="D189">
        <v>30</v>
      </c>
      <c r="E189">
        <v>23.2</v>
      </c>
      <c r="F189">
        <v>45</v>
      </c>
      <c r="G189">
        <v>155.85</v>
      </c>
      <c r="H189">
        <v>45</v>
      </c>
      <c r="I189">
        <v>159.52878787878788</v>
      </c>
    </row>
    <row r="190" spans="2:9" x14ac:dyDescent="0.2">
      <c r="B190">
        <v>35</v>
      </c>
      <c r="C190">
        <v>18.399999999999999</v>
      </c>
      <c r="D190">
        <v>35</v>
      </c>
      <c r="E190">
        <v>25.3</v>
      </c>
      <c r="F190">
        <v>50</v>
      </c>
      <c r="G190">
        <v>7.5666666669999998</v>
      </c>
    </row>
    <row r="191" spans="2:9" x14ac:dyDescent="0.2">
      <c r="B191">
        <v>40</v>
      </c>
      <c r="C191">
        <v>10.3</v>
      </c>
      <c r="D191">
        <v>40</v>
      </c>
      <c r="E191">
        <v>17.7</v>
      </c>
    </row>
    <row r="192" spans="2:9" x14ac:dyDescent="0.2">
      <c r="B192">
        <v>45</v>
      </c>
      <c r="C192">
        <v>0</v>
      </c>
      <c r="D192">
        <v>45</v>
      </c>
      <c r="E19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A68" sqref="A68"/>
    </sheetView>
  </sheetViews>
  <sheetFormatPr baseColWidth="10" defaultRowHeight="16" x14ac:dyDescent="0.2"/>
  <cols>
    <col min="1" max="1" width="30.33203125" customWidth="1"/>
  </cols>
  <sheetData>
    <row r="1" spans="1:8" x14ac:dyDescent="0.2">
      <c r="A1" t="s">
        <v>57</v>
      </c>
    </row>
    <row r="3" spans="1:8" x14ac:dyDescent="0.2">
      <c r="A3" t="s">
        <v>40</v>
      </c>
    </row>
    <row r="5" spans="1:8" x14ac:dyDescent="0.2">
      <c r="A5" t="s">
        <v>41</v>
      </c>
      <c r="B5">
        <v>20</v>
      </c>
      <c r="C5">
        <v>25</v>
      </c>
      <c r="D5">
        <v>30</v>
      </c>
      <c r="E5">
        <v>35</v>
      </c>
      <c r="F5">
        <v>40</v>
      </c>
      <c r="G5">
        <v>45</v>
      </c>
      <c r="H5">
        <v>50</v>
      </c>
    </row>
    <row r="6" spans="1:8" x14ac:dyDescent="0.2">
      <c r="A6">
        <v>1</v>
      </c>
      <c r="B6">
        <v>6.9</v>
      </c>
      <c r="C6">
        <v>6.2</v>
      </c>
      <c r="D6">
        <v>5.04</v>
      </c>
      <c r="E6">
        <v>4.6100000000000003</v>
      </c>
      <c r="F6">
        <v>2.95</v>
      </c>
      <c r="G6">
        <v>3.08</v>
      </c>
      <c r="H6">
        <v>2.9</v>
      </c>
    </row>
    <row r="7" spans="1:8" x14ac:dyDescent="0.2">
      <c r="A7">
        <v>2</v>
      </c>
      <c r="B7">
        <v>6.97</v>
      </c>
      <c r="C7">
        <v>6.28</v>
      </c>
      <c r="D7">
        <v>5.14</v>
      </c>
      <c r="E7">
        <v>4.5999999999999996</v>
      </c>
      <c r="F7">
        <v>4.9800000000000004</v>
      </c>
      <c r="G7">
        <v>4.54</v>
      </c>
      <c r="H7">
        <v>3.52</v>
      </c>
    </row>
    <row r="8" spans="1:8" x14ac:dyDescent="0.2">
      <c r="A8">
        <v>3</v>
      </c>
      <c r="B8">
        <v>7.22</v>
      </c>
      <c r="C8">
        <v>6.43</v>
      </c>
      <c r="D8">
        <v>6.07</v>
      </c>
      <c r="E8">
        <v>5.99</v>
      </c>
      <c r="F8">
        <v>5</v>
      </c>
      <c r="G8">
        <v>3.91</v>
      </c>
      <c r="H8">
        <v>3.56</v>
      </c>
    </row>
    <row r="9" spans="1:8" x14ac:dyDescent="0.2">
      <c r="A9">
        <v>4</v>
      </c>
      <c r="B9">
        <v>5.28</v>
      </c>
      <c r="C9">
        <v>5.16</v>
      </c>
      <c r="D9">
        <v>4.99</v>
      </c>
      <c r="E9">
        <v>2.8</v>
      </c>
      <c r="F9">
        <v>2.9</v>
      </c>
      <c r="G9">
        <v>2.9</v>
      </c>
      <c r="H9">
        <f>[1]Data!AN9</f>
        <v>0</v>
      </c>
    </row>
    <row r="10" spans="1:8" x14ac:dyDescent="0.2">
      <c r="A10">
        <v>5</v>
      </c>
      <c r="B10">
        <v>5.17</v>
      </c>
      <c r="C10">
        <v>5.3</v>
      </c>
      <c r="D10">
        <v>4</v>
      </c>
      <c r="E10">
        <v>4.1399999999999997</v>
      </c>
      <c r="F10">
        <v>3.45</v>
      </c>
      <c r="G10">
        <v>3.18</v>
      </c>
      <c r="H10">
        <v>4.0999999999999996</v>
      </c>
    </row>
    <row r="11" spans="1:8" x14ac:dyDescent="0.2">
      <c r="A11">
        <v>6</v>
      </c>
      <c r="B11">
        <v>6.16</v>
      </c>
      <c r="C11">
        <v>5.07</v>
      </c>
      <c r="D11">
        <v>4.22</v>
      </c>
      <c r="E11">
        <v>4.2699999999999996</v>
      </c>
      <c r="F11">
        <v>2.93</v>
      </c>
      <c r="G11">
        <v>2.78</v>
      </c>
      <c r="H11">
        <v>3.84</v>
      </c>
    </row>
    <row r="12" spans="1:8" x14ac:dyDescent="0.2">
      <c r="A12">
        <v>7</v>
      </c>
      <c r="B12">
        <v>7.2</v>
      </c>
      <c r="C12">
        <v>6.12</v>
      </c>
      <c r="D12">
        <v>5.71</v>
      </c>
      <c r="E12">
        <v>4.4800000000000004</v>
      </c>
      <c r="F12">
        <v>3.13</v>
      </c>
      <c r="G12">
        <v>2.83</v>
      </c>
      <c r="H12">
        <v>3.72</v>
      </c>
    </row>
    <row r="13" spans="1:8" x14ac:dyDescent="0.2">
      <c r="A13">
        <v>8</v>
      </c>
      <c r="B13">
        <v>6.93</v>
      </c>
      <c r="C13">
        <v>6.1</v>
      </c>
      <c r="D13">
        <v>4.5999999999999996</v>
      </c>
      <c r="E13">
        <v>4.62</v>
      </c>
      <c r="F13">
        <v>3.13</v>
      </c>
      <c r="G13">
        <v>2.64</v>
      </c>
      <c r="H13">
        <v>3.52</v>
      </c>
    </row>
    <row r="14" spans="1:8" x14ac:dyDescent="0.2">
      <c r="A14">
        <v>9</v>
      </c>
      <c r="B14">
        <v>6.35</v>
      </c>
      <c r="C14">
        <v>3.95</v>
      </c>
      <c r="D14">
        <v>3.5</v>
      </c>
      <c r="E14">
        <v>2.6</v>
      </c>
      <c r="F14">
        <v>2.23</v>
      </c>
      <c r="G14">
        <v>2.5</v>
      </c>
      <c r="H14">
        <v>2.58</v>
      </c>
    </row>
    <row r="15" spans="1:8" x14ac:dyDescent="0.2">
      <c r="A15">
        <v>10</v>
      </c>
      <c r="B15">
        <v>6.12</v>
      </c>
      <c r="C15">
        <v>5.45</v>
      </c>
      <c r="D15">
        <v>3.6</v>
      </c>
      <c r="E15">
        <v>3.08</v>
      </c>
      <c r="F15">
        <v>2.35</v>
      </c>
      <c r="G15">
        <v>2.36</v>
      </c>
      <c r="H15">
        <v>2.82</v>
      </c>
    </row>
    <row r="16" spans="1:8" x14ac:dyDescent="0.2">
      <c r="A16" t="s">
        <v>5</v>
      </c>
      <c r="B16">
        <f>AVERAGE(B6:B15)</f>
        <v>6.4300000000000015</v>
      </c>
      <c r="C16">
        <f t="shared" ref="C16:H16" si="0">AVERAGE(C6:C15)</f>
        <v>5.6059999999999999</v>
      </c>
      <c r="D16">
        <f t="shared" si="0"/>
        <v>4.6870000000000003</v>
      </c>
      <c r="E16">
        <f t="shared" si="0"/>
        <v>4.1189999999999998</v>
      </c>
      <c r="F16">
        <f t="shared" si="0"/>
        <v>3.3049999999999997</v>
      </c>
      <c r="G16">
        <f t="shared" si="0"/>
        <v>3.0720000000000005</v>
      </c>
      <c r="H16">
        <f t="shared" si="0"/>
        <v>3.056</v>
      </c>
    </row>
    <row r="17" spans="1:8" x14ac:dyDescent="0.2">
      <c r="A17" t="s">
        <v>6</v>
      </c>
      <c r="B17" s="3">
        <f>STDEV(B6:B15)/10^0.5</f>
        <v>0.23722937798210508</v>
      </c>
      <c r="C17" s="3">
        <f t="shared" ref="C17:H17" si="1">STDEV(C6:C15)/10^0.5</f>
        <v>0.24360350298521197</v>
      </c>
      <c r="D17" s="3">
        <f t="shared" si="1"/>
        <v>0.27221335586468004</v>
      </c>
      <c r="E17" s="3">
        <f t="shared" si="1"/>
        <v>0.32496649399933958</v>
      </c>
      <c r="F17" s="3">
        <f t="shared" si="1"/>
        <v>0.30293471977382275</v>
      </c>
      <c r="G17" s="3">
        <f t="shared" si="1"/>
        <v>0.21247640391869801</v>
      </c>
      <c r="H17" s="3">
        <f t="shared" si="1"/>
        <v>0.37231766603861877</v>
      </c>
    </row>
    <row r="19" spans="1:8" x14ac:dyDescent="0.2">
      <c r="B19" t="s">
        <v>42</v>
      </c>
      <c r="C19" t="s">
        <v>43</v>
      </c>
      <c r="D19" t="s">
        <v>6</v>
      </c>
    </row>
    <row r="20" spans="1:8" x14ac:dyDescent="0.2">
      <c r="B20">
        <v>20</v>
      </c>
      <c r="C20">
        <v>6.4300000000000015</v>
      </c>
      <c r="D20">
        <v>0.23722937798210508</v>
      </c>
    </row>
    <row r="21" spans="1:8" x14ac:dyDescent="0.2">
      <c r="B21">
        <v>25</v>
      </c>
      <c r="C21">
        <v>5.6059999999999999</v>
      </c>
      <c r="D21">
        <v>0.24360350298521197</v>
      </c>
    </row>
    <row r="22" spans="1:8" x14ac:dyDescent="0.2">
      <c r="B22">
        <v>30</v>
      </c>
      <c r="C22">
        <v>4.6870000000000003</v>
      </c>
      <c r="D22">
        <v>0.27221335586468004</v>
      </c>
    </row>
    <row r="23" spans="1:8" x14ac:dyDescent="0.2">
      <c r="B23">
        <v>35</v>
      </c>
      <c r="C23">
        <v>4.1189999999999998</v>
      </c>
      <c r="D23">
        <v>0.32496649399933958</v>
      </c>
    </row>
    <row r="24" spans="1:8" x14ac:dyDescent="0.2">
      <c r="B24">
        <v>40</v>
      </c>
      <c r="C24">
        <v>3.3049999999999997</v>
      </c>
      <c r="D24">
        <v>0.30293471977382275</v>
      </c>
    </row>
    <row r="25" spans="1:8" x14ac:dyDescent="0.2">
      <c r="B25">
        <v>45</v>
      </c>
      <c r="C25">
        <v>3.0720000000000005</v>
      </c>
      <c r="D25">
        <v>0.21247640391869801</v>
      </c>
    </row>
    <row r="26" spans="1:8" x14ac:dyDescent="0.2">
      <c r="B26">
        <v>50</v>
      </c>
      <c r="C26">
        <v>3.056</v>
      </c>
      <c r="D26">
        <v>0.37231766603861877</v>
      </c>
    </row>
    <row r="35" spans="1:8" x14ac:dyDescent="0.2">
      <c r="A35" t="s">
        <v>16</v>
      </c>
      <c r="B35">
        <v>20</v>
      </c>
      <c r="C35">
        <v>25</v>
      </c>
      <c r="D35">
        <v>30</v>
      </c>
      <c r="E35">
        <v>35</v>
      </c>
      <c r="F35">
        <v>40</v>
      </c>
      <c r="G35">
        <v>45</v>
      </c>
      <c r="H35">
        <v>50</v>
      </c>
    </row>
    <row r="36" spans="1:8" x14ac:dyDescent="0.2">
      <c r="A36" t="s">
        <v>44</v>
      </c>
      <c r="B36" s="3">
        <v>6.4300000000000015</v>
      </c>
      <c r="C36" s="3">
        <v>5.6059999999999999</v>
      </c>
      <c r="D36" s="3">
        <v>4.6870000000000003</v>
      </c>
      <c r="E36" s="3">
        <v>4.1189999999999998</v>
      </c>
      <c r="F36" s="3">
        <v>3.3049999999999997</v>
      </c>
      <c r="G36" s="3">
        <v>3.0720000000000005</v>
      </c>
      <c r="H36" s="3">
        <v>3.056</v>
      </c>
    </row>
    <row r="37" spans="1:8" x14ac:dyDescent="0.2">
      <c r="A37" t="s">
        <v>6</v>
      </c>
      <c r="B37" s="3">
        <v>0.23722937798210508</v>
      </c>
      <c r="C37" s="3">
        <v>0.24360350298521197</v>
      </c>
      <c r="D37" s="3">
        <v>0.27221335586468004</v>
      </c>
      <c r="E37" s="3">
        <v>0.32496649399933958</v>
      </c>
      <c r="F37" s="3">
        <v>0.30293471977382275</v>
      </c>
      <c r="G37" s="3">
        <v>0.21247640391869801</v>
      </c>
      <c r="H37" s="3">
        <v>0.37231766603861877</v>
      </c>
    </row>
    <row r="38" spans="1:8" x14ac:dyDescent="0.2">
      <c r="A38" t="s">
        <v>45</v>
      </c>
      <c r="B38" s="3">
        <v>8.1649999999999991</v>
      </c>
      <c r="C38" s="3">
        <v>8.0599999999999987</v>
      </c>
      <c r="D38" s="3">
        <v>6.9350000000000005</v>
      </c>
      <c r="E38" s="3">
        <v>7.1449999999999996</v>
      </c>
      <c r="F38" s="3">
        <v>6.1099999999999994</v>
      </c>
      <c r="G38" s="3">
        <v>6.01</v>
      </c>
      <c r="H38" s="3">
        <v>6.25</v>
      </c>
    </row>
    <row r="39" spans="1:8" x14ac:dyDescent="0.2">
      <c r="A39" t="s">
        <v>6</v>
      </c>
      <c r="B39" s="3">
        <v>3.4999999999999254E-2</v>
      </c>
      <c r="C39" s="3">
        <v>4.0000000000000036E-2</v>
      </c>
      <c r="D39" s="3">
        <v>3.4999999999999691E-2</v>
      </c>
      <c r="E39" s="3">
        <v>9.5000000000000182E-2</v>
      </c>
      <c r="F39" s="3">
        <v>6.999999999999984E-2</v>
      </c>
      <c r="G39" s="3">
        <v>8.9999999999999858E-2</v>
      </c>
      <c r="H39" s="3">
        <v>4.9999999999999822E-2</v>
      </c>
    </row>
    <row r="40" spans="1:8" x14ac:dyDescent="0.2">
      <c r="A40" t="s">
        <v>46</v>
      </c>
      <c r="B40" s="4">
        <v>53</v>
      </c>
      <c r="C40" s="4">
        <v>43</v>
      </c>
      <c r="D40" s="4">
        <v>35</v>
      </c>
      <c r="E40" s="4">
        <v>30</v>
      </c>
      <c r="F40" s="4">
        <v>11</v>
      </c>
      <c r="G40" s="4">
        <v>11</v>
      </c>
      <c r="H40" s="4">
        <v>37</v>
      </c>
    </row>
    <row r="41" spans="1:8" x14ac:dyDescent="0.2">
      <c r="A41" t="s">
        <v>47</v>
      </c>
      <c r="B41" s="3">
        <v>8.9920000000000009</v>
      </c>
      <c r="C41" s="3">
        <v>8.9489999999999998</v>
      </c>
      <c r="D41" s="3">
        <v>8.9920000000000009</v>
      </c>
      <c r="E41" s="3">
        <v>8.9489999999999998</v>
      </c>
      <c r="F41" s="3">
        <v>8.9920000000000009</v>
      </c>
      <c r="G41" s="3">
        <v>8.9489999999999998</v>
      </c>
      <c r="H41" s="3">
        <v>8.6460000000000008</v>
      </c>
    </row>
    <row r="42" spans="1:8" x14ac:dyDescent="0.2">
      <c r="B42" s="3"/>
      <c r="C42" s="3"/>
      <c r="D42" s="3"/>
      <c r="E42" s="3"/>
      <c r="F42" s="3"/>
      <c r="G42" s="3"/>
      <c r="H42" s="3"/>
    </row>
    <row r="43" spans="1:8" x14ac:dyDescent="0.2">
      <c r="A43" t="s">
        <v>58</v>
      </c>
    </row>
    <row r="44" spans="1:8" x14ac:dyDescent="0.2">
      <c r="C44" t="s">
        <v>48</v>
      </c>
      <c r="D44" t="s">
        <v>49</v>
      </c>
      <c r="E44" t="s">
        <v>9</v>
      </c>
      <c r="F44" t="s">
        <v>10</v>
      </c>
    </row>
    <row r="45" spans="1:8" x14ac:dyDescent="0.2">
      <c r="A45" t="s">
        <v>50</v>
      </c>
      <c r="B45">
        <v>20</v>
      </c>
      <c r="C45">
        <v>8.1300000000000008</v>
      </c>
      <c r="D45">
        <v>8.1999999999999993</v>
      </c>
      <c r="E45">
        <v>8.1649999999999991</v>
      </c>
      <c r="F45">
        <v>3.4999999999999254E-2</v>
      </c>
    </row>
    <row r="46" spans="1:8" x14ac:dyDescent="0.2">
      <c r="B46">
        <v>25</v>
      </c>
      <c r="C46">
        <v>8.1</v>
      </c>
      <c r="D46">
        <v>8.02</v>
      </c>
      <c r="E46">
        <v>8.0599999999999987</v>
      </c>
      <c r="F46">
        <v>4.0000000000000036E-2</v>
      </c>
    </row>
    <row r="47" spans="1:8" x14ac:dyDescent="0.2">
      <c r="B47">
        <v>30</v>
      </c>
      <c r="C47">
        <v>6.9</v>
      </c>
      <c r="D47">
        <v>6.97</v>
      </c>
      <c r="E47">
        <v>6.9350000000000005</v>
      </c>
      <c r="F47">
        <v>3.4999999999999691E-2</v>
      </c>
    </row>
    <row r="48" spans="1:8" x14ac:dyDescent="0.2">
      <c r="B48">
        <v>35</v>
      </c>
      <c r="C48">
        <v>7.24</v>
      </c>
      <c r="D48">
        <v>7.05</v>
      </c>
      <c r="E48">
        <v>7.1449999999999996</v>
      </c>
      <c r="F48">
        <v>9.5000000000000182E-2</v>
      </c>
    </row>
    <row r="49" spans="1:11" x14ac:dyDescent="0.2">
      <c r="B49">
        <v>40</v>
      </c>
      <c r="C49">
        <v>6.04</v>
      </c>
      <c r="D49">
        <v>6.18</v>
      </c>
      <c r="E49">
        <v>6.1099999999999994</v>
      </c>
      <c r="F49">
        <v>6.999999999999984E-2</v>
      </c>
    </row>
    <row r="50" spans="1:11" x14ac:dyDescent="0.2">
      <c r="B50">
        <v>45</v>
      </c>
      <c r="C50">
        <v>6.1</v>
      </c>
      <c r="D50">
        <v>5.92</v>
      </c>
      <c r="E50">
        <v>6.01</v>
      </c>
      <c r="F50">
        <v>8.9999999999999858E-2</v>
      </c>
    </row>
    <row r="51" spans="1:11" x14ac:dyDescent="0.2">
      <c r="B51">
        <v>50</v>
      </c>
      <c r="C51">
        <v>6.2</v>
      </c>
      <c r="D51">
        <v>6.3</v>
      </c>
      <c r="E51">
        <v>6.25</v>
      </c>
      <c r="F51">
        <v>4.9999999999999822E-2</v>
      </c>
    </row>
    <row r="53" spans="1:11" x14ac:dyDescent="0.2">
      <c r="A53" t="s">
        <v>51</v>
      </c>
      <c r="C53" t="s">
        <v>52</v>
      </c>
      <c r="D53">
        <v>20</v>
      </c>
      <c r="E53">
        <v>25</v>
      </c>
      <c r="F53">
        <v>30</v>
      </c>
      <c r="G53">
        <v>35</v>
      </c>
      <c r="H53">
        <v>40</v>
      </c>
      <c r="I53">
        <v>45</v>
      </c>
      <c r="J53">
        <v>50</v>
      </c>
      <c r="K53" t="s">
        <v>11</v>
      </c>
    </row>
    <row r="54" spans="1:11" x14ac:dyDescent="0.2">
      <c r="B54" t="s">
        <v>11</v>
      </c>
      <c r="C54">
        <v>1</v>
      </c>
      <c r="D54">
        <v>53</v>
      </c>
      <c r="E54">
        <v>43</v>
      </c>
      <c r="F54">
        <v>35</v>
      </c>
      <c r="G54">
        <v>30</v>
      </c>
      <c r="H54">
        <v>11</v>
      </c>
      <c r="I54">
        <v>11</v>
      </c>
      <c r="J54">
        <v>37</v>
      </c>
      <c r="K54" t="s">
        <v>11</v>
      </c>
    </row>
    <row r="55" spans="1:11" x14ac:dyDescent="0.2">
      <c r="B55" t="s">
        <v>11</v>
      </c>
      <c r="C55">
        <v>2</v>
      </c>
      <c r="D55">
        <v>53</v>
      </c>
      <c r="E55">
        <v>43</v>
      </c>
      <c r="F55">
        <v>35</v>
      </c>
      <c r="G55">
        <v>30</v>
      </c>
      <c r="H55">
        <v>11</v>
      </c>
      <c r="I55">
        <v>11</v>
      </c>
      <c r="J55">
        <v>37</v>
      </c>
      <c r="K55" t="s">
        <v>11</v>
      </c>
    </row>
    <row r="56" spans="1:11" x14ac:dyDescent="0.2">
      <c r="B56" t="s">
        <v>11</v>
      </c>
      <c r="C56">
        <v>3</v>
      </c>
      <c r="D56">
        <v>53</v>
      </c>
      <c r="E56">
        <v>43</v>
      </c>
      <c r="F56">
        <v>35</v>
      </c>
      <c r="G56">
        <v>30</v>
      </c>
      <c r="H56">
        <v>11</v>
      </c>
      <c r="I56">
        <v>11</v>
      </c>
      <c r="J56">
        <v>37</v>
      </c>
      <c r="K56" t="s">
        <v>11</v>
      </c>
    </row>
    <row r="57" spans="1:11" x14ac:dyDescent="0.2">
      <c r="B57" t="s">
        <v>11</v>
      </c>
      <c r="C57">
        <v>4</v>
      </c>
      <c r="D57">
        <v>53</v>
      </c>
      <c r="E57">
        <v>43</v>
      </c>
      <c r="F57">
        <v>35</v>
      </c>
      <c r="G57">
        <v>30</v>
      </c>
      <c r="H57">
        <v>11</v>
      </c>
      <c r="I57">
        <v>11</v>
      </c>
      <c r="J57">
        <v>37</v>
      </c>
      <c r="K57" t="s">
        <v>11</v>
      </c>
    </row>
    <row r="58" spans="1:11" x14ac:dyDescent="0.2">
      <c r="B58" t="s">
        <v>11</v>
      </c>
      <c r="C58">
        <v>5</v>
      </c>
      <c r="D58">
        <v>53</v>
      </c>
      <c r="E58">
        <v>43</v>
      </c>
      <c r="F58">
        <v>35</v>
      </c>
      <c r="G58">
        <v>30</v>
      </c>
      <c r="H58">
        <v>11</v>
      </c>
      <c r="I58">
        <v>11</v>
      </c>
      <c r="J58">
        <v>37</v>
      </c>
      <c r="K58" t="s">
        <v>11</v>
      </c>
    </row>
    <row r="59" spans="1:11" x14ac:dyDescent="0.2">
      <c r="B59" t="s">
        <v>11</v>
      </c>
      <c r="C59">
        <v>6</v>
      </c>
      <c r="D59">
        <v>53</v>
      </c>
      <c r="E59">
        <v>43</v>
      </c>
      <c r="F59">
        <v>35</v>
      </c>
      <c r="G59">
        <v>30</v>
      </c>
      <c r="H59">
        <v>11</v>
      </c>
      <c r="I59">
        <v>11</v>
      </c>
      <c r="J59">
        <v>37</v>
      </c>
      <c r="K59" t="s">
        <v>11</v>
      </c>
    </row>
    <row r="60" spans="1:11" x14ac:dyDescent="0.2">
      <c r="C60">
        <v>7</v>
      </c>
      <c r="D60">
        <v>53</v>
      </c>
      <c r="E60">
        <v>43</v>
      </c>
      <c r="F60">
        <v>35</v>
      </c>
      <c r="G60">
        <v>30</v>
      </c>
      <c r="H60">
        <v>11</v>
      </c>
      <c r="I60">
        <v>11</v>
      </c>
      <c r="J60">
        <v>37</v>
      </c>
      <c r="K60" t="s">
        <v>11</v>
      </c>
    </row>
    <row r="61" spans="1:11" x14ac:dyDescent="0.2">
      <c r="C61">
        <v>8</v>
      </c>
      <c r="D61">
        <v>53</v>
      </c>
      <c r="E61">
        <v>43</v>
      </c>
      <c r="F61">
        <v>35</v>
      </c>
      <c r="G61">
        <v>30</v>
      </c>
      <c r="H61">
        <v>11</v>
      </c>
      <c r="I61">
        <v>11</v>
      </c>
      <c r="J61">
        <v>37</v>
      </c>
      <c r="K61" t="s">
        <v>11</v>
      </c>
    </row>
    <row r="62" spans="1:11" x14ac:dyDescent="0.2">
      <c r="C62">
        <v>9</v>
      </c>
      <c r="D62">
        <v>53</v>
      </c>
      <c r="E62">
        <v>43</v>
      </c>
      <c r="F62">
        <v>35</v>
      </c>
      <c r="G62">
        <v>30</v>
      </c>
      <c r="H62">
        <v>11</v>
      </c>
      <c r="I62">
        <v>11</v>
      </c>
      <c r="J62">
        <v>37</v>
      </c>
      <c r="K62" t="s">
        <v>11</v>
      </c>
    </row>
    <row r="63" spans="1:11" x14ac:dyDescent="0.2">
      <c r="C63">
        <v>10</v>
      </c>
      <c r="D63">
        <v>53</v>
      </c>
      <c r="E63">
        <v>43</v>
      </c>
      <c r="F63">
        <v>35</v>
      </c>
      <c r="G63">
        <v>30</v>
      </c>
      <c r="H63">
        <v>11</v>
      </c>
      <c r="I63">
        <v>11</v>
      </c>
      <c r="J63">
        <v>37</v>
      </c>
      <c r="K63" t="s">
        <v>11</v>
      </c>
    </row>
    <row r="64" spans="1:11" x14ac:dyDescent="0.2">
      <c r="C64" t="s">
        <v>53</v>
      </c>
      <c r="D64">
        <f>AVERAGE(D54:D63)</f>
        <v>53</v>
      </c>
      <c r="E64">
        <f t="shared" ref="E64:J64" si="2">AVERAGE(E54:E63)</f>
        <v>43</v>
      </c>
      <c r="F64">
        <f t="shared" si="2"/>
        <v>35</v>
      </c>
      <c r="G64">
        <f t="shared" si="2"/>
        <v>30</v>
      </c>
      <c r="H64">
        <f t="shared" si="2"/>
        <v>11</v>
      </c>
      <c r="I64">
        <f t="shared" si="2"/>
        <v>11</v>
      </c>
      <c r="J64">
        <f t="shared" si="2"/>
        <v>37</v>
      </c>
    </row>
    <row r="65" spans="1:3" x14ac:dyDescent="0.2">
      <c r="C65" t="s">
        <v>6</v>
      </c>
    </row>
    <row r="66" spans="1:3" x14ac:dyDescent="0.2">
      <c r="A66" t="s">
        <v>54</v>
      </c>
    </row>
    <row r="68" spans="1:3" x14ac:dyDescent="0.2">
      <c r="A68" t="s">
        <v>16</v>
      </c>
      <c r="B68" t="s">
        <v>55</v>
      </c>
      <c r="C68" t="s">
        <v>56</v>
      </c>
    </row>
    <row r="69" spans="1:3" x14ac:dyDescent="0.2">
      <c r="A69">
        <v>20</v>
      </c>
      <c r="B69">
        <v>53</v>
      </c>
      <c r="C69">
        <v>20.8</v>
      </c>
    </row>
    <row r="70" spans="1:3" x14ac:dyDescent="0.2">
      <c r="A70">
        <v>25</v>
      </c>
      <c r="B70">
        <v>43</v>
      </c>
      <c r="C70">
        <v>20.7</v>
      </c>
    </row>
    <row r="71" spans="1:3" x14ac:dyDescent="0.2">
      <c r="A71">
        <v>30</v>
      </c>
      <c r="B71">
        <v>35</v>
      </c>
      <c r="C71">
        <v>20.8</v>
      </c>
    </row>
    <row r="72" spans="1:3" x14ac:dyDescent="0.2">
      <c r="A72">
        <v>35</v>
      </c>
      <c r="B72">
        <v>30</v>
      </c>
      <c r="C72">
        <v>20.7</v>
      </c>
    </row>
    <row r="73" spans="1:3" x14ac:dyDescent="0.2">
      <c r="A73">
        <v>40</v>
      </c>
      <c r="B73">
        <v>11</v>
      </c>
      <c r="C73">
        <v>20.8</v>
      </c>
    </row>
    <row r="74" spans="1:3" x14ac:dyDescent="0.2">
      <c r="A74">
        <v>45</v>
      </c>
      <c r="B74">
        <v>11</v>
      </c>
      <c r="C74">
        <v>20.7</v>
      </c>
    </row>
    <row r="75" spans="1:3" x14ac:dyDescent="0.2">
      <c r="A75">
        <v>50</v>
      </c>
      <c r="B75">
        <v>37</v>
      </c>
      <c r="C75">
        <v>20</v>
      </c>
    </row>
    <row r="76" spans="1:3" x14ac:dyDescent="0.2">
      <c r="C76">
        <f>AVERAGE(C69:C75)</f>
        <v>20.642857142857142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Heartbeat data</vt:lpstr>
      <vt:lpstr>Oxygen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2019-08-04T18:23:55Z</dcterms:created>
  <dcterms:modified xsi:type="dcterms:W3CDTF">2019-12-24T17:04:51Z</dcterms:modified>
</cp:coreProperties>
</file>