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edinato/Dropbox/Projetos de pesquisa, TCCs, Artigos para publicação/Doutorado/Projeto, Tese e Artigos/Positive synergistic effects of antioxidants supplementation on muscle function and thickness, and IGF-1 induced by strength training in breast cancer survivors/"/>
    </mc:Choice>
  </mc:AlternateContent>
  <xr:revisionPtr revIDLastSave="0" documentId="13_ncr:1_{81F6A0DD-3CE3-E14F-BB87-4BA800833AB3}" xr6:coauthVersionLast="45" xr6:coauthVersionMax="45" xr10:uidLastSave="{00000000-0000-0000-0000-000000000000}"/>
  <bookViews>
    <workbookView xWindow="0" yWindow="460" windowWidth="26680" windowHeight="13920" xr2:uid="{00F2B92B-4615-A746-8B48-548687733774}"/>
  </bookViews>
  <sheets>
    <sheet name="Dados Gera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5" i="1" l="1"/>
  <c r="AB25" i="1"/>
  <c r="AF15" i="1"/>
  <c r="AF17" i="1"/>
  <c r="AF13" i="1"/>
  <c r="AF2" i="1"/>
  <c r="AF20" i="1"/>
  <c r="AF23" i="1"/>
  <c r="AB15" i="1" l="1"/>
  <c r="AB17" i="1"/>
  <c r="AB13" i="1"/>
  <c r="AB2" i="1"/>
  <c r="AB20" i="1"/>
  <c r="AB23" i="1"/>
  <c r="G5" i="1" l="1"/>
  <c r="G23" i="1" l="1"/>
  <c r="G25" i="1" l="1"/>
  <c r="G17" i="1" l="1"/>
  <c r="G13" i="1"/>
  <c r="G2" i="1"/>
  <c r="G20" i="1"/>
  <c r="G15" i="1"/>
  <c r="AB24" i="1" l="1"/>
  <c r="AF12" i="1"/>
  <c r="AF14" i="1"/>
  <c r="AF19" i="1"/>
  <c r="AF21" i="1"/>
  <c r="AF26" i="1"/>
  <c r="AF24" i="1"/>
  <c r="AF7" i="1"/>
  <c r="AF5" i="1"/>
  <c r="AF3" i="1"/>
  <c r="G26" i="1" l="1"/>
  <c r="G24" i="1"/>
  <c r="AB12" i="1" l="1"/>
  <c r="AB19" i="1"/>
  <c r="AB21" i="1"/>
  <c r="AB26" i="1"/>
  <c r="AB5" i="1"/>
  <c r="AB3" i="1"/>
  <c r="G21" i="1"/>
  <c r="G19" i="1"/>
  <c r="G14" i="1"/>
  <c r="G12" i="1"/>
  <c r="G7" i="1"/>
  <c r="G3" i="1"/>
  <c r="AF6" i="1" l="1"/>
  <c r="AF8" i="1"/>
  <c r="AF9" i="1"/>
  <c r="AF10" i="1"/>
  <c r="AF11" i="1"/>
  <c r="AF16" i="1"/>
  <c r="AF18" i="1"/>
  <c r="AF22" i="1"/>
  <c r="AF4" i="1"/>
  <c r="AB6" i="1"/>
  <c r="AB8" i="1"/>
  <c r="AB9" i="1"/>
  <c r="AB10" i="1"/>
  <c r="AB11" i="1"/>
  <c r="AB16" i="1"/>
  <c r="AB18" i="1"/>
  <c r="AB22" i="1"/>
  <c r="AB4" i="1"/>
  <c r="G6" i="1" l="1"/>
  <c r="G8" i="1"/>
  <c r="G9" i="1"/>
  <c r="G10" i="1"/>
  <c r="G11" i="1"/>
  <c r="G16" i="1"/>
  <c r="G18" i="1"/>
  <c r="G22" i="1"/>
  <c r="G4" i="1"/>
</calcChain>
</file>

<file path=xl/sharedStrings.xml><?xml version="1.0" encoding="utf-8"?>
<sst xmlns="http://schemas.openxmlformats.org/spreadsheetml/2006/main" count="118" uniqueCount="79">
  <si>
    <t>Data de Nascimento</t>
  </si>
  <si>
    <t>Idade</t>
  </si>
  <si>
    <t>Grupo</t>
  </si>
  <si>
    <t>Data do Diagnóstico</t>
  </si>
  <si>
    <t>Idade no Diagnóstico</t>
  </si>
  <si>
    <t>Número de QT</t>
  </si>
  <si>
    <t>Número de RT</t>
  </si>
  <si>
    <t>Data de Término de Tratamento</t>
  </si>
  <si>
    <t>Estágio</t>
  </si>
  <si>
    <t>Tipos de Tratamento</t>
  </si>
  <si>
    <t>QT, RT, CR, HT</t>
  </si>
  <si>
    <t>IIIA</t>
  </si>
  <si>
    <t>ID</t>
  </si>
  <si>
    <t>DN01</t>
  </si>
  <si>
    <t>DN02</t>
  </si>
  <si>
    <t>IIB</t>
  </si>
  <si>
    <t>QT, CR, HT</t>
  </si>
  <si>
    <t>DN03</t>
  </si>
  <si>
    <t>IB</t>
  </si>
  <si>
    <t>QT, RT, CR</t>
  </si>
  <si>
    <t>DT02</t>
  </si>
  <si>
    <t>IIA</t>
  </si>
  <si>
    <t>DT03</t>
  </si>
  <si>
    <t>DT04</t>
  </si>
  <si>
    <t>DT05</t>
  </si>
  <si>
    <t>DN05</t>
  </si>
  <si>
    <t>IIIC</t>
  </si>
  <si>
    <t>RT</t>
  </si>
  <si>
    <t>DN06</t>
  </si>
  <si>
    <t>Massa Corporal</t>
  </si>
  <si>
    <t>Estatura</t>
  </si>
  <si>
    <t>IMC</t>
  </si>
  <si>
    <t>PT_PRE</t>
  </si>
  <si>
    <t>TT_PRE</t>
  </si>
  <si>
    <t>VITC_PRE</t>
  </si>
  <si>
    <t>VITE_PRE</t>
  </si>
  <si>
    <t>IGF1_PRE</t>
  </si>
  <si>
    <t>IGF1_POS</t>
  </si>
  <si>
    <t>VITC_POS</t>
  </si>
  <si>
    <t>VITE_POS</t>
  </si>
  <si>
    <t>PT_POS</t>
  </si>
  <si>
    <t>TT_POS</t>
  </si>
  <si>
    <t>CA01</t>
  </si>
  <si>
    <t>SD01</t>
  </si>
  <si>
    <t>SD03</t>
  </si>
  <si>
    <t>CA03</t>
  </si>
  <si>
    <t>CA06</t>
  </si>
  <si>
    <t>CA08</t>
  </si>
  <si>
    <t>SD08</t>
  </si>
  <si>
    <t>SD09</t>
  </si>
  <si>
    <t>ESP_PRE1</t>
  </si>
  <si>
    <t>ESP_PRE2</t>
  </si>
  <si>
    <t>ESP_PRE3</t>
  </si>
  <si>
    <t>ESP_PRE</t>
  </si>
  <si>
    <t>ESP_POS1</t>
  </si>
  <si>
    <t>ESP_POS2</t>
  </si>
  <si>
    <t>ESP_POS3</t>
  </si>
  <si>
    <t>ESP_POS</t>
  </si>
  <si>
    <t>SD10</t>
  </si>
  <si>
    <t>IA</t>
  </si>
  <si>
    <t>IIIB</t>
  </si>
  <si>
    <t>PCA01</t>
  </si>
  <si>
    <t>PCA02</t>
  </si>
  <si>
    <t>PCA03</t>
  </si>
  <si>
    <t>VSD02</t>
  </si>
  <si>
    <t>PCA04</t>
  </si>
  <si>
    <t>VSD04</t>
  </si>
  <si>
    <t>VSD05</t>
  </si>
  <si>
    <t>VT_FAM</t>
  </si>
  <si>
    <t>VT_S1</t>
  </si>
  <si>
    <t>VT_S2</t>
  </si>
  <si>
    <t>VT_S3</t>
  </si>
  <si>
    <t>VT_S4</t>
  </si>
  <si>
    <t>VT_S5</t>
  </si>
  <si>
    <t>VT_S6</t>
  </si>
  <si>
    <t>VT_S7</t>
  </si>
  <si>
    <t>VT_S8</t>
  </si>
  <si>
    <t>VT_S10</t>
  </si>
  <si>
    <t>VT_S9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</si>
</sst>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1000-20F4-E648-B544-694D4ACE424F}">
  <dimension ref="A1:AQ27"/>
  <sheetViews>
    <sheetView tabSelected="1" zoomScale="120" zoomScaleNormal="120" workbookViewId="0">
      <pane xSplit="1" topLeftCell="B1" activePane="topRight" state="frozen"/>
      <selection pane="topRight" activeCell="H10" sqref="H10"/>
    </sheetView>
  </sheetViews>
  <sheetFormatPr baseColWidth="10" defaultRowHeight="16" x14ac:dyDescent="0.2"/>
  <cols>
    <col min="1" max="1" width="8.33203125" style="2" customWidth="1"/>
    <col min="2" max="2" width="6.1640625" style="2" bestFit="1" customWidth="1"/>
    <col min="3" max="3" width="18" style="2" bestFit="1" customWidth="1"/>
    <col min="4" max="4" width="9.1640625" style="2" customWidth="1"/>
    <col min="5" max="5" width="13.83203125" style="2" bestFit="1" customWidth="1"/>
    <col min="6" max="6" width="8" style="2" bestFit="1" customWidth="1"/>
    <col min="7" max="7" width="8.33203125" style="2" customWidth="1"/>
    <col min="8" max="8" width="17.6640625" style="2" bestFit="1" customWidth="1"/>
    <col min="9" max="9" width="18.33203125" style="2" bestFit="1" customWidth="1"/>
    <col min="10" max="11" width="18.33203125" style="2" customWidth="1"/>
    <col min="12" max="12" width="13.1640625" style="2" bestFit="1" customWidth="1"/>
    <col min="13" max="13" width="12.83203125" style="2" bestFit="1" customWidth="1"/>
    <col min="14" max="14" width="27.83203125" style="2" bestFit="1" customWidth="1"/>
  </cols>
  <sheetData>
    <row r="1" spans="1:43" x14ac:dyDescent="0.2">
      <c r="A1" s="3" t="s">
        <v>12</v>
      </c>
      <c r="B1" s="3" t="s">
        <v>2</v>
      </c>
      <c r="C1" s="3" t="s">
        <v>0</v>
      </c>
      <c r="D1" s="3" t="s">
        <v>1</v>
      </c>
      <c r="E1" s="3" t="s">
        <v>29</v>
      </c>
      <c r="F1" s="3" t="s">
        <v>30</v>
      </c>
      <c r="G1" s="3" t="s">
        <v>31</v>
      </c>
      <c r="H1" s="3" t="s">
        <v>3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6</v>
      </c>
      <c r="N1" s="3" t="s">
        <v>7</v>
      </c>
      <c r="O1" s="5" t="s">
        <v>32</v>
      </c>
      <c r="P1" s="4" t="s">
        <v>40</v>
      </c>
      <c r="Q1" s="5" t="s">
        <v>33</v>
      </c>
      <c r="R1" s="4" t="s">
        <v>41</v>
      </c>
      <c r="S1" s="5" t="s">
        <v>36</v>
      </c>
      <c r="T1" s="5" t="s">
        <v>34</v>
      </c>
      <c r="U1" s="5" t="s">
        <v>35</v>
      </c>
      <c r="V1" s="4" t="s">
        <v>37</v>
      </c>
      <c r="W1" s="4" t="s">
        <v>38</v>
      </c>
      <c r="X1" s="4" t="s">
        <v>39</v>
      </c>
      <c r="Y1" s="5" t="s">
        <v>50</v>
      </c>
      <c r="Z1" s="5" t="s">
        <v>51</v>
      </c>
      <c r="AA1" s="5" t="s">
        <v>52</v>
      </c>
      <c r="AB1" s="5" t="s">
        <v>53</v>
      </c>
      <c r="AC1" s="4" t="s">
        <v>54</v>
      </c>
      <c r="AD1" s="4" t="s">
        <v>55</v>
      </c>
      <c r="AE1" s="4" t="s">
        <v>56</v>
      </c>
      <c r="AF1" s="4" t="s">
        <v>57</v>
      </c>
      <c r="AG1" s="4" t="s">
        <v>68</v>
      </c>
      <c r="AH1" s="4" t="s">
        <v>69</v>
      </c>
      <c r="AI1" s="4" t="s">
        <v>70</v>
      </c>
      <c r="AJ1" s="4" t="s">
        <v>71</v>
      </c>
      <c r="AK1" s="4" t="s">
        <v>72</v>
      </c>
      <c r="AL1" s="4" t="s">
        <v>73</v>
      </c>
      <c r="AM1" s="4" t="s">
        <v>74</v>
      </c>
      <c r="AN1" s="4" t="s">
        <v>75</v>
      </c>
      <c r="AO1" s="4" t="s">
        <v>76</v>
      </c>
      <c r="AP1" s="4" t="s">
        <v>78</v>
      </c>
      <c r="AQ1" s="4" t="s">
        <v>77</v>
      </c>
    </row>
    <row r="2" spans="1:43" s="1" customFormat="1" x14ac:dyDescent="0.2">
      <c r="A2" s="6" t="s">
        <v>63</v>
      </c>
      <c r="B2" s="6">
        <v>1</v>
      </c>
      <c r="C2" s="8">
        <v>30038</v>
      </c>
      <c r="D2" s="6">
        <v>37</v>
      </c>
      <c r="E2" s="6">
        <v>63.15</v>
      </c>
      <c r="F2" s="6">
        <v>1.56</v>
      </c>
      <c r="G2" s="6">
        <f t="shared" ref="G2:G9" si="0">E2/(F2*F2)</f>
        <v>25.949211045364887</v>
      </c>
      <c r="H2" s="8">
        <v>40067</v>
      </c>
      <c r="I2" s="6">
        <v>26</v>
      </c>
      <c r="J2" s="6" t="s">
        <v>21</v>
      </c>
      <c r="K2" s="6" t="s">
        <v>10</v>
      </c>
      <c r="L2" s="6">
        <v>12</v>
      </c>
      <c r="M2" s="6">
        <v>28</v>
      </c>
      <c r="N2" s="6"/>
      <c r="O2" s="6">
        <v>139.1</v>
      </c>
      <c r="P2" s="6">
        <v>167.5</v>
      </c>
      <c r="Q2" s="6">
        <v>2173.5</v>
      </c>
      <c r="R2" s="6">
        <v>2995.6</v>
      </c>
      <c r="S2" s="6">
        <v>91</v>
      </c>
      <c r="T2" s="6">
        <v>1.01</v>
      </c>
      <c r="U2" s="6">
        <v>1.2</v>
      </c>
      <c r="V2" s="6">
        <v>66</v>
      </c>
      <c r="W2" s="6">
        <v>0.84</v>
      </c>
      <c r="X2" s="6">
        <v>1.2</v>
      </c>
      <c r="Y2" s="6">
        <v>30.288</v>
      </c>
      <c r="Z2" s="6">
        <v>29.358000000000001</v>
      </c>
      <c r="AA2" s="6">
        <v>30.553000000000001</v>
      </c>
      <c r="AB2" s="6">
        <f>AVERAGE(Y2:AA2)</f>
        <v>30.066333333333333</v>
      </c>
      <c r="AC2" s="6">
        <v>35.637999999999998</v>
      </c>
      <c r="AD2" s="6">
        <v>34.729999999999997</v>
      </c>
      <c r="AE2" s="6">
        <v>34.729999999999997</v>
      </c>
      <c r="AF2" s="6">
        <f>AVERAGE(AC2:AE2)</f>
        <v>35.032666666666664</v>
      </c>
      <c r="AG2" s="9">
        <v>3864</v>
      </c>
      <c r="AH2" s="9">
        <v>7776</v>
      </c>
      <c r="AI2" s="9">
        <v>10032</v>
      </c>
      <c r="AJ2" s="9">
        <v>12036</v>
      </c>
      <c r="AK2" s="9">
        <v>14100</v>
      </c>
      <c r="AL2" s="9">
        <v>14136</v>
      </c>
      <c r="AM2" s="9">
        <v>13732</v>
      </c>
      <c r="AN2" s="9">
        <v>14812</v>
      </c>
      <c r="AO2" s="9">
        <v>15162</v>
      </c>
      <c r="AP2" s="9">
        <v>15912</v>
      </c>
      <c r="AQ2" s="9">
        <v>16252</v>
      </c>
    </row>
    <row r="3" spans="1:43" s="1" customFormat="1" x14ac:dyDescent="0.2">
      <c r="A3" s="6" t="s">
        <v>42</v>
      </c>
      <c r="B3" s="6">
        <v>1</v>
      </c>
      <c r="C3" s="8">
        <v>27413</v>
      </c>
      <c r="D3" s="7">
        <v>44</v>
      </c>
      <c r="E3" s="6">
        <v>81.400000000000006</v>
      </c>
      <c r="F3" s="6">
        <v>1.5609999999999999</v>
      </c>
      <c r="G3" s="6">
        <f t="shared" si="0"/>
        <v>33.405547865348559</v>
      </c>
      <c r="H3" s="8">
        <v>41663</v>
      </c>
      <c r="I3" s="6">
        <v>39</v>
      </c>
      <c r="J3" s="6" t="s">
        <v>26</v>
      </c>
      <c r="K3" s="6" t="s">
        <v>19</v>
      </c>
      <c r="L3" s="6">
        <v>20</v>
      </c>
      <c r="M3" s="6">
        <v>25</v>
      </c>
      <c r="N3" s="8">
        <v>43242</v>
      </c>
      <c r="O3" s="6">
        <v>115.4</v>
      </c>
      <c r="P3" s="6">
        <v>130.4</v>
      </c>
      <c r="Q3" s="6">
        <v>1787.4</v>
      </c>
      <c r="R3" s="6">
        <v>1904.9</v>
      </c>
      <c r="S3" s="6">
        <v>80</v>
      </c>
      <c r="T3" s="6">
        <v>0.59</v>
      </c>
      <c r="U3" s="6">
        <v>0.9</v>
      </c>
      <c r="V3" s="6">
        <v>85</v>
      </c>
      <c r="W3" s="6">
        <v>0.77</v>
      </c>
      <c r="X3" s="6">
        <v>0.9</v>
      </c>
      <c r="Y3" s="6">
        <v>32.412999999999997</v>
      </c>
      <c r="Z3" s="6">
        <v>31.085000000000001</v>
      </c>
      <c r="AA3" s="6">
        <v>32.015000000000001</v>
      </c>
      <c r="AB3" s="6">
        <f>AVERAGE(Y3:AA3)</f>
        <v>31.837666666666667</v>
      </c>
      <c r="AC3" s="6">
        <v>38.332999999999998</v>
      </c>
      <c r="AD3" s="6">
        <v>37.768000000000001</v>
      </c>
      <c r="AE3" s="6">
        <v>37.615000000000002</v>
      </c>
      <c r="AF3" s="6">
        <f>AVERAGE(AC3:AE3)</f>
        <v>37.905333333333338</v>
      </c>
      <c r="AG3" s="9">
        <v>5322</v>
      </c>
      <c r="AH3" s="9">
        <v>9936</v>
      </c>
      <c r="AI3" s="9">
        <v>10776</v>
      </c>
      <c r="AJ3" s="9">
        <v>11208</v>
      </c>
      <c r="AK3" s="9">
        <v>12360</v>
      </c>
      <c r="AL3" s="9">
        <v>13104</v>
      </c>
      <c r="AM3" s="9">
        <v>13764</v>
      </c>
      <c r="AN3" s="9">
        <v>12372</v>
      </c>
      <c r="AO3" s="9">
        <v>12432</v>
      </c>
      <c r="AP3" s="9">
        <v>14962</v>
      </c>
      <c r="AQ3" s="9">
        <v>15892</v>
      </c>
    </row>
    <row r="4" spans="1:43" s="1" customFormat="1" x14ac:dyDescent="0.2">
      <c r="A4" s="6" t="s">
        <v>13</v>
      </c>
      <c r="B4" s="6">
        <v>1</v>
      </c>
      <c r="C4" s="8">
        <v>23722</v>
      </c>
      <c r="D4" s="7">
        <v>53</v>
      </c>
      <c r="E4" s="6">
        <v>73.75</v>
      </c>
      <c r="F4" s="6">
        <v>1.64</v>
      </c>
      <c r="G4" s="6">
        <f t="shared" si="0"/>
        <v>27.420434265318267</v>
      </c>
      <c r="H4" s="6"/>
      <c r="I4" s="6">
        <v>40</v>
      </c>
      <c r="J4" s="6" t="s">
        <v>11</v>
      </c>
      <c r="K4" s="6" t="s">
        <v>10</v>
      </c>
      <c r="L4" s="6">
        <v>8</v>
      </c>
      <c r="M4" s="6">
        <v>0</v>
      </c>
      <c r="N4" s="8">
        <v>40511</v>
      </c>
      <c r="O4" s="6">
        <v>147.4</v>
      </c>
      <c r="P4" s="6">
        <v>155</v>
      </c>
      <c r="Q4" s="6">
        <v>2080.1999999999998</v>
      </c>
      <c r="R4" s="6">
        <v>2120.9</v>
      </c>
      <c r="S4" s="6">
        <v>47</v>
      </c>
      <c r="T4" s="6">
        <v>1.1299999999999999</v>
      </c>
      <c r="U4" s="6">
        <v>1.4</v>
      </c>
      <c r="V4" s="6">
        <v>59</v>
      </c>
      <c r="W4" s="6">
        <v>1.52</v>
      </c>
      <c r="X4" s="6">
        <v>1.8</v>
      </c>
      <c r="Y4" s="6">
        <v>36.613999999999997</v>
      </c>
      <c r="Z4" s="6">
        <v>36.280999999999999</v>
      </c>
      <c r="AA4" s="6">
        <v>36.17</v>
      </c>
      <c r="AB4" s="6">
        <f>AVERAGE(Y4:AA4)</f>
        <v>36.354999999999997</v>
      </c>
      <c r="AC4" s="6">
        <v>43.584000000000003</v>
      </c>
      <c r="AD4" s="6">
        <v>42.674999999999997</v>
      </c>
      <c r="AE4" s="6">
        <v>41.98</v>
      </c>
      <c r="AF4" s="6">
        <f>AVERAGE(AC4:AE4)</f>
        <v>42.746333333333332</v>
      </c>
      <c r="AG4" s="9">
        <v>4734</v>
      </c>
      <c r="AH4" s="9">
        <v>9980</v>
      </c>
      <c r="AI4" s="9">
        <v>10064</v>
      </c>
      <c r="AJ4" s="9">
        <v>11376</v>
      </c>
      <c r="AK4" s="9">
        <v>11550</v>
      </c>
      <c r="AL4" s="9">
        <v>13242</v>
      </c>
      <c r="AM4" s="9">
        <v>14603</v>
      </c>
      <c r="AN4" s="9">
        <v>14982</v>
      </c>
      <c r="AO4" s="9">
        <v>15412</v>
      </c>
      <c r="AP4" s="9">
        <v>17042</v>
      </c>
      <c r="AQ4" s="9">
        <v>17952</v>
      </c>
    </row>
    <row r="5" spans="1:43" s="1" customFormat="1" x14ac:dyDescent="0.2">
      <c r="A5" s="6" t="s">
        <v>43</v>
      </c>
      <c r="B5" s="6">
        <v>2</v>
      </c>
      <c r="C5" s="8">
        <v>25412</v>
      </c>
      <c r="D5" s="7">
        <v>49</v>
      </c>
      <c r="E5" s="6">
        <v>67.3</v>
      </c>
      <c r="F5" s="6">
        <v>1.62</v>
      </c>
      <c r="G5" s="6">
        <f t="shared" si="0"/>
        <v>25.643956713915557</v>
      </c>
      <c r="H5" s="8">
        <v>42843</v>
      </c>
      <c r="I5" s="6">
        <v>48</v>
      </c>
      <c r="J5" s="6" t="s">
        <v>15</v>
      </c>
      <c r="K5" s="6" t="s">
        <v>10</v>
      </c>
      <c r="L5" s="6">
        <v>16</v>
      </c>
      <c r="M5" s="6">
        <v>33</v>
      </c>
      <c r="N5" s="8">
        <v>43191</v>
      </c>
      <c r="O5" s="6">
        <v>137.9</v>
      </c>
      <c r="P5" s="6">
        <v>142.4</v>
      </c>
      <c r="Q5" s="6">
        <v>2004.1</v>
      </c>
      <c r="R5" s="6">
        <v>2363.8000000000002</v>
      </c>
      <c r="S5" s="6">
        <v>126</v>
      </c>
      <c r="T5" s="6">
        <v>0.37</v>
      </c>
      <c r="U5" s="6">
        <v>1</v>
      </c>
      <c r="V5" s="6">
        <v>142</v>
      </c>
      <c r="W5" s="6">
        <v>1.31</v>
      </c>
      <c r="X5" s="6">
        <v>1.69</v>
      </c>
      <c r="Y5" s="6">
        <v>37.939</v>
      </c>
      <c r="Z5" s="6">
        <v>38.031999999999996</v>
      </c>
      <c r="AA5" s="6">
        <v>37.765000000000001</v>
      </c>
      <c r="AB5" s="6">
        <f>AVERAGE(Y5:AA5)</f>
        <v>37.911999999999999</v>
      </c>
      <c r="AC5" s="6">
        <v>38.838000000000001</v>
      </c>
      <c r="AD5" s="6">
        <v>40.978999999999999</v>
      </c>
      <c r="AE5" s="6">
        <v>40.978999999999999</v>
      </c>
      <c r="AF5" s="6">
        <f t="shared" ref="AF5:AF9" si="1">AVERAGE(AC5:AE5)</f>
        <v>40.265333333333338</v>
      </c>
      <c r="AG5" s="9">
        <v>5940</v>
      </c>
      <c r="AH5" s="9">
        <v>11688</v>
      </c>
      <c r="AI5" s="9">
        <v>14640</v>
      </c>
      <c r="AJ5" s="9">
        <v>15415</v>
      </c>
      <c r="AK5" s="9">
        <v>16512</v>
      </c>
      <c r="AL5" s="9">
        <v>15528</v>
      </c>
      <c r="AM5" s="9">
        <v>14112</v>
      </c>
      <c r="AN5" s="9">
        <v>16222</v>
      </c>
      <c r="AO5" s="9">
        <v>17172</v>
      </c>
      <c r="AP5" s="9">
        <v>17072</v>
      </c>
      <c r="AQ5" s="9">
        <v>17072</v>
      </c>
    </row>
    <row r="6" spans="1:43" s="1" customFormat="1" x14ac:dyDescent="0.2">
      <c r="A6" s="6" t="s">
        <v>14</v>
      </c>
      <c r="B6" s="6">
        <v>1</v>
      </c>
      <c r="C6" s="8">
        <v>27031</v>
      </c>
      <c r="D6" s="7">
        <v>44</v>
      </c>
      <c r="E6" s="6">
        <v>63.95</v>
      </c>
      <c r="F6" s="6">
        <v>1.53</v>
      </c>
      <c r="G6" s="6">
        <f t="shared" si="0"/>
        <v>27.31855269340852</v>
      </c>
      <c r="H6" s="8">
        <v>41803</v>
      </c>
      <c r="I6" s="6">
        <v>40</v>
      </c>
      <c r="J6" s="6" t="s">
        <v>15</v>
      </c>
      <c r="K6" s="6" t="s">
        <v>16</v>
      </c>
      <c r="L6" s="6">
        <v>16</v>
      </c>
      <c r="M6" s="6">
        <v>0</v>
      </c>
      <c r="N6" s="8">
        <v>42150</v>
      </c>
      <c r="O6" s="6">
        <v>135.80000000000001</v>
      </c>
      <c r="P6" s="6">
        <v>137.4</v>
      </c>
      <c r="Q6" s="6">
        <v>2007.4</v>
      </c>
      <c r="R6" s="6">
        <v>2309</v>
      </c>
      <c r="S6" s="6">
        <v>82</v>
      </c>
      <c r="T6" s="6">
        <v>1.32</v>
      </c>
      <c r="U6" s="6">
        <v>1.4</v>
      </c>
      <c r="V6" s="6">
        <v>83</v>
      </c>
      <c r="W6" s="6">
        <v>0.76</v>
      </c>
      <c r="X6" s="6">
        <v>1.2</v>
      </c>
      <c r="Y6" s="6">
        <v>33.823999999999998</v>
      </c>
      <c r="Z6" s="6">
        <v>34.493000000000002</v>
      </c>
      <c r="AA6" s="6">
        <v>34.225999999999999</v>
      </c>
      <c r="AB6" s="6">
        <f>AVERAGE(Y6:AA6)</f>
        <v>34.181000000000004</v>
      </c>
      <c r="AC6" s="6">
        <v>37.301000000000002</v>
      </c>
      <c r="AD6" s="6">
        <v>34.893999999999998</v>
      </c>
      <c r="AE6" s="6">
        <v>35.963999999999999</v>
      </c>
      <c r="AF6" s="6">
        <f t="shared" si="1"/>
        <v>36.052999999999997</v>
      </c>
      <c r="AG6" s="9">
        <v>5267</v>
      </c>
      <c r="AH6" s="9">
        <v>9888</v>
      </c>
      <c r="AI6" s="9">
        <v>11049</v>
      </c>
      <c r="AJ6" s="9">
        <v>13956</v>
      </c>
      <c r="AK6" s="9">
        <v>16316</v>
      </c>
      <c r="AL6" s="9">
        <v>15875</v>
      </c>
      <c r="AM6" s="9">
        <v>15582</v>
      </c>
      <c r="AN6" s="9">
        <v>16902</v>
      </c>
      <c r="AO6" s="9">
        <v>17372</v>
      </c>
      <c r="AP6" s="9">
        <v>17652</v>
      </c>
      <c r="AQ6" s="9">
        <v>15512</v>
      </c>
    </row>
    <row r="7" spans="1:43" s="1" customFormat="1" x14ac:dyDescent="0.2">
      <c r="A7" s="6" t="s">
        <v>44</v>
      </c>
      <c r="B7" s="6">
        <v>2</v>
      </c>
      <c r="C7" s="8">
        <v>21758</v>
      </c>
      <c r="D7" s="7">
        <v>59</v>
      </c>
      <c r="E7" s="6">
        <v>59.4</v>
      </c>
      <c r="F7" s="6">
        <v>1.55</v>
      </c>
      <c r="G7" s="6">
        <f t="shared" si="0"/>
        <v>24.724245577523408</v>
      </c>
      <c r="H7" s="8">
        <v>39203</v>
      </c>
      <c r="I7" s="6">
        <v>55</v>
      </c>
      <c r="J7" s="6" t="s">
        <v>15</v>
      </c>
      <c r="K7" s="6" t="s">
        <v>19</v>
      </c>
      <c r="L7" s="6">
        <v>8</v>
      </c>
      <c r="M7" s="6">
        <v>25</v>
      </c>
      <c r="N7" s="8">
        <v>40148</v>
      </c>
      <c r="O7" s="6">
        <v>123.4</v>
      </c>
      <c r="P7" s="6">
        <v>128.9</v>
      </c>
      <c r="Q7" s="6">
        <v>1681.8</v>
      </c>
      <c r="R7" s="6">
        <v>1913.6</v>
      </c>
      <c r="S7" s="6">
        <v>83</v>
      </c>
      <c r="T7" s="6">
        <v>1.03</v>
      </c>
      <c r="U7" s="6">
        <v>1.2</v>
      </c>
      <c r="V7" s="6">
        <v>95</v>
      </c>
      <c r="W7" s="6">
        <v>2.02</v>
      </c>
      <c r="X7" s="6">
        <v>1.6</v>
      </c>
      <c r="Y7" s="6">
        <v>29.748999999999999</v>
      </c>
      <c r="Z7" s="6">
        <v>29.748999999999999</v>
      </c>
      <c r="AA7" s="6">
        <v>29.748999999999999</v>
      </c>
      <c r="AB7" s="6">
        <v>29.748999999999999</v>
      </c>
      <c r="AC7" s="6">
        <v>39.939</v>
      </c>
      <c r="AD7" s="6">
        <v>40.752000000000002</v>
      </c>
      <c r="AE7" s="6">
        <v>38.720999999999997</v>
      </c>
      <c r="AF7" s="6">
        <f t="shared" si="1"/>
        <v>39.804000000000002</v>
      </c>
      <c r="AG7" s="9">
        <v>4800</v>
      </c>
      <c r="AH7" s="9">
        <v>8868</v>
      </c>
      <c r="AI7" s="9">
        <v>9348</v>
      </c>
      <c r="AJ7" s="9">
        <v>10680</v>
      </c>
      <c r="AK7" s="9">
        <v>11880</v>
      </c>
      <c r="AL7" s="9">
        <v>12432</v>
      </c>
      <c r="AM7" s="9">
        <v>11942</v>
      </c>
      <c r="AN7" s="9">
        <v>12382</v>
      </c>
      <c r="AO7" s="9">
        <v>14122</v>
      </c>
      <c r="AP7" s="9">
        <v>14272</v>
      </c>
      <c r="AQ7" s="9">
        <v>14272</v>
      </c>
    </row>
    <row r="8" spans="1:43" s="1" customFormat="1" x14ac:dyDescent="0.2">
      <c r="A8" s="6" t="s">
        <v>17</v>
      </c>
      <c r="B8" s="6">
        <v>1</v>
      </c>
      <c r="C8" s="8">
        <v>26540</v>
      </c>
      <c r="D8" s="7">
        <v>46</v>
      </c>
      <c r="E8" s="6">
        <v>70.650000000000006</v>
      </c>
      <c r="F8" s="6">
        <v>1.58</v>
      </c>
      <c r="G8" s="6">
        <f t="shared" si="0"/>
        <v>28.300753084441595</v>
      </c>
      <c r="H8" s="8">
        <v>42219</v>
      </c>
      <c r="I8" s="6">
        <v>42</v>
      </c>
      <c r="J8" s="6" t="s">
        <v>18</v>
      </c>
      <c r="K8" s="6" t="s">
        <v>19</v>
      </c>
      <c r="L8" s="6">
        <v>16</v>
      </c>
      <c r="M8" s="6">
        <v>28</v>
      </c>
      <c r="N8" s="8">
        <v>43009</v>
      </c>
      <c r="O8" s="6">
        <v>131</v>
      </c>
      <c r="P8" s="6">
        <v>156.69999999999999</v>
      </c>
      <c r="Q8" s="6">
        <v>2238.1999999999998</v>
      </c>
      <c r="R8" s="6">
        <v>2559.1999999999998</v>
      </c>
      <c r="S8" s="6">
        <v>142</v>
      </c>
      <c r="T8" s="6">
        <v>0.69</v>
      </c>
      <c r="U8" s="6">
        <v>1.1000000000000001</v>
      </c>
      <c r="V8" s="6">
        <v>179</v>
      </c>
      <c r="W8" s="6">
        <v>1.29</v>
      </c>
      <c r="X8" s="6">
        <v>1.2</v>
      </c>
      <c r="Y8" s="6">
        <v>38.965000000000003</v>
      </c>
      <c r="Z8" s="6">
        <v>40.069000000000003</v>
      </c>
      <c r="AA8" s="6">
        <v>40.179000000000002</v>
      </c>
      <c r="AB8" s="6">
        <f t="shared" ref="AB8:AB13" si="2">AVERAGE(Y8:AA8)</f>
        <v>39.737666666666669</v>
      </c>
      <c r="AC8" s="6">
        <v>38.216999999999999</v>
      </c>
      <c r="AD8" s="6">
        <v>37.777999999999999</v>
      </c>
      <c r="AE8" s="6">
        <v>37.045999999999999</v>
      </c>
      <c r="AF8" s="6">
        <f t="shared" si="1"/>
        <v>37.68033333333333</v>
      </c>
      <c r="AG8" s="9">
        <v>5052</v>
      </c>
      <c r="AH8" s="9">
        <v>7380</v>
      </c>
      <c r="AI8" s="9">
        <v>10512</v>
      </c>
      <c r="AJ8" s="9">
        <v>11519</v>
      </c>
      <c r="AK8" s="9">
        <v>12288</v>
      </c>
      <c r="AL8" s="9">
        <v>13848</v>
      </c>
      <c r="AM8" s="9">
        <v>13652</v>
      </c>
      <c r="AN8" s="9">
        <v>14172</v>
      </c>
      <c r="AO8" s="9">
        <v>14452</v>
      </c>
      <c r="AP8" s="9">
        <v>16332</v>
      </c>
      <c r="AQ8" s="9">
        <v>17762</v>
      </c>
    </row>
    <row r="9" spans="1:43" s="1" customFormat="1" x14ac:dyDescent="0.2">
      <c r="A9" s="6" t="s">
        <v>20</v>
      </c>
      <c r="B9" s="6">
        <v>2</v>
      </c>
      <c r="C9" s="8">
        <v>23186</v>
      </c>
      <c r="D9" s="7">
        <v>54</v>
      </c>
      <c r="E9" s="6">
        <v>65.7</v>
      </c>
      <c r="F9" s="6">
        <v>1.61</v>
      </c>
      <c r="G9" s="6">
        <f t="shared" si="0"/>
        <v>25.346244357856563</v>
      </c>
      <c r="H9" s="8">
        <v>42100</v>
      </c>
      <c r="I9" s="6">
        <v>52</v>
      </c>
      <c r="J9" s="6" t="s">
        <v>15</v>
      </c>
      <c r="K9" s="6" t="s">
        <v>10</v>
      </c>
      <c r="L9" s="6">
        <v>16</v>
      </c>
      <c r="M9" s="6">
        <v>28</v>
      </c>
      <c r="N9" s="8">
        <v>43252</v>
      </c>
      <c r="O9" s="6">
        <v>123.6</v>
      </c>
      <c r="P9" s="6">
        <v>149.5</v>
      </c>
      <c r="Q9" s="6">
        <v>1902.6</v>
      </c>
      <c r="R9" s="6">
        <v>2225.6</v>
      </c>
      <c r="S9" s="6">
        <v>154</v>
      </c>
      <c r="T9" s="6">
        <v>1.1200000000000001</v>
      </c>
      <c r="U9" s="6">
        <v>0.9</v>
      </c>
      <c r="V9" s="6">
        <v>162</v>
      </c>
      <c r="W9" s="6">
        <v>1.38</v>
      </c>
      <c r="X9" s="6">
        <v>1.5</v>
      </c>
      <c r="Y9" s="6">
        <v>29.221</v>
      </c>
      <c r="Z9" s="6">
        <v>30.395</v>
      </c>
      <c r="AA9" s="6">
        <v>30.395</v>
      </c>
      <c r="AB9" s="6">
        <f t="shared" si="2"/>
        <v>30.003666666666664</v>
      </c>
      <c r="AC9" s="6">
        <v>39.265999999999998</v>
      </c>
      <c r="AD9" s="6">
        <v>39.136000000000003</v>
      </c>
      <c r="AE9" s="6">
        <v>39.265999999999998</v>
      </c>
      <c r="AF9" s="6">
        <f t="shared" si="1"/>
        <v>39.222666666666669</v>
      </c>
      <c r="AG9" s="9">
        <v>4642</v>
      </c>
      <c r="AH9" s="9">
        <v>10333</v>
      </c>
      <c r="AI9" s="9">
        <v>11652</v>
      </c>
      <c r="AJ9" s="9">
        <v>12970</v>
      </c>
      <c r="AK9" s="9">
        <v>13020</v>
      </c>
      <c r="AL9" s="9">
        <v>16662</v>
      </c>
      <c r="AM9" s="9">
        <v>17172</v>
      </c>
      <c r="AN9" s="9">
        <v>16368</v>
      </c>
      <c r="AO9" s="9">
        <v>14152</v>
      </c>
      <c r="AP9" s="9">
        <v>15202</v>
      </c>
      <c r="AQ9" s="9">
        <v>15632</v>
      </c>
    </row>
    <row r="10" spans="1:43" s="1" customFormat="1" x14ac:dyDescent="0.2">
      <c r="A10" s="6" t="s">
        <v>22</v>
      </c>
      <c r="B10" s="6">
        <v>2</v>
      </c>
      <c r="C10" s="8">
        <v>25136</v>
      </c>
      <c r="D10" s="7">
        <v>49</v>
      </c>
      <c r="E10" s="6">
        <v>91.5</v>
      </c>
      <c r="F10" s="6">
        <v>1.61</v>
      </c>
      <c r="G10" s="6">
        <f t="shared" ref="G10:G18" si="3">E10/(F10*F10)</f>
        <v>35.299564060028544</v>
      </c>
      <c r="H10" s="8">
        <v>42653</v>
      </c>
      <c r="I10" s="6">
        <v>47</v>
      </c>
      <c r="J10" s="6" t="s">
        <v>18</v>
      </c>
      <c r="K10" s="6" t="s">
        <v>10</v>
      </c>
      <c r="L10" s="6">
        <v>16</v>
      </c>
      <c r="M10" s="6">
        <v>35</v>
      </c>
      <c r="N10" s="8">
        <v>43018</v>
      </c>
      <c r="O10" s="6">
        <v>153</v>
      </c>
      <c r="P10" s="6">
        <v>168.5</v>
      </c>
      <c r="Q10" s="6">
        <v>2486.1999999999998</v>
      </c>
      <c r="R10" s="6">
        <v>2980.9</v>
      </c>
      <c r="S10" s="6">
        <v>110</v>
      </c>
      <c r="T10" s="6">
        <v>1.31</v>
      </c>
      <c r="U10" s="6">
        <v>1</v>
      </c>
      <c r="V10" s="6">
        <v>117</v>
      </c>
      <c r="W10" s="6">
        <v>1.4</v>
      </c>
      <c r="X10" s="6">
        <v>1.9</v>
      </c>
      <c r="Y10" s="6">
        <v>33.265000000000001</v>
      </c>
      <c r="Z10" s="6">
        <v>33.469000000000001</v>
      </c>
      <c r="AA10" s="6">
        <v>32.652999999999999</v>
      </c>
      <c r="AB10" s="6">
        <f t="shared" si="2"/>
        <v>33.128999999999998</v>
      </c>
      <c r="AC10" s="6">
        <v>41.146000000000001</v>
      </c>
      <c r="AD10" s="6">
        <v>40.121000000000002</v>
      </c>
      <c r="AE10" s="6">
        <v>42.61</v>
      </c>
      <c r="AF10" s="6">
        <f t="shared" ref="AF10:AF26" si="4">AVERAGE(AC10:AE10)</f>
        <v>41.292333333333332</v>
      </c>
      <c r="AG10" s="9">
        <v>5268</v>
      </c>
      <c r="AH10" s="9">
        <v>10008</v>
      </c>
      <c r="AI10" s="9">
        <v>11832</v>
      </c>
      <c r="AJ10" s="9">
        <v>13884</v>
      </c>
      <c r="AK10" s="9">
        <v>15876</v>
      </c>
      <c r="AL10" s="9">
        <v>17280</v>
      </c>
      <c r="AM10" s="9">
        <v>15796</v>
      </c>
      <c r="AN10" s="9">
        <v>16492</v>
      </c>
      <c r="AO10" s="9">
        <v>18872</v>
      </c>
      <c r="AP10" s="9">
        <v>20152</v>
      </c>
      <c r="AQ10" s="9">
        <v>20272</v>
      </c>
    </row>
    <row r="11" spans="1:43" s="1" customFormat="1" x14ac:dyDescent="0.2">
      <c r="A11" s="6" t="s">
        <v>23</v>
      </c>
      <c r="B11" s="6">
        <v>2</v>
      </c>
      <c r="C11" s="8">
        <v>26549</v>
      </c>
      <c r="D11" s="7">
        <v>45</v>
      </c>
      <c r="E11" s="6">
        <v>59.4</v>
      </c>
      <c r="F11" s="6">
        <v>1.74</v>
      </c>
      <c r="G11" s="6">
        <f t="shared" si="3"/>
        <v>19.619500594530319</v>
      </c>
      <c r="H11" s="8">
        <v>42879</v>
      </c>
      <c r="I11" s="6">
        <v>44</v>
      </c>
      <c r="J11" s="6" t="s">
        <v>21</v>
      </c>
      <c r="K11" s="6" t="s">
        <v>19</v>
      </c>
      <c r="L11" s="6">
        <v>16</v>
      </c>
      <c r="M11" s="6">
        <v>25</v>
      </c>
      <c r="N11" s="8">
        <v>43096</v>
      </c>
      <c r="O11" s="6">
        <v>107.7</v>
      </c>
      <c r="P11" s="6">
        <v>131.69999999999999</v>
      </c>
      <c r="Q11" s="6">
        <v>2047.8</v>
      </c>
      <c r="R11" s="6">
        <v>2424.6999999999998</v>
      </c>
      <c r="S11" s="6">
        <v>118</v>
      </c>
      <c r="T11" s="6">
        <v>0.81</v>
      </c>
      <c r="U11" s="6">
        <v>1.1000000000000001</v>
      </c>
      <c r="V11" s="6">
        <v>145</v>
      </c>
      <c r="W11" s="6">
        <v>1.34</v>
      </c>
      <c r="X11" s="6">
        <v>1.7</v>
      </c>
      <c r="Y11" s="6">
        <v>26.762</v>
      </c>
      <c r="Z11" s="6">
        <v>25.692</v>
      </c>
      <c r="AA11" s="6">
        <v>27.265000000000001</v>
      </c>
      <c r="AB11" s="6">
        <f t="shared" si="2"/>
        <v>26.572999999999997</v>
      </c>
      <c r="AC11" s="6">
        <v>29.1</v>
      </c>
      <c r="AD11" s="6">
        <v>29.747</v>
      </c>
      <c r="AE11" s="6">
        <v>28.823</v>
      </c>
      <c r="AF11" s="6">
        <f t="shared" si="4"/>
        <v>29.223333333333333</v>
      </c>
      <c r="AG11" s="9">
        <v>6526</v>
      </c>
      <c r="AH11" s="9">
        <v>12981</v>
      </c>
      <c r="AI11" s="9">
        <v>14640</v>
      </c>
      <c r="AJ11" s="9">
        <v>15948</v>
      </c>
      <c r="AK11" s="9">
        <v>16451</v>
      </c>
      <c r="AL11" s="9">
        <v>16116</v>
      </c>
      <c r="AM11" s="9">
        <v>15482</v>
      </c>
      <c r="AN11" s="9">
        <v>15472</v>
      </c>
      <c r="AO11" s="9">
        <v>16122</v>
      </c>
      <c r="AP11" s="9">
        <v>17172</v>
      </c>
      <c r="AQ11" s="9">
        <v>17212</v>
      </c>
    </row>
    <row r="12" spans="1:43" s="1" customFormat="1" x14ac:dyDescent="0.2">
      <c r="A12" s="6" t="s">
        <v>45</v>
      </c>
      <c r="B12" s="6">
        <v>1</v>
      </c>
      <c r="C12" s="8">
        <v>22670</v>
      </c>
      <c r="D12" s="7">
        <v>57</v>
      </c>
      <c r="E12" s="6">
        <v>78.599999999999994</v>
      </c>
      <c r="F12" s="6">
        <v>1.53</v>
      </c>
      <c r="G12" s="6">
        <f t="shared" si="3"/>
        <v>33.576829424580289</v>
      </c>
      <c r="H12" s="8">
        <v>36526</v>
      </c>
      <c r="I12" s="6">
        <v>39</v>
      </c>
      <c r="J12" s="6" t="s">
        <v>15</v>
      </c>
      <c r="K12" s="6" t="s">
        <v>19</v>
      </c>
      <c r="L12" s="6">
        <v>6</v>
      </c>
      <c r="M12" s="6">
        <v>32</v>
      </c>
      <c r="N12" s="8">
        <v>36739</v>
      </c>
      <c r="O12" s="6">
        <v>143.1</v>
      </c>
      <c r="P12" s="6">
        <v>145.4</v>
      </c>
      <c r="Q12" s="6">
        <v>2384</v>
      </c>
      <c r="R12" s="6">
        <v>2565</v>
      </c>
      <c r="S12" s="6">
        <v>66</v>
      </c>
      <c r="T12" s="6">
        <v>1.39</v>
      </c>
      <c r="U12" s="6">
        <v>1.4</v>
      </c>
      <c r="V12" s="6">
        <v>81</v>
      </c>
      <c r="W12" s="6">
        <v>0.2</v>
      </c>
      <c r="X12" s="6">
        <v>1.3</v>
      </c>
      <c r="Y12" s="6">
        <v>39.296999999999997</v>
      </c>
      <c r="Z12" s="6">
        <v>38.531999999999996</v>
      </c>
      <c r="AA12" s="6">
        <v>38.073</v>
      </c>
      <c r="AB12" s="6">
        <f t="shared" si="2"/>
        <v>38.633999999999993</v>
      </c>
      <c r="AC12" s="6">
        <v>38.685000000000002</v>
      </c>
      <c r="AD12" s="6">
        <v>40.061</v>
      </c>
      <c r="AE12" s="6">
        <v>39.450000000000003</v>
      </c>
      <c r="AF12" s="6">
        <f t="shared" si="4"/>
        <v>39.398666666666671</v>
      </c>
      <c r="AG12" s="9">
        <v>3840</v>
      </c>
      <c r="AH12" s="9">
        <v>6828</v>
      </c>
      <c r="AI12" s="9">
        <v>9144</v>
      </c>
      <c r="AJ12" s="9">
        <v>12024</v>
      </c>
      <c r="AK12" s="9">
        <v>11148</v>
      </c>
      <c r="AL12" s="9">
        <v>12948</v>
      </c>
      <c r="AM12" s="9">
        <v>12392</v>
      </c>
      <c r="AN12" s="9">
        <v>13022</v>
      </c>
      <c r="AO12" s="9">
        <v>13302</v>
      </c>
      <c r="AP12" s="9">
        <v>13852</v>
      </c>
      <c r="AQ12" s="9">
        <v>13852</v>
      </c>
    </row>
    <row r="13" spans="1:43" s="1" customFormat="1" x14ac:dyDescent="0.2">
      <c r="A13" s="6" t="s">
        <v>64</v>
      </c>
      <c r="B13" s="6">
        <v>2</v>
      </c>
      <c r="C13" s="8">
        <v>21691</v>
      </c>
      <c r="D13" s="6">
        <v>60</v>
      </c>
      <c r="E13" s="6">
        <v>67.7</v>
      </c>
      <c r="F13" s="6">
        <v>1.61</v>
      </c>
      <c r="G13" s="6">
        <f t="shared" si="3"/>
        <v>26.117819528567569</v>
      </c>
      <c r="H13" s="8">
        <v>43228</v>
      </c>
      <c r="I13" s="6">
        <v>59</v>
      </c>
      <c r="J13" s="6" t="s">
        <v>60</v>
      </c>
      <c r="K13" s="6" t="s">
        <v>10</v>
      </c>
      <c r="L13" s="6">
        <v>16</v>
      </c>
      <c r="M13" s="6">
        <v>25</v>
      </c>
      <c r="N13" s="8">
        <v>43524</v>
      </c>
      <c r="O13" s="6">
        <v>130.1</v>
      </c>
      <c r="P13" s="6">
        <v>147.80000000000001</v>
      </c>
      <c r="Q13" s="6">
        <v>1516.5</v>
      </c>
      <c r="R13" s="6">
        <v>2312.1999999999998</v>
      </c>
      <c r="S13" s="6">
        <v>145</v>
      </c>
      <c r="T13" s="6">
        <v>1.3</v>
      </c>
      <c r="U13" s="6">
        <v>1.3</v>
      </c>
      <c r="V13" s="6">
        <v>143</v>
      </c>
      <c r="W13" s="6">
        <v>0.76</v>
      </c>
      <c r="X13" s="6">
        <v>2.7</v>
      </c>
      <c r="Y13" s="6">
        <v>42.226999999999997</v>
      </c>
      <c r="Z13" s="6">
        <v>41.957999999999998</v>
      </c>
      <c r="AA13" s="6">
        <v>41.573</v>
      </c>
      <c r="AB13" s="6">
        <f t="shared" si="2"/>
        <v>41.919333333333334</v>
      </c>
      <c r="AC13" s="6">
        <v>45.121000000000002</v>
      </c>
      <c r="AD13" s="6">
        <v>46.643999999999998</v>
      </c>
      <c r="AE13" s="6">
        <v>45.103000000000002</v>
      </c>
      <c r="AF13" s="6">
        <f t="shared" si="4"/>
        <v>45.622666666666667</v>
      </c>
      <c r="AG13" s="9">
        <v>4200</v>
      </c>
      <c r="AH13" s="9">
        <v>8520</v>
      </c>
      <c r="AI13" s="9">
        <v>11100</v>
      </c>
      <c r="AJ13" s="9">
        <v>11340</v>
      </c>
      <c r="AK13" s="9">
        <v>12000</v>
      </c>
      <c r="AL13" s="9">
        <v>11880</v>
      </c>
      <c r="AM13" s="9">
        <v>11482</v>
      </c>
      <c r="AN13" s="9">
        <v>11792</v>
      </c>
      <c r="AO13" s="9">
        <v>13142</v>
      </c>
      <c r="AP13" s="9">
        <v>14222</v>
      </c>
      <c r="AQ13" s="9">
        <v>16922</v>
      </c>
    </row>
    <row r="14" spans="1:43" s="1" customFormat="1" x14ac:dyDescent="0.2">
      <c r="A14" s="6" t="s">
        <v>58</v>
      </c>
      <c r="B14" s="6">
        <v>2</v>
      </c>
      <c r="C14" s="8">
        <v>29659</v>
      </c>
      <c r="D14" s="7">
        <v>38</v>
      </c>
      <c r="E14" s="6">
        <v>69.099999999999994</v>
      </c>
      <c r="F14" s="6">
        <v>1.69</v>
      </c>
      <c r="G14" s="6">
        <f t="shared" si="3"/>
        <v>24.193830748223103</v>
      </c>
      <c r="H14" s="8">
        <v>42705</v>
      </c>
      <c r="I14" s="6">
        <v>35</v>
      </c>
      <c r="J14" s="6" t="s">
        <v>59</v>
      </c>
      <c r="K14" s="6" t="s">
        <v>10</v>
      </c>
      <c r="L14" s="6">
        <v>12</v>
      </c>
      <c r="M14" s="6">
        <v>33</v>
      </c>
      <c r="N14" s="8">
        <v>42887</v>
      </c>
      <c r="O14" s="6">
        <v>120.2</v>
      </c>
      <c r="P14" s="6">
        <v>128.9</v>
      </c>
      <c r="Q14" s="6">
        <v>2170.8000000000002</v>
      </c>
      <c r="R14" s="6">
        <v>2436.1999999999998</v>
      </c>
      <c r="S14" s="6">
        <v>109</v>
      </c>
      <c r="T14" s="6">
        <v>0.38</v>
      </c>
      <c r="U14" s="6">
        <v>0.9</v>
      </c>
      <c r="V14" s="6">
        <v>122</v>
      </c>
      <c r="W14" s="6">
        <v>0.51</v>
      </c>
      <c r="X14" s="6">
        <v>1.6</v>
      </c>
      <c r="Y14" s="6">
        <v>29.748999999999999</v>
      </c>
      <c r="Z14" s="6">
        <v>29.748999999999999</v>
      </c>
      <c r="AA14" s="6">
        <v>29.748999999999999</v>
      </c>
      <c r="AB14" s="6">
        <v>29.748999999999999</v>
      </c>
      <c r="AC14" s="6">
        <v>33.170999999999999</v>
      </c>
      <c r="AD14" s="6">
        <v>32.378</v>
      </c>
      <c r="AE14" s="6">
        <v>32.759</v>
      </c>
      <c r="AF14" s="6">
        <f t="shared" si="4"/>
        <v>32.769333333333336</v>
      </c>
      <c r="AG14" s="9">
        <v>7200</v>
      </c>
      <c r="AH14" s="9">
        <v>11580</v>
      </c>
      <c r="AI14" s="9">
        <v>11148</v>
      </c>
      <c r="AJ14" s="9">
        <v>11748</v>
      </c>
      <c r="AK14" s="9">
        <v>12336</v>
      </c>
      <c r="AL14" s="9">
        <v>13380</v>
      </c>
      <c r="AM14" s="9">
        <v>13968</v>
      </c>
      <c r="AN14" s="9">
        <v>13612</v>
      </c>
      <c r="AO14" s="9">
        <v>14412</v>
      </c>
      <c r="AP14" s="9">
        <v>15272</v>
      </c>
      <c r="AQ14" s="9">
        <v>15372</v>
      </c>
    </row>
    <row r="15" spans="1:43" s="1" customFormat="1" x14ac:dyDescent="0.2">
      <c r="A15" s="6" t="s">
        <v>61</v>
      </c>
      <c r="B15" s="6">
        <v>1</v>
      </c>
      <c r="C15" s="8">
        <v>30938</v>
      </c>
      <c r="D15" s="6">
        <v>34</v>
      </c>
      <c r="E15" s="6">
        <v>55.85</v>
      </c>
      <c r="F15" s="6">
        <v>1.55</v>
      </c>
      <c r="G15" s="6">
        <f t="shared" si="3"/>
        <v>23.246618106139437</v>
      </c>
      <c r="H15" s="8">
        <v>42309</v>
      </c>
      <c r="I15" s="6">
        <v>31</v>
      </c>
      <c r="J15" s="6" t="s">
        <v>15</v>
      </c>
      <c r="K15" s="6" t="s">
        <v>10</v>
      </c>
      <c r="L15" s="6">
        <v>8</v>
      </c>
      <c r="M15" s="6">
        <v>28</v>
      </c>
      <c r="N15" s="8">
        <v>42705</v>
      </c>
      <c r="O15" s="6">
        <v>111.3</v>
      </c>
      <c r="P15" s="6">
        <v>120.1</v>
      </c>
      <c r="Q15" s="6">
        <v>1795</v>
      </c>
      <c r="R15" s="6">
        <v>1838.1</v>
      </c>
      <c r="S15" s="6">
        <v>164</v>
      </c>
      <c r="T15" s="6">
        <v>0.85</v>
      </c>
      <c r="U15" s="6">
        <v>1.2</v>
      </c>
      <c r="V15" s="6">
        <v>142</v>
      </c>
      <c r="W15" s="6">
        <v>0.6</v>
      </c>
      <c r="X15" s="6">
        <v>1.1000000000000001</v>
      </c>
      <c r="Y15" s="6">
        <v>32.700000000000003</v>
      </c>
      <c r="Z15" s="6">
        <v>32.811999999999998</v>
      </c>
      <c r="AA15" s="6">
        <v>33.741999999999997</v>
      </c>
      <c r="AB15" s="6">
        <f t="shared" ref="AB15:AB24" si="5">AVERAGE(Y15:AA15)</f>
        <v>33.084666666666664</v>
      </c>
      <c r="AC15" s="6">
        <v>35.252000000000002</v>
      </c>
      <c r="AD15" s="6">
        <v>34.689</v>
      </c>
      <c r="AE15" s="6">
        <v>35.252000000000002</v>
      </c>
      <c r="AF15" s="6">
        <f t="shared" si="4"/>
        <v>35.064333333333337</v>
      </c>
      <c r="AG15" s="9">
        <v>4800</v>
      </c>
      <c r="AH15" s="9">
        <v>8700</v>
      </c>
      <c r="AI15" s="9">
        <v>9936</v>
      </c>
      <c r="AJ15" s="9">
        <v>11436</v>
      </c>
      <c r="AK15" s="9">
        <v>11436</v>
      </c>
      <c r="AL15" s="9">
        <v>11436</v>
      </c>
      <c r="AM15" s="9">
        <v>12262</v>
      </c>
      <c r="AN15" s="9">
        <v>12982</v>
      </c>
      <c r="AO15" s="9">
        <v>13842</v>
      </c>
      <c r="AP15" s="9">
        <v>14587</v>
      </c>
      <c r="AQ15" s="9">
        <v>14912</v>
      </c>
    </row>
    <row r="16" spans="1:43" s="1" customFormat="1" x14ac:dyDescent="0.2">
      <c r="A16" s="6" t="s">
        <v>24</v>
      </c>
      <c r="B16" s="6">
        <v>2</v>
      </c>
      <c r="C16" s="8">
        <v>25404</v>
      </c>
      <c r="D16" s="7">
        <v>49</v>
      </c>
      <c r="E16" s="6">
        <v>71.349999999999994</v>
      </c>
      <c r="F16" s="6">
        <v>1.57</v>
      </c>
      <c r="G16" s="6">
        <f t="shared" si="3"/>
        <v>28.946407562172904</v>
      </c>
      <c r="H16" s="8">
        <v>40921</v>
      </c>
      <c r="I16" s="6">
        <v>42</v>
      </c>
      <c r="J16" s="6" t="s">
        <v>21</v>
      </c>
      <c r="K16" s="6" t="s">
        <v>16</v>
      </c>
      <c r="L16" s="6">
        <v>12</v>
      </c>
      <c r="M16" s="6">
        <v>0</v>
      </c>
      <c r="N16" s="8">
        <v>41185</v>
      </c>
      <c r="O16" s="6">
        <v>102</v>
      </c>
      <c r="P16" s="6">
        <v>121.8</v>
      </c>
      <c r="Q16" s="6">
        <v>1207.5999999999999</v>
      </c>
      <c r="R16" s="6">
        <v>1832</v>
      </c>
      <c r="S16" s="6">
        <v>138</v>
      </c>
      <c r="T16" s="6">
        <v>1.27</v>
      </c>
      <c r="U16" s="6">
        <v>0.9</v>
      </c>
      <c r="V16" s="6">
        <v>125</v>
      </c>
      <c r="W16" s="6">
        <v>1.03</v>
      </c>
      <c r="X16" s="6">
        <v>2.4</v>
      </c>
      <c r="Y16" s="6">
        <v>28.036999999999999</v>
      </c>
      <c r="Z16" s="6">
        <v>28.588999999999999</v>
      </c>
      <c r="AA16" s="6">
        <v>28.148</v>
      </c>
      <c r="AB16" s="6">
        <f t="shared" si="5"/>
        <v>28.257999999999999</v>
      </c>
      <c r="AC16" s="6">
        <v>29.803000000000001</v>
      </c>
      <c r="AD16" s="6">
        <v>30.576000000000001</v>
      </c>
      <c r="AE16" s="6">
        <v>29.914000000000001</v>
      </c>
      <c r="AF16" s="6">
        <f t="shared" si="4"/>
        <v>30.097666666666669</v>
      </c>
      <c r="AG16" s="9">
        <v>3650</v>
      </c>
      <c r="AH16" s="9">
        <v>6449</v>
      </c>
      <c r="AI16" s="9">
        <v>5688</v>
      </c>
      <c r="AJ16" s="9">
        <v>6378</v>
      </c>
      <c r="AK16" s="9">
        <v>8040</v>
      </c>
      <c r="AL16" s="9">
        <v>9476</v>
      </c>
      <c r="AM16" s="9">
        <v>10496</v>
      </c>
      <c r="AN16" s="9">
        <v>10133</v>
      </c>
      <c r="AO16" s="9">
        <v>12657</v>
      </c>
      <c r="AP16" s="9">
        <v>14472</v>
      </c>
      <c r="AQ16" s="9">
        <v>15072</v>
      </c>
    </row>
    <row r="17" spans="1:43" s="1" customFormat="1" x14ac:dyDescent="0.2">
      <c r="A17" s="6" t="s">
        <v>62</v>
      </c>
      <c r="B17" s="6">
        <v>1</v>
      </c>
      <c r="C17" s="8">
        <v>29928</v>
      </c>
      <c r="D17" s="6">
        <v>37</v>
      </c>
      <c r="E17" s="6">
        <v>54.1</v>
      </c>
      <c r="F17" s="6">
        <v>1.57</v>
      </c>
      <c r="G17" s="6">
        <f t="shared" si="3"/>
        <v>21.948152054850095</v>
      </c>
      <c r="H17" s="8">
        <v>39904</v>
      </c>
      <c r="I17" s="6">
        <v>26</v>
      </c>
      <c r="J17" s="6" t="s">
        <v>11</v>
      </c>
      <c r="K17" s="6" t="s">
        <v>10</v>
      </c>
      <c r="L17" s="6">
        <v>11</v>
      </c>
      <c r="M17" s="6">
        <v>25</v>
      </c>
      <c r="N17" s="8">
        <v>40513</v>
      </c>
      <c r="O17" s="6">
        <v>133.19999999999999</v>
      </c>
      <c r="P17" s="6">
        <v>144.69999999999999</v>
      </c>
      <c r="Q17" s="6">
        <v>2256.6</v>
      </c>
      <c r="R17" s="6">
        <v>2453.5</v>
      </c>
      <c r="S17" s="6">
        <v>220</v>
      </c>
      <c r="T17" s="6">
        <v>1.55</v>
      </c>
      <c r="U17" s="6">
        <v>1</v>
      </c>
      <c r="V17" s="6">
        <v>289</v>
      </c>
      <c r="W17" s="6">
        <v>0.33</v>
      </c>
      <c r="X17" s="6">
        <v>0.8</v>
      </c>
      <c r="Y17" s="6">
        <v>28.827999999999999</v>
      </c>
      <c r="Z17" s="6">
        <v>29.85</v>
      </c>
      <c r="AA17" s="6">
        <v>30.872</v>
      </c>
      <c r="AB17" s="6">
        <f t="shared" si="5"/>
        <v>29.849999999999998</v>
      </c>
      <c r="AC17" s="6">
        <v>33.146000000000001</v>
      </c>
      <c r="AD17" s="6">
        <v>33.787999999999997</v>
      </c>
      <c r="AE17" s="6">
        <v>33.9</v>
      </c>
      <c r="AF17" s="6">
        <f t="shared" si="4"/>
        <v>33.611333333333334</v>
      </c>
      <c r="AG17" s="9">
        <v>5880</v>
      </c>
      <c r="AH17" s="9">
        <v>10500</v>
      </c>
      <c r="AI17" s="9">
        <v>11292</v>
      </c>
      <c r="AJ17" s="9">
        <v>12528</v>
      </c>
      <c r="AK17" s="9">
        <v>12708</v>
      </c>
      <c r="AL17" s="9">
        <v>12960</v>
      </c>
      <c r="AM17" s="9">
        <v>12327</v>
      </c>
      <c r="AN17" s="9">
        <v>14922</v>
      </c>
      <c r="AO17" s="9">
        <v>15822</v>
      </c>
      <c r="AP17" s="9">
        <v>16052</v>
      </c>
      <c r="AQ17" s="9">
        <v>16472</v>
      </c>
    </row>
    <row r="18" spans="1:43" s="1" customFormat="1" x14ac:dyDescent="0.2">
      <c r="A18" s="6" t="s">
        <v>25</v>
      </c>
      <c r="B18" s="6">
        <v>1</v>
      </c>
      <c r="C18" s="8">
        <v>22608</v>
      </c>
      <c r="D18" s="7">
        <v>56</v>
      </c>
      <c r="E18" s="6">
        <v>86.9</v>
      </c>
      <c r="F18" s="6">
        <v>1.66</v>
      </c>
      <c r="G18" s="6">
        <f t="shared" si="3"/>
        <v>31.535781680940634</v>
      </c>
      <c r="H18" s="8">
        <v>36434</v>
      </c>
      <c r="I18" s="6">
        <v>37</v>
      </c>
      <c r="J18" s="6" t="s">
        <v>26</v>
      </c>
      <c r="K18" s="6" t="s">
        <v>27</v>
      </c>
      <c r="L18" s="6">
        <v>0</v>
      </c>
      <c r="M18" s="6">
        <v>30</v>
      </c>
      <c r="N18" s="8">
        <v>36524</v>
      </c>
      <c r="O18" s="6">
        <v>61.8</v>
      </c>
      <c r="P18" s="6">
        <v>64.8</v>
      </c>
      <c r="Q18" s="6">
        <v>1431.5</v>
      </c>
      <c r="R18" s="6">
        <v>1657.3</v>
      </c>
      <c r="S18" s="6">
        <v>98</v>
      </c>
      <c r="T18" s="6">
        <v>1.43</v>
      </c>
      <c r="U18" s="6">
        <v>1.2</v>
      </c>
      <c r="V18" s="6">
        <v>71</v>
      </c>
      <c r="W18" s="6">
        <v>0.65</v>
      </c>
      <c r="X18" s="6">
        <v>1.9</v>
      </c>
      <c r="Y18" s="6">
        <v>22.739000000000001</v>
      </c>
      <c r="Z18" s="6">
        <v>24.283999999999999</v>
      </c>
      <c r="AA18" s="6">
        <v>23.07</v>
      </c>
      <c r="AB18" s="6">
        <f t="shared" si="5"/>
        <v>23.364333333333331</v>
      </c>
      <c r="AC18" s="6">
        <v>21.082999999999998</v>
      </c>
      <c r="AD18" s="6">
        <v>21.231000000000002</v>
      </c>
      <c r="AE18" s="6">
        <v>21.077000000000002</v>
      </c>
      <c r="AF18" s="6">
        <f t="shared" si="4"/>
        <v>21.130333333333336</v>
      </c>
      <c r="AG18" s="9">
        <v>3526</v>
      </c>
      <c r="AH18" s="9">
        <v>6944</v>
      </c>
      <c r="AI18" s="9">
        <v>8736</v>
      </c>
      <c r="AJ18" s="9">
        <v>10431</v>
      </c>
      <c r="AK18" s="9">
        <v>11166</v>
      </c>
      <c r="AL18" s="9">
        <v>11988</v>
      </c>
      <c r="AM18" s="9">
        <v>11772</v>
      </c>
      <c r="AN18" s="9">
        <v>12462</v>
      </c>
      <c r="AO18" s="9">
        <v>12862</v>
      </c>
      <c r="AP18" s="9">
        <v>13612</v>
      </c>
      <c r="AQ18" s="9">
        <v>14662</v>
      </c>
    </row>
    <row r="19" spans="1:43" s="1" customFormat="1" x14ac:dyDescent="0.2">
      <c r="A19" s="6" t="s">
        <v>46</v>
      </c>
      <c r="B19" s="6">
        <v>1</v>
      </c>
      <c r="C19" s="8">
        <v>23854</v>
      </c>
      <c r="D19" s="7">
        <v>53</v>
      </c>
      <c r="E19" s="6">
        <v>79.099999999999994</v>
      </c>
      <c r="F19" s="6">
        <v>1.6779999999999999</v>
      </c>
      <c r="G19" s="6">
        <f t="shared" ref="G19:G24" si="6">E19/(F19*F19)</f>
        <v>28.092641077620929</v>
      </c>
      <c r="H19" s="8">
        <v>40044</v>
      </c>
      <c r="I19" s="6">
        <v>39</v>
      </c>
      <c r="J19" s="6" t="s">
        <v>26</v>
      </c>
      <c r="K19" s="6" t="s">
        <v>16</v>
      </c>
      <c r="L19" s="6">
        <v>15</v>
      </c>
      <c r="M19" s="6">
        <v>0</v>
      </c>
      <c r="N19" s="8">
        <v>40269</v>
      </c>
      <c r="O19" s="6">
        <v>116.1</v>
      </c>
      <c r="P19" s="6">
        <v>130.9</v>
      </c>
      <c r="Q19" s="6">
        <v>1806.9</v>
      </c>
      <c r="R19" s="6">
        <v>1943.1</v>
      </c>
      <c r="S19" s="6">
        <v>102</v>
      </c>
      <c r="T19" s="6">
        <v>0.57999999999999996</v>
      </c>
      <c r="U19" s="6">
        <v>0.7</v>
      </c>
      <c r="V19" s="6">
        <v>106</v>
      </c>
      <c r="W19" s="6">
        <v>0.86</v>
      </c>
      <c r="X19" s="6">
        <v>0.8</v>
      </c>
      <c r="Y19" s="6">
        <v>33.915999999999997</v>
      </c>
      <c r="Z19" s="6">
        <v>32.173000000000002</v>
      </c>
      <c r="AA19" s="6">
        <v>31.1</v>
      </c>
      <c r="AB19" s="6">
        <f t="shared" si="5"/>
        <v>32.396333333333331</v>
      </c>
      <c r="AC19" s="6">
        <v>25.792999999999999</v>
      </c>
      <c r="AD19" s="6">
        <v>25.241</v>
      </c>
      <c r="AE19" s="6">
        <v>26.852</v>
      </c>
      <c r="AF19" s="6">
        <f t="shared" si="4"/>
        <v>25.962</v>
      </c>
      <c r="AG19" s="9">
        <v>6120</v>
      </c>
      <c r="AH19" s="9">
        <v>10860</v>
      </c>
      <c r="AI19" s="9">
        <v>10260</v>
      </c>
      <c r="AJ19" s="9">
        <v>12300</v>
      </c>
      <c r="AK19" s="9">
        <v>12912</v>
      </c>
      <c r="AL19" s="9">
        <v>13008</v>
      </c>
      <c r="AM19" s="9">
        <v>13304</v>
      </c>
      <c r="AN19" s="9">
        <v>11122</v>
      </c>
      <c r="AO19" s="9">
        <v>11522</v>
      </c>
      <c r="AP19" s="9">
        <v>11772</v>
      </c>
      <c r="AQ19" s="9">
        <v>11772</v>
      </c>
    </row>
    <row r="20" spans="1:43" s="1" customFormat="1" x14ac:dyDescent="0.2">
      <c r="A20" s="6" t="s">
        <v>66</v>
      </c>
      <c r="B20" s="6">
        <v>2</v>
      </c>
      <c r="C20" s="8">
        <v>22696</v>
      </c>
      <c r="D20" s="6">
        <v>57</v>
      </c>
      <c r="E20" s="6">
        <v>58.1</v>
      </c>
      <c r="F20" s="6">
        <v>1.52</v>
      </c>
      <c r="G20" s="6">
        <f t="shared" si="6"/>
        <v>25.147160664819946</v>
      </c>
      <c r="H20" s="6"/>
      <c r="I20" s="6">
        <v>45</v>
      </c>
      <c r="J20" s="6" t="s">
        <v>60</v>
      </c>
      <c r="K20" s="6" t="s">
        <v>19</v>
      </c>
      <c r="L20" s="6">
        <v>6</v>
      </c>
      <c r="M20" s="6">
        <v>33</v>
      </c>
      <c r="N20" s="6"/>
      <c r="O20" s="6">
        <v>94.3</v>
      </c>
      <c r="P20" s="6">
        <v>104.4</v>
      </c>
      <c r="Q20" s="6">
        <v>1485.2</v>
      </c>
      <c r="R20" s="6">
        <v>1860.5</v>
      </c>
      <c r="S20" s="6">
        <v>65</v>
      </c>
      <c r="T20" s="6">
        <v>0.2</v>
      </c>
      <c r="U20" s="6">
        <v>1.5</v>
      </c>
      <c r="V20" s="6">
        <v>100</v>
      </c>
      <c r="W20" s="6">
        <v>0.8</v>
      </c>
      <c r="X20" s="6">
        <v>2</v>
      </c>
      <c r="Y20" s="6">
        <v>36.398000000000003</v>
      </c>
      <c r="Z20" s="6">
        <v>36.796999999999997</v>
      </c>
      <c r="AA20" s="6">
        <v>37.063000000000002</v>
      </c>
      <c r="AB20" s="6">
        <f t="shared" si="5"/>
        <v>36.752666666666663</v>
      </c>
      <c r="AC20" s="6">
        <v>36.524000000000001</v>
      </c>
      <c r="AD20" s="6">
        <v>37.793999999999997</v>
      </c>
      <c r="AE20" s="6">
        <v>38.362000000000002</v>
      </c>
      <c r="AF20" s="6">
        <f t="shared" si="4"/>
        <v>37.56</v>
      </c>
      <c r="AG20" s="9">
        <v>3480</v>
      </c>
      <c r="AH20" s="9">
        <v>7920</v>
      </c>
      <c r="AI20" s="9">
        <v>9732</v>
      </c>
      <c r="AJ20" s="9">
        <v>10128</v>
      </c>
      <c r="AK20" s="9">
        <v>11388</v>
      </c>
      <c r="AL20" s="9">
        <v>10800</v>
      </c>
      <c r="AM20" s="9">
        <v>10982</v>
      </c>
      <c r="AN20" s="9">
        <v>12562</v>
      </c>
      <c r="AO20" s="9">
        <v>13722</v>
      </c>
      <c r="AP20" s="9">
        <v>14822</v>
      </c>
      <c r="AQ20" s="9">
        <v>15172</v>
      </c>
    </row>
    <row r="21" spans="1:43" s="1" customFormat="1" x14ac:dyDescent="0.2">
      <c r="A21" s="6" t="s">
        <v>47</v>
      </c>
      <c r="B21" s="6">
        <v>1</v>
      </c>
      <c r="C21" s="8">
        <v>22441</v>
      </c>
      <c r="D21" s="7">
        <v>57</v>
      </c>
      <c r="E21" s="6">
        <v>70</v>
      </c>
      <c r="F21" s="6">
        <v>1.552</v>
      </c>
      <c r="G21" s="6">
        <f t="shared" si="6"/>
        <v>29.061271123392494</v>
      </c>
      <c r="H21" s="8">
        <v>42217</v>
      </c>
      <c r="I21" s="6">
        <v>54</v>
      </c>
      <c r="J21" s="6" t="s">
        <v>15</v>
      </c>
      <c r="K21" s="6" t="s">
        <v>10</v>
      </c>
      <c r="L21" s="6">
        <v>8</v>
      </c>
      <c r="M21" s="6">
        <v>15</v>
      </c>
      <c r="N21" s="8">
        <v>42736</v>
      </c>
      <c r="O21" s="6">
        <v>129.69999999999999</v>
      </c>
      <c r="P21" s="6">
        <v>139.5</v>
      </c>
      <c r="Q21" s="6">
        <v>2105.3000000000002</v>
      </c>
      <c r="R21" s="6">
        <v>2433.6</v>
      </c>
      <c r="S21" s="6">
        <v>154</v>
      </c>
      <c r="T21" s="6">
        <v>0.5</v>
      </c>
      <c r="U21" s="6">
        <v>1.2</v>
      </c>
      <c r="V21" s="6">
        <v>143</v>
      </c>
      <c r="W21" s="6">
        <v>1</v>
      </c>
      <c r="X21" s="6">
        <v>1.2</v>
      </c>
      <c r="Y21" s="6">
        <v>28.922999999999998</v>
      </c>
      <c r="Z21" s="6">
        <v>28.228999999999999</v>
      </c>
      <c r="AA21" s="6">
        <v>29.588999999999999</v>
      </c>
      <c r="AB21" s="6">
        <f t="shared" si="5"/>
        <v>28.913666666666668</v>
      </c>
      <c r="AC21" s="6">
        <v>34.235999999999997</v>
      </c>
      <c r="AD21" s="6">
        <v>32.759</v>
      </c>
      <c r="AE21" s="6">
        <v>33.698999999999998</v>
      </c>
      <c r="AF21" s="6">
        <f t="shared" si="4"/>
        <v>33.564666666666668</v>
      </c>
      <c r="AG21" s="9">
        <v>5040</v>
      </c>
      <c r="AH21" s="9">
        <v>10980</v>
      </c>
      <c r="AI21" s="9">
        <v>12240</v>
      </c>
      <c r="AJ21" s="9">
        <v>13116</v>
      </c>
      <c r="AK21" s="9">
        <v>14688</v>
      </c>
      <c r="AL21" s="9">
        <v>14292</v>
      </c>
      <c r="AM21" s="9">
        <v>14556</v>
      </c>
      <c r="AN21" s="9">
        <v>14346</v>
      </c>
      <c r="AO21" s="9">
        <v>14412</v>
      </c>
      <c r="AP21" s="9">
        <v>15562</v>
      </c>
      <c r="AQ21" s="9">
        <v>16362</v>
      </c>
    </row>
    <row r="22" spans="1:43" s="1" customFormat="1" x14ac:dyDescent="0.2">
      <c r="A22" s="6" t="s">
        <v>28</v>
      </c>
      <c r="B22" s="6">
        <v>1</v>
      </c>
      <c r="C22" s="8">
        <v>23209</v>
      </c>
      <c r="D22" s="7">
        <v>55</v>
      </c>
      <c r="E22" s="6">
        <v>74.599999999999994</v>
      </c>
      <c r="F22" s="6">
        <v>1.57</v>
      </c>
      <c r="G22" s="6">
        <f t="shared" si="6"/>
        <v>30.264919469349667</v>
      </c>
      <c r="H22" s="8">
        <v>42621</v>
      </c>
      <c r="I22" s="6">
        <v>53</v>
      </c>
      <c r="J22" s="6" t="s">
        <v>21</v>
      </c>
      <c r="K22" s="6" t="s">
        <v>10</v>
      </c>
      <c r="L22" s="6">
        <v>8</v>
      </c>
      <c r="M22" s="6">
        <v>25</v>
      </c>
      <c r="N22" s="8">
        <v>42980</v>
      </c>
      <c r="O22" s="6">
        <v>93.9</v>
      </c>
      <c r="P22" s="6">
        <v>103</v>
      </c>
      <c r="Q22" s="6">
        <v>1519</v>
      </c>
      <c r="R22" s="6">
        <v>1763.8</v>
      </c>
      <c r="S22" s="6">
        <v>83</v>
      </c>
      <c r="T22" s="6">
        <v>0.97</v>
      </c>
      <c r="U22" s="6">
        <v>1.5</v>
      </c>
      <c r="V22" s="6">
        <v>81</v>
      </c>
      <c r="W22" s="6">
        <v>1.02</v>
      </c>
      <c r="X22" s="6">
        <v>1.4</v>
      </c>
      <c r="Y22" s="6">
        <v>23.428000000000001</v>
      </c>
      <c r="Z22" s="6">
        <v>24.6</v>
      </c>
      <c r="AA22" s="6">
        <v>24.306999999999999</v>
      </c>
      <c r="AB22" s="6">
        <f t="shared" si="5"/>
        <v>24.111666666666668</v>
      </c>
      <c r="AC22" s="6">
        <v>26.803000000000001</v>
      </c>
      <c r="AD22" s="6">
        <v>27.088999999999999</v>
      </c>
      <c r="AE22" s="6">
        <v>26.064</v>
      </c>
      <c r="AF22" s="6">
        <f t="shared" si="4"/>
        <v>26.651999999999997</v>
      </c>
      <c r="AG22" s="9">
        <v>4442</v>
      </c>
      <c r="AH22" s="9">
        <v>7410</v>
      </c>
      <c r="AI22" s="9">
        <v>7653</v>
      </c>
      <c r="AJ22" s="9">
        <v>9319</v>
      </c>
      <c r="AK22" s="9">
        <v>10498</v>
      </c>
      <c r="AL22" s="9">
        <v>10536</v>
      </c>
      <c r="AM22" s="9">
        <v>11972</v>
      </c>
      <c r="AN22" s="9">
        <v>12212</v>
      </c>
      <c r="AO22" s="9">
        <v>12562</v>
      </c>
      <c r="AP22" s="9">
        <v>12657</v>
      </c>
      <c r="AQ22" s="9">
        <v>13002</v>
      </c>
    </row>
    <row r="23" spans="1:43" s="1" customFormat="1" x14ac:dyDescent="0.2">
      <c r="A23" s="6" t="s">
        <v>65</v>
      </c>
      <c r="B23" s="6">
        <v>1</v>
      </c>
      <c r="C23" s="8">
        <v>23867</v>
      </c>
      <c r="D23" s="6">
        <v>54</v>
      </c>
      <c r="E23" s="6">
        <v>63.75</v>
      </c>
      <c r="F23" s="6">
        <v>1.55</v>
      </c>
      <c r="G23" s="6">
        <f t="shared" si="6"/>
        <v>26.534859521331942</v>
      </c>
      <c r="H23" s="8">
        <v>42339</v>
      </c>
      <c r="I23" s="6">
        <v>46</v>
      </c>
      <c r="J23" s="6" t="s">
        <v>11</v>
      </c>
      <c r="K23" s="6" t="s">
        <v>19</v>
      </c>
      <c r="L23" s="6">
        <v>20</v>
      </c>
      <c r="M23" s="6">
        <v>70</v>
      </c>
      <c r="N23" s="8">
        <v>42736</v>
      </c>
      <c r="O23" s="6">
        <v>109.5</v>
      </c>
      <c r="P23" s="6">
        <v>119.9</v>
      </c>
      <c r="Q23" s="6">
        <v>1708.4</v>
      </c>
      <c r="R23" s="6">
        <v>1898</v>
      </c>
      <c r="S23" s="6">
        <v>86</v>
      </c>
      <c r="T23" s="6">
        <v>0.88</v>
      </c>
      <c r="U23" s="6">
        <v>1</v>
      </c>
      <c r="V23" s="6">
        <v>86</v>
      </c>
      <c r="W23" s="6">
        <v>0.65</v>
      </c>
      <c r="X23" s="6">
        <v>1.1000000000000001</v>
      </c>
      <c r="Y23" s="6">
        <v>30.818999999999999</v>
      </c>
      <c r="Z23" s="6">
        <v>31.218</v>
      </c>
      <c r="AA23" s="6">
        <v>31.748999999999999</v>
      </c>
      <c r="AB23" s="6">
        <f t="shared" si="5"/>
        <v>31.262</v>
      </c>
      <c r="AC23" s="6">
        <v>29.576000000000001</v>
      </c>
      <c r="AD23" s="6">
        <v>30.158000000000001</v>
      </c>
      <c r="AE23" s="6">
        <v>30.292000000000002</v>
      </c>
      <c r="AF23" s="6">
        <f t="shared" si="4"/>
        <v>30.00866666666667</v>
      </c>
      <c r="AG23" s="9">
        <v>4824</v>
      </c>
      <c r="AH23" s="9">
        <v>8932</v>
      </c>
      <c r="AI23" s="9">
        <v>10141</v>
      </c>
      <c r="AJ23" s="9">
        <v>11770</v>
      </c>
      <c r="AK23" s="9">
        <v>12597</v>
      </c>
      <c r="AL23" s="9">
        <v>13114</v>
      </c>
      <c r="AM23" s="9">
        <v>13326</v>
      </c>
      <c r="AN23" s="9">
        <v>13692</v>
      </c>
      <c r="AO23" s="9">
        <v>14096</v>
      </c>
      <c r="AP23" s="9">
        <v>14999</v>
      </c>
      <c r="AQ23" s="9">
        <v>15367</v>
      </c>
    </row>
    <row r="24" spans="1:43" s="1" customFormat="1" x14ac:dyDescent="0.2">
      <c r="A24" s="6" t="s">
        <v>49</v>
      </c>
      <c r="B24" s="6">
        <v>2</v>
      </c>
      <c r="C24" s="8">
        <v>23838</v>
      </c>
      <c r="D24" s="7">
        <v>53</v>
      </c>
      <c r="E24" s="6">
        <v>57.7</v>
      </c>
      <c r="F24" s="6">
        <v>1.655</v>
      </c>
      <c r="G24" s="6">
        <f t="shared" si="6"/>
        <v>21.065890234663794</v>
      </c>
      <c r="H24" s="8">
        <v>42826</v>
      </c>
      <c r="I24" s="6">
        <v>52</v>
      </c>
      <c r="J24" s="6" t="s">
        <v>21</v>
      </c>
      <c r="K24" s="6" t="s">
        <v>10</v>
      </c>
      <c r="L24" s="6">
        <v>16</v>
      </c>
      <c r="M24" s="6">
        <v>25</v>
      </c>
      <c r="N24" s="8">
        <v>42795</v>
      </c>
      <c r="O24" s="6">
        <v>113.2</v>
      </c>
      <c r="P24" s="6">
        <v>127.4</v>
      </c>
      <c r="Q24" s="6">
        <v>1803.6</v>
      </c>
      <c r="R24" s="6">
        <v>2172.4</v>
      </c>
      <c r="S24" s="6">
        <v>79</v>
      </c>
      <c r="T24" s="6">
        <v>1.34</v>
      </c>
      <c r="U24" s="6">
        <v>1.6</v>
      </c>
      <c r="V24" s="6">
        <v>128</v>
      </c>
      <c r="W24" s="6">
        <v>2.2799999999999998</v>
      </c>
      <c r="X24" s="6">
        <v>1.6</v>
      </c>
      <c r="Y24" s="6">
        <v>21.122</v>
      </c>
      <c r="Z24" s="6">
        <v>22.111999999999998</v>
      </c>
      <c r="AA24" s="6">
        <v>22</v>
      </c>
      <c r="AB24" s="6">
        <f t="shared" si="5"/>
        <v>21.744666666666664</v>
      </c>
      <c r="AC24" s="6">
        <v>27.876000000000001</v>
      </c>
      <c r="AD24" s="6">
        <v>28.178999999999998</v>
      </c>
      <c r="AE24" s="6">
        <v>27.837</v>
      </c>
      <c r="AF24" s="6">
        <f t="shared" si="4"/>
        <v>27.963999999999999</v>
      </c>
      <c r="AG24" s="9">
        <v>5280</v>
      </c>
      <c r="AH24" s="9">
        <v>9168</v>
      </c>
      <c r="AI24" s="9">
        <v>10920</v>
      </c>
      <c r="AJ24" s="9">
        <v>12852</v>
      </c>
      <c r="AK24" s="9">
        <v>13956</v>
      </c>
      <c r="AL24" s="9">
        <v>14520</v>
      </c>
      <c r="AM24" s="9">
        <v>14842</v>
      </c>
      <c r="AN24" s="9">
        <v>16252</v>
      </c>
      <c r="AO24" s="9">
        <v>17392</v>
      </c>
      <c r="AP24" s="9">
        <v>17872</v>
      </c>
      <c r="AQ24" s="9">
        <v>17872</v>
      </c>
    </row>
    <row r="25" spans="1:43" s="1" customFormat="1" x14ac:dyDescent="0.2">
      <c r="A25" s="6" t="s">
        <v>67</v>
      </c>
      <c r="B25" s="6">
        <v>2</v>
      </c>
      <c r="C25" s="8">
        <v>31231</v>
      </c>
      <c r="D25" s="6">
        <v>34</v>
      </c>
      <c r="E25" s="6">
        <v>85.15</v>
      </c>
      <c r="F25" s="6">
        <v>1.67</v>
      </c>
      <c r="G25" s="6">
        <f>E25/(F25*F25)</f>
        <v>30.531750869518451</v>
      </c>
      <c r="H25" s="8">
        <v>42480</v>
      </c>
      <c r="I25" s="6">
        <v>29</v>
      </c>
      <c r="J25" s="6" t="s">
        <v>11</v>
      </c>
      <c r="K25" s="6" t="s">
        <v>10</v>
      </c>
      <c r="L25" s="6">
        <v>16</v>
      </c>
      <c r="M25" s="6">
        <v>28</v>
      </c>
      <c r="N25" s="8">
        <v>43009</v>
      </c>
      <c r="O25" s="6">
        <v>140.4</v>
      </c>
      <c r="P25" s="6">
        <v>147.5</v>
      </c>
      <c r="Q25" s="6">
        <v>1893.6</v>
      </c>
      <c r="R25" s="6">
        <v>2261.9</v>
      </c>
      <c r="S25" s="6">
        <v>77</v>
      </c>
      <c r="T25" s="6">
        <v>0.27</v>
      </c>
      <c r="U25" s="6">
        <v>2.1</v>
      </c>
      <c r="V25" s="6">
        <v>101</v>
      </c>
      <c r="W25" s="6">
        <v>0.25</v>
      </c>
      <c r="X25" s="6">
        <v>1.5</v>
      </c>
      <c r="Y25" s="6">
        <v>34.281999999999996</v>
      </c>
      <c r="Z25" s="6">
        <v>35.536000000000001</v>
      </c>
      <c r="AA25" s="6">
        <v>32.887999999999998</v>
      </c>
      <c r="AB25" s="6">
        <f>AVERAGE(Y25:AA25)</f>
        <v>34.23533333333333</v>
      </c>
      <c r="AC25" s="6">
        <v>37.658000000000001</v>
      </c>
      <c r="AD25" s="6">
        <v>38.119</v>
      </c>
      <c r="AE25" s="6">
        <v>37.965000000000003</v>
      </c>
      <c r="AF25" s="6">
        <f t="shared" si="4"/>
        <v>37.914000000000001</v>
      </c>
      <c r="AG25" s="9">
        <v>5640</v>
      </c>
      <c r="AH25" s="9">
        <v>10032</v>
      </c>
      <c r="AI25" s="9">
        <v>9348</v>
      </c>
      <c r="AJ25" s="9">
        <v>12300</v>
      </c>
      <c r="AK25" s="9">
        <v>14520</v>
      </c>
      <c r="AL25" s="9">
        <v>14520</v>
      </c>
      <c r="AM25" s="9">
        <v>9862</v>
      </c>
      <c r="AN25" s="9">
        <v>10492</v>
      </c>
      <c r="AO25" s="9">
        <v>11262</v>
      </c>
      <c r="AP25" s="9">
        <v>11792</v>
      </c>
      <c r="AQ25" s="9">
        <v>11792</v>
      </c>
    </row>
    <row r="26" spans="1:43" s="1" customFormat="1" x14ac:dyDescent="0.2">
      <c r="A26" s="6" t="s">
        <v>48</v>
      </c>
      <c r="B26" s="6">
        <v>2</v>
      </c>
      <c r="C26" s="8">
        <v>19798</v>
      </c>
      <c r="D26" s="7">
        <v>65</v>
      </c>
      <c r="E26" s="6">
        <v>64.599999999999994</v>
      </c>
      <c r="F26" s="6">
        <v>1.502</v>
      </c>
      <c r="G26" s="6">
        <f>E26/(F26*F26)</f>
        <v>28.634701002303185</v>
      </c>
      <c r="H26" s="8">
        <v>38229</v>
      </c>
      <c r="I26" s="6">
        <v>50</v>
      </c>
      <c r="J26" s="6" t="s">
        <v>15</v>
      </c>
      <c r="K26" s="6" t="s">
        <v>19</v>
      </c>
      <c r="L26" s="6">
        <v>6</v>
      </c>
      <c r="M26" s="6">
        <v>31</v>
      </c>
      <c r="N26" s="8">
        <v>38353</v>
      </c>
      <c r="O26" s="6">
        <v>100.7</v>
      </c>
      <c r="P26" s="6">
        <v>103.4</v>
      </c>
      <c r="Q26" s="6">
        <v>1463.2</v>
      </c>
      <c r="R26" s="6">
        <v>1740.3</v>
      </c>
      <c r="S26" s="6">
        <v>136</v>
      </c>
      <c r="T26" s="6">
        <v>0.98</v>
      </c>
      <c r="U26" s="6">
        <v>0.9</v>
      </c>
      <c r="V26" s="6">
        <v>119</v>
      </c>
      <c r="W26" s="6">
        <v>0.49</v>
      </c>
      <c r="X26" s="6">
        <v>1.2</v>
      </c>
      <c r="Y26" s="6">
        <v>22.812999999999999</v>
      </c>
      <c r="Z26" s="6">
        <v>22.699000000000002</v>
      </c>
      <c r="AA26" s="6">
        <v>22.359000000000002</v>
      </c>
      <c r="AB26" s="6">
        <f>AVERAGE(Y26:AA26)</f>
        <v>22.623666666666669</v>
      </c>
      <c r="AC26" s="6">
        <v>29.134</v>
      </c>
      <c r="AD26" s="6">
        <v>29.134</v>
      </c>
      <c r="AE26" s="6">
        <v>28.06</v>
      </c>
      <c r="AF26" s="6">
        <f t="shared" si="4"/>
        <v>28.776</v>
      </c>
      <c r="AG26" s="9">
        <v>5880</v>
      </c>
      <c r="AH26" s="9">
        <v>10680</v>
      </c>
      <c r="AI26" s="9">
        <v>12084</v>
      </c>
      <c r="AJ26" s="9">
        <v>13188</v>
      </c>
      <c r="AK26" s="9">
        <v>13920</v>
      </c>
      <c r="AL26" s="9">
        <v>13772</v>
      </c>
      <c r="AM26" s="9">
        <v>14122</v>
      </c>
      <c r="AN26" s="9">
        <v>14872</v>
      </c>
      <c r="AO26" s="9">
        <v>14612</v>
      </c>
      <c r="AP26" s="9">
        <v>14412</v>
      </c>
      <c r="AQ26" s="9">
        <v>14412</v>
      </c>
    </row>
    <row r="27" spans="1:43" x14ac:dyDescent="0.2">
      <c r="AA27" s="1"/>
      <c r="AB27" s="1"/>
      <c r="AC27" s="1"/>
      <c r="AD27" s="1"/>
      <c r="AE27" s="1"/>
      <c r="AF27" s="1"/>
    </row>
  </sheetData>
  <pageMargins left="0.27559055119999998" right="0.27559055119999998" top="0.29527559060000003" bottom="0.29527559060000003" header="0.1181102362" footer="0.118110236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Dinato</dc:creator>
  <cp:lastModifiedBy>Filipe Dinato</cp:lastModifiedBy>
  <dcterms:created xsi:type="dcterms:W3CDTF">2018-09-03T16:04:19Z</dcterms:created>
  <dcterms:modified xsi:type="dcterms:W3CDTF">2020-07-31T13:30:35Z</dcterms:modified>
</cp:coreProperties>
</file>