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CK CHARACTERIZATION\Tanino_Blunt WRR 2012\"/>
    </mc:Choice>
  </mc:AlternateContent>
  <bookViews>
    <workbookView xWindow="120" yWindow="15" windowWidth="19035" windowHeight="12015" activeTab="1"/>
  </bookViews>
  <sheets>
    <sheet name="Whole Rock" sheetId="11" r:id="rId1"/>
    <sheet name="Clays" sheetId="12" r:id="rId2"/>
    <sheet name="Desaturated T2 (plug 3)" sheetId="10" r:id="rId3"/>
    <sheet name="MICP" sheetId="9" r:id="rId4"/>
  </sheets>
  <externalReferences>
    <externalReference r:id="rId5"/>
  </externalReferences>
  <definedNames>
    <definedName name="DataChart">[1]working!$B$3:$C$201</definedName>
    <definedName name="_xlnm.Extract">Clays!#REF!</definedName>
    <definedName name="MyData">[1]working!$B$3:$H$360</definedName>
    <definedName name="_xlnm.Print_Area" localSheetId="1">Clays!$A$1:$V$15</definedName>
    <definedName name="_xlnm.Print_Area" localSheetId="2">'Desaturated T2 (plug 3)'!$A$1:$I$47</definedName>
    <definedName name="_xlnm.Print_Area" localSheetId="0">'Whole Rock'!$A$1:$O$7</definedName>
    <definedName name="_xlnm.Print_Titles" localSheetId="0">'Whole Rock'!$1:$6</definedName>
    <definedName name="Topb">Clays!$A$1</definedName>
  </definedNames>
  <calcPr calcId="162913"/>
</workbook>
</file>

<file path=xl/calcChain.xml><?xml version="1.0" encoding="utf-8"?>
<calcChain xmlns="http://schemas.openxmlformats.org/spreadsheetml/2006/main">
  <c r="S54" i="10" l="1"/>
  <c r="T54" i="10" s="1"/>
  <c r="T53" i="10"/>
  <c r="S53" i="10"/>
  <c r="S52" i="10"/>
  <c r="T52" i="10" s="1"/>
  <c r="T51" i="10"/>
  <c r="S51" i="10"/>
  <c r="S50" i="10"/>
  <c r="T50" i="10" s="1"/>
  <c r="T49" i="10"/>
  <c r="S49" i="10"/>
  <c r="S48" i="10"/>
  <c r="T48" i="10" s="1"/>
  <c r="T47" i="10"/>
  <c r="S47" i="10"/>
  <c r="S46" i="10"/>
  <c r="T46" i="10" s="1"/>
  <c r="T45" i="10"/>
  <c r="S45" i="10"/>
  <c r="S44" i="10"/>
  <c r="T44" i="10" s="1"/>
  <c r="T43" i="10"/>
  <c r="S43" i="10"/>
  <c r="S42" i="10"/>
  <c r="T42" i="10" s="1"/>
  <c r="T41" i="10"/>
  <c r="S41" i="10"/>
  <c r="S40" i="10"/>
  <c r="T40" i="10" s="1"/>
  <c r="T39" i="10"/>
  <c r="S39" i="10"/>
  <c r="S38" i="10"/>
  <c r="T38" i="10" s="1"/>
  <c r="T37" i="10"/>
  <c r="S37" i="10"/>
  <c r="S36" i="10"/>
  <c r="T36" i="10" s="1"/>
  <c r="T35" i="10"/>
  <c r="S35" i="10"/>
  <c r="S34" i="10"/>
  <c r="T34" i="10" s="1"/>
  <c r="T33" i="10"/>
  <c r="S33" i="10"/>
  <c r="S32" i="10"/>
  <c r="T32" i="10" s="1"/>
  <c r="T31" i="10"/>
  <c r="S31" i="10"/>
  <c r="S30" i="10"/>
  <c r="T30" i="10" s="1"/>
  <c r="T29" i="10"/>
  <c r="S29" i="10"/>
  <c r="S28" i="10"/>
  <c r="T28" i="10" s="1"/>
  <c r="T27" i="10"/>
  <c r="S27" i="10"/>
  <c r="S26" i="10"/>
  <c r="T26" i="10" s="1"/>
  <c r="T25" i="10"/>
  <c r="S25" i="10"/>
  <c r="S24" i="10"/>
  <c r="T24" i="10" s="1"/>
  <c r="T23" i="10"/>
  <c r="S23" i="10"/>
  <c r="S22" i="10"/>
  <c r="T22" i="10" s="1"/>
  <c r="T21" i="10"/>
  <c r="S21" i="10"/>
  <c r="S20" i="10"/>
  <c r="T20" i="10" s="1"/>
  <c r="T19" i="10"/>
  <c r="S19" i="10"/>
  <c r="U18" i="10"/>
  <c r="S18" i="10"/>
  <c r="T18" i="10" s="1"/>
  <c r="S17" i="10"/>
  <c r="T17" i="10" s="1"/>
  <c r="S16" i="10"/>
  <c r="T16" i="10" s="1"/>
  <c r="U15" i="10"/>
  <c r="S15" i="10"/>
  <c r="T15" i="10" s="1"/>
  <c r="T14" i="10"/>
  <c r="S14" i="10"/>
  <c r="S13" i="10"/>
  <c r="T13" i="10" s="1"/>
  <c r="S12" i="10"/>
  <c r="T12" i="10" s="1"/>
  <c r="S11" i="10"/>
  <c r="T11" i="10" s="1"/>
  <c r="T10" i="10"/>
  <c r="S10" i="10"/>
  <c r="S9" i="10"/>
  <c r="T9" i="10" s="1"/>
  <c r="S8" i="10"/>
  <c r="T8" i="10" s="1"/>
  <c r="S7" i="10"/>
  <c r="T7" i="10" s="1"/>
  <c r="O7" i="10"/>
  <c r="S6" i="10"/>
  <c r="T6" i="10" s="1"/>
  <c r="O6" i="10"/>
  <c r="T5" i="10"/>
  <c r="S5" i="10"/>
  <c r="O5" i="10"/>
  <c r="O8" i="10" l="1"/>
  <c r="O9" i="10" l="1"/>
  <c r="O10" i="10" l="1"/>
  <c r="O11" i="10" l="1"/>
  <c r="O12" i="10" l="1"/>
  <c r="O13" i="10" l="1"/>
  <c r="O14" i="10" l="1"/>
  <c r="O15" i="10" l="1"/>
  <c r="O16" i="10" l="1"/>
  <c r="O17" i="10" l="1"/>
  <c r="O18" i="10" l="1"/>
  <c r="O19" i="10" l="1"/>
  <c r="O20" i="10" l="1"/>
  <c r="O21" i="10" l="1"/>
  <c r="O22" i="10" l="1"/>
  <c r="O23" i="10" l="1"/>
  <c r="O24" i="10" l="1"/>
  <c r="O25" i="10" l="1"/>
  <c r="O26" i="10" l="1"/>
  <c r="O27" i="10" l="1"/>
  <c r="O28" i="10" l="1"/>
  <c r="O29" i="10" l="1"/>
  <c r="O30" i="10" l="1"/>
  <c r="O31" i="10" l="1"/>
  <c r="O32" i="10" l="1"/>
  <c r="O33" i="10" l="1"/>
  <c r="O34" i="10" l="1"/>
  <c r="O35" i="10" l="1"/>
  <c r="O36" i="10" l="1"/>
  <c r="O37" i="10" l="1"/>
  <c r="O38" i="10" l="1"/>
  <c r="O39" i="10" l="1"/>
  <c r="O40" i="10" l="1"/>
  <c r="O41" i="10" l="1"/>
  <c r="O42" i="10" l="1"/>
  <c r="O43" i="10" l="1"/>
  <c r="O44" i="10" l="1"/>
  <c r="O45" i="10" l="1"/>
  <c r="O46" i="10" l="1"/>
  <c r="O47" i="10" l="1"/>
  <c r="O48" i="10" l="1"/>
  <c r="O49" i="10" l="1"/>
  <c r="O50" i="10" l="1"/>
  <c r="O51" i="10" l="1"/>
  <c r="O52" i="10" l="1"/>
  <c r="O53" i="10" l="1"/>
  <c r="O54" i="10" l="1"/>
  <c r="Q53" i="10"/>
  <c r="P54" i="10" l="1"/>
  <c r="R54" i="10" s="1"/>
  <c r="P52" i="10"/>
  <c r="R52" i="10" s="1"/>
  <c r="P50" i="10"/>
  <c r="R50" i="10" s="1"/>
  <c r="P48" i="10"/>
  <c r="R48" i="10" s="1"/>
  <c r="P46" i="10"/>
  <c r="R46" i="10" s="1"/>
  <c r="P44" i="10"/>
  <c r="R44" i="10" s="1"/>
  <c r="P42" i="10"/>
  <c r="R42" i="10" s="1"/>
  <c r="P40" i="10"/>
  <c r="R40" i="10" s="1"/>
  <c r="P38" i="10"/>
  <c r="R38" i="10" s="1"/>
  <c r="P36" i="10"/>
  <c r="R36" i="10" s="1"/>
  <c r="P34" i="10"/>
  <c r="R34" i="10" s="1"/>
  <c r="P32" i="10"/>
  <c r="R32" i="10" s="1"/>
  <c r="P30" i="10"/>
  <c r="R30" i="10" s="1"/>
  <c r="P28" i="10"/>
  <c r="R28" i="10" s="1"/>
  <c r="P26" i="10"/>
  <c r="R26" i="10" s="1"/>
  <c r="P24" i="10"/>
  <c r="R24" i="10" s="1"/>
  <c r="P22" i="10"/>
  <c r="R22" i="10" s="1"/>
  <c r="P20" i="10"/>
  <c r="R20" i="10" s="1"/>
  <c r="P15" i="10"/>
  <c r="R15" i="10" s="1"/>
  <c r="P11" i="10"/>
  <c r="R11" i="10" s="1"/>
  <c r="P6" i="10"/>
  <c r="R6" i="10" s="1"/>
  <c r="P53" i="10"/>
  <c r="R53" i="10" s="1"/>
  <c r="P51" i="10"/>
  <c r="R51" i="10" s="1"/>
  <c r="P49" i="10"/>
  <c r="R49" i="10" s="1"/>
  <c r="P31" i="10"/>
  <c r="R31" i="10" s="1"/>
  <c r="P29" i="10"/>
  <c r="R29" i="10" s="1"/>
  <c r="P18" i="10"/>
  <c r="R18" i="10" s="1"/>
  <c r="P16" i="10"/>
  <c r="R16" i="10" s="1"/>
  <c r="P13" i="10"/>
  <c r="R13" i="10" s="1"/>
  <c r="P12" i="10"/>
  <c r="R12" i="10" s="1"/>
  <c r="P9" i="10"/>
  <c r="R9" i="10" s="1"/>
  <c r="P7" i="10"/>
  <c r="R7" i="10" s="1"/>
  <c r="Q5" i="10"/>
  <c r="P47" i="10"/>
  <c r="R47" i="10" s="1"/>
  <c r="P45" i="10"/>
  <c r="R45" i="10" s="1"/>
  <c r="P41" i="10"/>
  <c r="R41" i="10" s="1"/>
  <c r="P39" i="10"/>
  <c r="R39" i="10" s="1"/>
  <c r="P35" i="10"/>
  <c r="R35" i="10" s="1"/>
  <c r="Q54" i="10"/>
  <c r="P17" i="10"/>
  <c r="R17" i="10" s="1"/>
  <c r="P8" i="10"/>
  <c r="R8" i="10" s="1"/>
  <c r="P43" i="10"/>
  <c r="R43" i="10" s="1"/>
  <c r="P37" i="10"/>
  <c r="R37" i="10" s="1"/>
  <c r="P33" i="10"/>
  <c r="R33" i="10" s="1"/>
  <c r="P23" i="10"/>
  <c r="R23" i="10" s="1"/>
  <c r="P10" i="10"/>
  <c r="R10" i="10" s="1"/>
  <c r="P5" i="10"/>
  <c r="R5" i="10" s="1"/>
  <c r="P21" i="10"/>
  <c r="R21" i="10" s="1"/>
  <c r="P27" i="10"/>
  <c r="R27" i="10" s="1"/>
  <c r="P19" i="10"/>
  <c r="R19" i="10" s="1"/>
  <c r="P25" i="10"/>
  <c r="R25" i="10" s="1"/>
  <c r="P14" i="10"/>
  <c r="R14" i="10" s="1"/>
  <c r="Q7" i="10"/>
  <c r="Q6" i="10"/>
  <c r="Q8" i="10"/>
  <c r="Q9" i="10"/>
  <c r="Q10" i="10"/>
  <c r="Q11" i="10"/>
  <c r="Q12" i="10"/>
  <c r="U12" i="10"/>
  <c r="L14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L12" i="10" l="1"/>
  <c r="U6" i="10"/>
  <c r="U9" i="10" l="1"/>
  <c r="L13" i="10"/>
</calcChain>
</file>

<file path=xl/sharedStrings.xml><?xml version="1.0" encoding="utf-8"?>
<sst xmlns="http://schemas.openxmlformats.org/spreadsheetml/2006/main" count="122" uniqueCount="94">
  <si>
    <t>Summary Report</t>
  </si>
  <si>
    <t>AutoPore IV 9500 V1.05</t>
  </si>
  <si>
    <t>Submitter:</t>
  </si>
  <si>
    <t>He Porosity (Frac):</t>
  </si>
  <si>
    <t>Grain Density (g/cc):</t>
  </si>
  <si>
    <t>Calc. MICP Perm (mD):</t>
  </si>
  <si>
    <t>MICP Porosity (Frac):</t>
  </si>
  <si>
    <t>Note: J function is based on MICP porosity and MICP permeability</t>
  </si>
  <si>
    <t>Hg Injection Pressure (psia)</t>
  </si>
  <si>
    <t>Incr. Hg Sat. (%PV)</t>
  </si>
  <si>
    <t>Norm. Pore Size Dist.  Funct.</t>
  </si>
  <si>
    <t>Norm. Permeability Dist.  Funct.</t>
  </si>
  <si>
    <t>Cum. Hg Sat. (%PV)</t>
  </si>
  <si>
    <t>Cum. Hg Sat (Fraction)</t>
  </si>
  <si>
    <t>Pore Throat Rad. (microns)</t>
  </si>
  <si>
    <t>d Sw/d Log Pore Throat Rad</t>
  </si>
  <si>
    <t>Equiv Brine Sat. (Frac.)</t>
  </si>
  <si>
    <r>
      <t>Lev "J(S</t>
    </r>
    <r>
      <rPr>
        <vertAlign val="subscript"/>
        <sz val="10"/>
        <rFont val="Times New Roman"/>
        <family val="1"/>
      </rPr>
      <t>HG</t>
    </r>
    <r>
      <rPr>
        <sz val="10"/>
        <rFont val="Times New Roman"/>
        <family val="1"/>
      </rPr>
      <t>)"</t>
    </r>
  </si>
  <si>
    <t>G/B Pc (psia)</t>
  </si>
  <si>
    <t>G/O Pc (psia)</t>
  </si>
  <si>
    <t xml:space="preserve">O/B Pc (psia)      </t>
  </si>
  <si>
    <t>Formula</t>
  </si>
  <si>
    <t xml:space="preserve">WEATHERFORD LABORATORIES </t>
  </si>
  <si>
    <t>Y TANINO</t>
  </si>
  <si>
    <t>Sample</t>
  </si>
  <si>
    <t>Springwell</t>
  </si>
  <si>
    <t>Imperial College</t>
  </si>
  <si>
    <t>Weatherford EG Project 1180</t>
  </si>
  <si>
    <t xml:space="preserve">             Distribution</t>
  </si>
  <si>
    <t xml:space="preserve">        TC</t>
  </si>
  <si>
    <t xml:space="preserve">        CCALC</t>
  </si>
  <si>
    <t>QMamp</t>
  </si>
  <si>
    <t>Namp</t>
  </si>
  <si>
    <t>NQMamp</t>
  </si>
  <si>
    <r>
      <t>f</t>
    </r>
    <r>
      <rPr>
        <sz val="10"/>
        <rFont val="Arial"/>
        <family val="2"/>
      </rPr>
      <t>xSwxNamp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</si>
  <si>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(time)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</si>
  <si>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(time)*Amp</t>
    </r>
  </si>
  <si>
    <r>
      <t>SAMPLE 3 -  BRINE SATURATED  (TE=800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s, TW=10s)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</si>
  <si>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(mean)</t>
    </r>
  </si>
  <si>
    <r>
      <t>Mean 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(ms)</t>
    </r>
  </si>
  <si>
    <t>QMamp (max)</t>
  </si>
  <si>
    <r>
      <t>Log</t>
    </r>
    <r>
      <rPr>
        <vertAlign val="subscript"/>
        <sz val="11"/>
        <rFont val="Arial"/>
        <family val="2"/>
      </rPr>
      <t>10</t>
    </r>
    <r>
      <rPr>
        <vertAlign val="subscript"/>
        <sz val="10"/>
        <rFont val="Arial"/>
        <family val="2"/>
      </rPr>
      <t xml:space="preserve">                       </t>
    </r>
    <r>
      <rPr>
        <sz val="10"/>
        <rFont val="Arial"/>
        <family val="2"/>
      </rPr>
      <t>(mean)</t>
    </r>
  </si>
  <si>
    <r>
      <t>Mean T</t>
    </r>
    <r>
      <rPr>
        <vertAlign val="subscript"/>
        <sz val="11"/>
        <rFont val="Arial"/>
        <family val="2"/>
      </rPr>
      <t>2</t>
    </r>
    <r>
      <rPr>
        <sz val="10"/>
        <rFont val="Arial"/>
        <family val="2"/>
      </rPr>
      <t xml:space="preserve">          (ms)</t>
    </r>
  </si>
  <si>
    <r>
      <t xml:space="preserve">Qmamp </t>
    </r>
    <r>
      <rPr>
        <sz val="10"/>
        <rFont val="Arial"/>
        <family val="2"/>
      </rPr>
      <t xml:space="preserve">         (max)</t>
    </r>
  </si>
  <si>
    <t>NMR Porosity (pu)</t>
  </si>
  <si>
    <r>
      <t xml:space="preserve">NMR Phi          </t>
    </r>
    <r>
      <rPr>
        <sz val="10"/>
        <rFont val="Arial"/>
        <family val="2"/>
      </rPr>
      <t xml:space="preserve"> (%)</t>
    </r>
  </si>
  <si>
    <t>Saturation (PV Fraction)</t>
  </si>
  <si>
    <r>
      <t>Cumulative 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Distribution</t>
    </r>
  </si>
  <si>
    <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distribution</t>
    </r>
  </si>
  <si>
    <t>X-ray Diffraction Analysis</t>
  </si>
  <si>
    <t>Size Fraction : Whole Rock</t>
  </si>
  <si>
    <t xml:space="preserve">Project : </t>
  </si>
  <si>
    <t>Illite/Smectite</t>
  </si>
  <si>
    <t>Illite+Mica</t>
  </si>
  <si>
    <t>Kaolinite</t>
  </si>
  <si>
    <t>Chl/Smectite</t>
  </si>
  <si>
    <t>Chlorite</t>
  </si>
  <si>
    <t>Quartz</t>
  </si>
  <si>
    <t>K Feldspar</t>
  </si>
  <si>
    <t>Plagioclase</t>
  </si>
  <si>
    <t>Calcite</t>
  </si>
  <si>
    <t>Dolomite</t>
  </si>
  <si>
    <t>Siderite</t>
  </si>
  <si>
    <t>Goethite</t>
  </si>
  <si>
    <t>Hematite</t>
  </si>
  <si>
    <t>Total</t>
  </si>
  <si>
    <t>TR</t>
  </si>
  <si>
    <t>X-Ray Diffraction Analysis</t>
  </si>
  <si>
    <t>Size Fraction : &lt;2 micron clay</t>
  </si>
  <si>
    <t xml:space="preserve">Project: Imperial College </t>
  </si>
  <si>
    <t xml:space="preserve">Wt. % </t>
  </si>
  <si>
    <t>Illite/smectite</t>
  </si>
  <si>
    <t>Illite</t>
  </si>
  <si>
    <t>Chlorite/smectite</t>
  </si>
  <si>
    <t>&lt;2um</t>
  </si>
  <si>
    <t>% A</t>
  </si>
  <si>
    <t>% B</t>
  </si>
  <si>
    <t>Order</t>
  </si>
  <si>
    <t>% Illite</t>
  </si>
  <si>
    <t>Crys</t>
  </si>
  <si>
    <t>P</t>
  </si>
  <si>
    <t>M</t>
  </si>
  <si>
    <t>RI/O</t>
  </si>
  <si>
    <t>A = Weight % relevant size fraction</t>
  </si>
  <si>
    <t>Mixed-layer Ordering:</t>
  </si>
  <si>
    <t>Crystallinity:</t>
  </si>
  <si>
    <t>B = Weight % bulk sample</t>
  </si>
  <si>
    <t>R I = Randomly Interstratified (R0)</t>
  </si>
  <si>
    <t>VW = Very Well Crystallised</t>
  </si>
  <si>
    <t>O = Ordered Interstratification (R1)</t>
  </si>
  <si>
    <t>W = Well Crystallised</t>
  </si>
  <si>
    <t>LR = Long-range Ordering (R3)</t>
  </si>
  <si>
    <t>M = Moderately Crystallised</t>
  </si>
  <si>
    <t>P = Poorly Crystallised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</si>
</sst>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sz val="10"/>
      <name val="Symbol"/>
      <family val="1"/>
      <charset val="2"/>
    </font>
    <font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0"/>
      <name val="Arial"/>
      <family val="2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" fillId="0" borderId="0"/>
    <xf numFmtId="0" fontId="17" fillId="0" borderId="0"/>
  </cellStyleXfs>
  <cellXfs count="101">
    <xf numFmtId="0" fontId="0" fillId="0" borderId="0" xfId="0"/>
    <xf numFmtId="0" fontId="2" fillId="2" borderId="0" xfId="1" applyFont="1" applyFill="1" applyBorder="1"/>
    <xf numFmtId="0" fontId="3" fillId="2" borderId="0" xfId="1" applyFont="1" applyFill="1"/>
    <xf numFmtId="0" fontId="4" fillId="2" borderId="0" xfId="1" applyFont="1" applyFill="1" applyBorder="1"/>
    <xf numFmtId="164" fontId="3" fillId="2" borderId="0" xfId="1" applyNumberFormat="1" applyFont="1" applyFill="1"/>
    <xf numFmtId="0" fontId="5" fillId="2" borderId="0" xfId="1" applyFont="1" applyFill="1"/>
    <xf numFmtId="0" fontId="3" fillId="2" borderId="0" xfId="1" applyFont="1" applyFill="1" applyBorder="1"/>
    <xf numFmtId="164" fontId="5" fillId="2" borderId="0" xfId="1" applyNumberFormat="1" applyFont="1" applyFill="1"/>
    <xf numFmtId="0" fontId="2" fillId="2" borderId="0" xfId="1" applyFont="1" applyFill="1" applyBorder="1" applyAlignment="1">
      <alignment horizontal="left"/>
    </xf>
    <xf numFmtId="1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left"/>
    </xf>
    <xf numFmtId="164" fontId="3" fillId="2" borderId="5" xfId="1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0" fontId="7" fillId="2" borderId="0" xfId="1" applyFont="1" applyFill="1"/>
    <xf numFmtId="0" fontId="1" fillId="0" borderId="0" xfId="1"/>
    <xf numFmtId="164" fontId="3" fillId="2" borderId="6" xfId="1" applyNumberFormat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wrapText="1"/>
    </xf>
    <xf numFmtId="0" fontId="1" fillId="0" borderId="0" xfId="1" applyAlignment="1">
      <alignment wrapText="1"/>
    </xf>
    <xf numFmtId="0" fontId="10" fillId="0" borderId="0" xfId="1" applyFont="1"/>
    <xf numFmtId="0" fontId="11" fillId="0" borderId="0" xfId="1" applyFont="1" applyAlignment="1">
      <alignment horizontal="left"/>
    </xf>
    <xf numFmtId="0" fontId="1" fillId="0" borderId="12" xfId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14" fillId="5" borderId="13" xfId="1" applyFont="1" applyFill="1" applyBorder="1"/>
    <xf numFmtId="164" fontId="9" fillId="6" borderId="14" xfId="1" applyNumberFormat="1" applyFont="1" applyFill="1" applyBorder="1"/>
    <xf numFmtId="2" fontId="9" fillId="6" borderId="14" xfId="1" applyNumberFormat="1" applyFont="1" applyFill="1" applyBorder="1"/>
    <xf numFmtId="1" fontId="9" fillId="6" borderId="14" xfId="1" applyNumberFormat="1" applyFont="1" applyFill="1" applyBorder="1"/>
    <xf numFmtId="0" fontId="14" fillId="5" borderId="14" xfId="1" applyFont="1" applyFill="1" applyBorder="1"/>
    <xf numFmtId="2" fontId="9" fillId="6" borderId="14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/>
    </xf>
    <xf numFmtId="0" fontId="14" fillId="5" borderId="13" xfId="1" applyFont="1" applyFill="1" applyBorder="1" applyAlignment="1"/>
    <xf numFmtId="0" fontId="9" fillId="0" borderId="0" xfId="1" applyFont="1" applyFill="1" applyBorder="1" applyAlignment="1">
      <alignment vertical="center"/>
    </xf>
    <xf numFmtId="164" fontId="9" fillId="0" borderId="0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left"/>
    </xf>
    <xf numFmtId="0" fontId="19" fillId="0" borderId="0" xfId="3" applyFont="1"/>
    <xf numFmtId="0" fontId="9" fillId="0" borderId="0" xfId="3" applyFont="1"/>
    <xf numFmtId="0" fontId="18" fillId="0" borderId="0" xfId="3" applyFont="1"/>
    <xf numFmtId="0" fontId="18" fillId="0" borderId="0" xfId="3" applyFont="1" applyAlignment="1"/>
    <xf numFmtId="49" fontId="18" fillId="0" borderId="0" xfId="3" applyNumberFormat="1" applyFont="1" applyAlignment="1"/>
    <xf numFmtId="0" fontId="8" fillId="0" borderId="0" xfId="3" applyFont="1" applyAlignment="1">
      <alignment horizontal="right"/>
    </xf>
    <xf numFmtId="0" fontId="8" fillId="0" borderId="0" xfId="3" applyFont="1"/>
    <xf numFmtId="0" fontId="9" fillId="0" borderId="15" xfId="3" applyFont="1" applyBorder="1" applyAlignment="1">
      <alignment horizontal="center"/>
    </xf>
    <xf numFmtId="165" fontId="8" fillId="0" borderId="16" xfId="3" applyNumberFormat="1" applyFont="1" applyBorder="1" applyAlignment="1">
      <alignment horizontal="center"/>
    </xf>
    <xf numFmtId="165" fontId="9" fillId="0" borderId="16" xfId="3" applyNumberFormat="1" applyFont="1" applyBorder="1" applyAlignment="1">
      <alignment horizontal="center"/>
    </xf>
    <xf numFmtId="165" fontId="20" fillId="0" borderId="16" xfId="3" applyNumberFormat="1" applyFont="1" applyBorder="1" applyAlignment="1">
      <alignment horizontal="center"/>
    </xf>
    <xf numFmtId="1" fontId="9" fillId="0" borderId="16" xfId="3" applyNumberFormat="1" applyFont="1" applyBorder="1" applyAlignment="1">
      <alignment horizontal="center"/>
    </xf>
    <xf numFmtId="1" fontId="9" fillId="0" borderId="0" xfId="3" applyNumberFormat="1" applyFont="1" applyAlignment="1">
      <alignment horizontal="center"/>
    </xf>
    <xf numFmtId="0" fontId="18" fillId="0" borderId="0" xfId="4" applyFont="1"/>
    <xf numFmtId="0" fontId="9" fillId="0" borderId="0" xfId="4" applyFont="1"/>
    <xf numFmtId="0" fontId="8" fillId="0" borderId="0" xfId="4" applyFont="1"/>
    <xf numFmtId="0" fontId="21" fillId="0" borderId="0" xfId="4" applyFont="1"/>
    <xf numFmtId="0" fontId="21" fillId="0" borderId="17" xfId="4" applyFont="1" applyBorder="1" applyAlignment="1">
      <alignment horizontal="center"/>
    </xf>
    <xf numFmtId="0" fontId="21" fillId="0" borderId="17" xfId="4" applyFont="1" applyBorder="1"/>
    <xf numFmtId="0" fontId="21" fillId="0" borderId="12" xfId="4" applyFont="1" applyBorder="1" applyAlignment="1">
      <alignment horizontal="left"/>
    </xf>
    <xf numFmtId="0" fontId="21" fillId="0" borderId="12" xfId="4" applyFont="1" applyBorder="1"/>
    <xf numFmtId="0" fontId="21" fillId="0" borderId="18" xfId="4" applyFont="1" applyBorder="1"/>
    <xf numFmtId="0" fontId="21" fillId="0" borderId="19" xfId="4" applyFont="1" applyBorder="1"/>
    <xf numFmtId="0" fontId="21" fillId="0" borderId="20" xfId="4" applyFont="1" applyBorder="1"/>
    <xf numFmtId="0" fontId="21" fillId="0" borderId="21" xfId="4" applyFont="1" applyBorder="1"/>
    <xf numFmtId="0" fontId="9" fillId="0" borderId="22" xfId="4" applyFont="1" applyBorder="1"/>
    <xf numFmtId="0" fontId="21" fillId="0" borderId="22" xfId="4" applyFont="1" applyBorder="1" applyAlignment="1">
      <alignment horizontal="center"/>
    </xf>
    <xf numFmtId="0" fontId="21" fillId="0" borderId="15" xfId="4" applyFont="1" applyBorder="1" applyAlignment="1">
      <alignment horizontal="center"/>
    </xf>
    <xf numFmtId="165" fontId="21" fillId="0" borderId="16" xfId="4" applyNumberFormat="1" applyFont="1" applyBorder="1" applyAlignment="1">
      <alignment horizontal="center"/>
    </xf>
    <xf numFmtId="49" fontId="21" fillId="0" borderId="16" xfId="4" applyNumberFormat="1" applyFont="1" applyBorder="1" applyAlignment="1">
      <alignment horizontal="center"/>
    </xf>
    <xf numFmtId="1" fontId="21" fillId="0" borderId="16" xfId="5" applyNumberFormat="1" applyFont="1" applyBorder="1" applyAlignment="1">
      <alignment horizontal="center"/>
    </xf>
    <xf numFmtId="0" fontId="21" fillId="0" borderId="0" xfId="4" applyFont="1" applyBorder="1"/>
    <xf numFmtId="0" fontId="9" fillId="0" borderId="0" xfId="6" applyFont="1"/>
    <xf numFmtId="0" fontId="21" fillId="0" borderId="0" xfId="6" applyFont="1"/>
    <xf numFmtId="0" fontId="22" fillId="0" borderId="0" xfId="6" applyFont="1"/>
    <xf numFmtId="0" fontId="8" fillId="0" borderId="0" xfId="1" applyFont="1" applyAlignment="1">
      <alignment wrapText="1"/>
    </xf>
    <xf numFmtId="0" fontId="1" fillId="0" borderId="0" xfId="1" applyAlignment="1">
      <alignment wrapText="1"/>
    </xf>
    <xf numFmtId="0" fontId="8" fillId="0" borderId="11" xfId="1" applyFont="1" applyBorder="1" applyAlignment="1">
      <alignment wrapText="1"/>
    </xf>
    <xf numFmtId="0" fontId="1" fillId="0" borderId="11" xfId="1" applyBorder="1" applyAlignment="1">
      <alignment wrapText="1"/>
    </xf>
    <xf numFmtId="0" fontId="8" fillId="4" borderId="0" xfId="1" applyFont="1" applyFill="1" applyAlignment="1">
      <alignment horizontal="center" wrapText="1"/>
    </xf>
    <xf numFmtId="0" fontId="1" fillId="4" borderId="0" xfId="1" applyFill="1" applyAlignment="1">
      <alignment wrapText="1"/>
    </xf>
  </cellXfs>
  <cellStyles count="7">
    <cellStyle name="Normal" xfId="0" builtinId="0"/>
    <cellStyle name="Normal 2" xfId="1"/>
    <cellStyle name="Normal 3" xfId="3"/>
    <cellStyle name="Normal_3836cy" xfId="5"/>
    <cellStyle name="Normal_384sum" xfId="6"/>
    <cellStyle name="Normal_Claysum2009" xfId="4"/>
    <cellStyle name="Normal_Desaturated (A3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9160839160839"/>
          <c:y val="8.2508516748261998E-2"/>
          <c:w val="0.83741258741258739"/>
          <c:h val="0.7095732440350531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'Desaturated T2 (plug 3)'!$M$5:$M$54</c:f>
              <c:numCache>
                <c:formatCode>General</c:formatCode>
                <c:ptCount val="50"/>
                <c:pt idx="0">
                  <c:v>0.1</c:v>
                </c:pt>
                <c:pt idx="1">
                  <c:v>0.12648551999999999</c:v>
                </c:pt>
                <c:pt idx="2">
                  <c:v>0.15998587</c:v>
                </c:pt>
                <c:pt idx="3">
                  <c:v>0.20235896</c:v>
                </c:pt>
                <c:pt idx="4">
                  <c:v>0.25595478999999999</c:v>
                </c:pt>
                <c:pt idx="5">
                  <c:v>0.32374575999999999</c:v>
                </c:pt>
                <c:pt idx="6">
                  <c:v>0.40949152</c:v>
                </c:pt>
                <c:pt idx="7">
                  <c:v>0.51794744999999998</c:v>
                </c:pt>
                <c:pt idx="8">
                  <c:v>0.65512854000000009</c:v>
                </c:pt>
                <c:pt idx="9">
                  <c:v>0.82864275999999992</c:v>
                </c:pt>
                <c:pt idx="10">
                  <c:v>1.0481132</c:v>
                </c:pt>
                <c:pt idx="11">
                  <c:v>1.3257113999999999</c:v>
                </c:pt>
                <c:pt idx="12">
                  <c:v>1.6768329000000002</c:v>
                </c:pt>
                <c:pt idx="13">
                  <c:v>2.1209509</c:v>
                </c:pt>
                <c:pt idx="14">
                  <c:v>2.6826957999999999</c:v>
                </c:pt>
                <c:pt idx="15">
                  <c:v>3.3932217000000002</c:v>
                </c:pt>
                <c:pt idx="16">
                  <c:v>4.2919341000000006</c:v>
                </c:pt>
                <c:pt idx="17">
                  <c:v>5.4286753000000001</c:v>
                </c:pt>
                <c:pt idx="18">
                  <c:v>6.8664883000000003</c:v>
                </c:pt>
                <c:pt idx="19">
                  <c:v>8.6851133000000011</c:v>
                </c:pt>
                <c:pt idx="20">
                  <c:v>10.985411000000001</c:v>
                </c:pt>
                <c:pt idx="21">
                  <c:v>13.894955</c:v>
                </c:pt>
                <c:pt idx="22">
                  <c:v>17.575105000000001</c:v>
                </c:pt>
                <c:pt idx="23">
                  <c:v>22.229965</c:v>
                </c:pt>
                <c:pt idx="24">
                  <c:v>28.117687999999998</c:v>
                </c:pt>
                <c:pt idx="25">
                  <c:v>35.564805</c:v>
                </c:pt>
                <c:pt idx="26">
                  <c:v>44.984327999999998</c:v>
                </c:pt>
                <c:pt idx="27">
                  <c:v>56.898660000000007</c:v>
                </c:pt>
                <c:pt idx="28">
                  <c:v>71.968570000000014</c:v>
                </c:pt>
                <c:pt idx="29">
                  <c:v>91.029820000000001</c:v>
                </c:pt>
                <c:pt idx="30">
                  <c:v>115.13954</c:v>
                </c:pt>
                <c:pt idx="31">
                  <c:v>145.63484</c:v>
                </c:pt>
                <c:pt idx="32">
                  <c:v>184.20699999999999</c:v>
                </c:pt>
                <c:pt idx="33">
                  <c:v>232.99519000000001</c:v>
                </c:pt>
                <c:pt idx="34">
                  <c:v>294.70515999999998</c:v>
                </c:pt>
                <c:pt idx="35">
                  <c:v>372.75938000000002</c:v>
                </c:pt>
                <c:pt idx="36">
                  <c:v>471.48662999999999</c:v>
                </c:pt>
                <c:pt idx="37">
                  <c:v>596.36231000000009</c:v>
                </c:pt>
                <c:pt idx="38">
                  <c:v>754.31200000000001</c:v>
                </c:pt>
                <c:pt idx="39">
                  <c:v>954.09550000000002</c:v>
                </c:pt>
                <c:pt idx="40">
                  <c:v>1206.7926</c:v>
                </c:pt>
                <c:pt idx="41">
                  <c:v>1526.4179999999999</c:v>
                </c:pt>
                <c:pt idx="42">
                  <c:v>1930.6978000000001</c:v>
                </c:pt>
                <c:pt idx="43">
                  <c:v>2442.0529999999999</c:v>
                </c:pt>
                <c:pt idx="44">
                  <c:v>3088.8434999999999</c:v>
                </c:pt>
                <c:pt idx="45">
                  <c:v>3906.94</c:v>
                </c:pt>
                <c:pt idx="46">
                  <c:v>4941.7134999999998</c:v>
                </c:pt>
                <c:pt idx="47">
                  <c:v>6250.5519999999997</c:v>
                </c:pt>
                <c:pt idx="48">
                  <c:v>7906.0429999999997</c:v>
                </c:pt>
                <c:pt idx="49">
                  <c:v>10000</c:v>
                </c:pt>
              </c:numCache>
            </c:numRef>
          </c:xVal>
          <c:yVal>
            <c:numRef>
              <c:f>'Desaturated T2 (plug 3)'!$Q$5:$Q$54</c:f>
              <c:numCache>
                <c:formatCode>General</c:formatCode>
                <c:ptCount val="50"/>
                <c:pt idx="0">
                  <c:v>7.2141822660594221E-6</c:v>
                </c:pt>
                <c:pt idx="1">
                  <c:v>4.7457435552275192E-5</c:v>
                </c:pt>
                <c:pt idx="2">
                  <c:v>2.0441858031738491E-4</c:v>
                </c:pt>
                <c:pt idx="3">
                  <c:v>6.6698981764065635E-4</c:v>
                </c:pt>
                <c:pt idx="4">
                  <c:v>1.763306486376645E-3</c:v>
                </c:pt>
                <c:pt idx="5">
                  <c:v>3.9592039275888275E-3</c:v>
                </c:pt>
                <c:pt idx="6">
                  <c:v>7.8234201143367391E-3</c:v>
                </c:pt>
                <c:pt idx="7">
                  <c:v>1.397843489476177E-2</c:v>
                </c:pt>
                <c:pt idx="8">
                  <c:v>2.3052549121764781E-2</c:v>
                </c:pt>
                <c:pt idx="9">
                  <c:v>3.5632797819601561E-2</c:v>
                </c:pt>
                <c:pt idx="10">
                  <c:v>5.220776198791497E-2</c:v>
                </c:pt>
                <c:pt idx="11">
                  <c:v>7.3099749974700146E-2</c:v>
                </c:pt>
                <c:pt idx="12">
                  <c:v>9.8410929162147845E-2</c:v>
                </c:pt>
                <c:pt idx="13">
                  <c:v>0.12802136352683779</c:v>
                </c:pt>
                <c:pt idx="14">
                  <c:v>0.16165748369142335</c:v>
                </c:pt>
                <c:pt idx="15">
                  <c:v>0.1990047961646832</c:v>
                </c:pt>
                <c:pt idx="16">
                  <c:v>0.23979992242699164</c:v>
                </c:pt>
                <c:pt idx="17">
                  <c:v>0.28384059354405899</c:v>
                </c:pt>
                <c:pt idx="18">
                  <c:v>0.3309024921093916</c:v>
                </c:pt>
                <c:pt idx="19">
                  <c:v>0.38061522670704623</c:v>
                </c:pt>
                <c:pt idx="20">
                  <c:v>0.43237810373171265</c:v>
                </c:pt>
                <c:pt idx="21">
                  <c:v>0.48537195273489081</c:v>
                </c:pt>
                <c:pt idx="22">
                  <c:v>0.53866524305255825</c:v>
                </c:pt>
                <c:pt idx="23">
                  <c:v>0.59135604656907848</c:v>
                </c:pt>
                <c:pt idx="24">
                  <c:v>0.64267157226907423</c:v>
                </c:pt>
                <c:pt idx="25">
                  <c:v>0.69198105907183449</c:v>
                </c:pt>
                <c:pt idx="26">
                  <c:v>0.73874200168792759</c:v>
                </c:pt>
                <c:pt idx="27">
                  <c:v>0.78243993466836792</c:v>
                </c:pt>
                <c:pt idx="28">
                  <c:v>0.82257199005659798</c:v>
                </c:pt>
                <c:pt idx="29">
                  <c:v>0.8586778835227914</c:v>
                </c:pt>
                <c:pt idx="30">
                  <c:v>0.89038718216318358</c:v>
                </c:pt>
                <c:pt idx="31">
                  <c:v>0.91746384727392538</c:v>
                </c:pt>
                <c:pt idx="32">
                  <c:v>0.93985537371213546</c:v>
                </c:pt>
                <c:pt idx="33">
                  <c:v>0.95773975081705909</c:v>
                </c:pt>
                <c:pt idx="34">
                  <c:v>0.97152772316706681</c:v>
                </c:pt>
                <c:pt idx="35">
                  <c:v>0.98178779508634451</c:v>
                </c:pt>
                <c:pt idx="36">
                  <c:v>0.98912870420779953</c:v>
                </c:pt>
                <c:pt idx="37">
                  <c:v>0.99411223804318416</c:v>
                </c:pt>
                <c:pt idx="38">
                  <c:v>0.99722827352680399</c:v>
                </c:pt>
                <c:pt idx="39">
                  <c:v>0.99890370618249269</c:v>
                </c:pt>
                <c:pt idx="40">
                  <c:v>0.99951074489569824</c:v>
                </c:pt>
                <c:pt idx="41">
                  <c:v>0.99951074489569824</c:v>
                </c:pt>
                <c:pt idx="42">
                  <c:v>0.99951074489569824</c:v>
                </c:pt>
                <c:pt idx="43">
                  <c:v>0.99951074489569824</c:v>
                </c:pt>
                <c:pt idx="44">
                  <c:v>0.99951074489569824</c:v>
                </c:pt>
                <c:pt idx="45">
                  <c:v>0.99951074489569824</c:v>
                </c:pt>
                <c:pt idx="46">
                  <c:v>0.99951074489569824</c:v>
                </c:pt>
                <c:pt idx="47">
                  <c:v>0.99951074489569824</c:v>
                </c:pt>
                <c:pt idx="48">
                  <c:v>0.99957929143643787</c:v>
                </c:pt>
                <c:pt idx="4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94-4188-BA1A-41EA6A33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257192"/>
        <c:axId val="1"/>
      </c:scatterChart>
      <c:valAx>
        <c:axId val="446257192"/>
        <c:scaling>
          <c:logBase val="10"/>
          <c:orientation val="minMax"/>
          <c:max val="10000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</a:t>
                </a:r>
                <a:r>
                  <a:rPr lang="en-GB" sz="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(ms)</a:t>
                </a:r>
              </a:p>
            </c:rich>
          </c:tx>
          <c:layout>
            <c:manualLayout>
              <c:xMode val="edge"/>
              <c:yMode val="edge"/>
              <c:x val="0.48776223776223776"/>
              <c:y val="0.88119101426521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Normalised Amplitude</a:t>
                </a:r>
              </a:p>
            </c:rich>
          </c:tx>
          <c:layout>
            <c:manualLayout>
              <c:xMode val="edge"/>
              <c:yMode val="edge"/>
              <c:x val="2.7972027972027972E-2"/>
              <c:y val="0.2277235134127871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57192"/>
        <c:crossesAt val="0.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9845000419752"/>
          <c:y val="8.1699607139779737E-2"/>
          <c:w val="0.82631720517613272"/>
          <c:h val="0.71242057425887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'Desaturated T2 (plug 3)'!$M$5:$M$54</c:f>
              <c:numCache>
                <c:formatCode>General</c:formatCode>
                <c:ptCount val="50"/>
                <c:pt idx="0">
                  <c:v>0.1</c:v>
                </c:pt>
                <c:pt idx="1">
                  <c:v>0.12648551999999999</c:v>
                </c:pt>
                <c:pt idx="2">
                  <c:v>0.15998587</c:v>
                </c:pt>
                <c:pt idx="3">
                  <c:v>0.20235896</c:v>
                </c:pt>
                <c:pt idx="4">
                  <c:v>0.25595478999999999</c:v>
                </c:pt>
                <c:pt idx="5">
                  <c:v>0.32374575999999999</c:v>
                </c:pt>
                <c:pt idx="6">
                  <c:v>0.40949152</c:v>
                </c:pt>
                <c:pt idx="7">
                  <c:v>0.51794744999999998</c:v>
                </c:pt>
                <c:pt idx="8">
                  <c:v>0.65512854000000009</c:v>
                </c:pt>
                <c:pt idx="9">
                  <c:v>0.82864275999999992</c:v>
                </c:pt>
                <c:pt idx="10">
                  <c:v>1.0481132</c:v>
                </c:pt>
                <c:pt idx="11">
                  <c:v>1.3257113999999999</c:v>
                </c:pt>
                <c:pt idx="12">
                  <c:v>1.6768329000000002</c:v>
                </c:pt>
                <c:pt idx="13">
                  <c:v>2.1209509</c:v>
                </c:pt>
                <c:pt idx="14">
                  <c:v>2.6826957999999999</c:v>
                </c:pt>
                <c:pt idx="15">
                  <c:v>3.3932217000000002</c:v>
                </c:pt>
                <c:pt idx="16">
                  <c:v>4.2919341000000006</c:v>
                </c:pt>
                <c:pt idx="17">
                  <c:v>5.4286753000000001</c:v>
                </c:pt>
                <c:pt idx="18">
                  <c:v>6.8664883000000003</c:v>
                </c:pt>
                <c:pt idx="19">
                  <c:v>8.6851133000000011</c:v>
                </c:pt>
                <c:pt idx="20">
                  <c:v>10.985411000000001</c:v>
                </c:pt>
                <c:pt idx="21">
                  <c:v>13.894955</c:v>
                </c:pt>
                <c:pt idx="22">
                  <c:v>17.575105000000001</c:v>
                </c:pt>
                <c:pt idx="23">
                  <c:v>22.229965</c:v>
                </c:pt>
                <c:pt idx="24">
                  <c:v>28.117687999999998</c:v>
                </c:pt>
                <c:pt idx="25">
                  <c:v>35.564805</c:v>
                </c:pt>
                <c:pt idx="26">
                  <c:v>44.984327999999998</c:v>
                </c:pt>
                <c:pt idx="27">
                  <c:v>56.898660000000007</c:v>
                </c:pt>
                <c:pt idx="28">
                  <c:v>71.968570000000014</c:v>
                </c:pt>
                <c:pt idx="29">
                  <c:v>91.029820000000001</c:v>
                </c:pt>
                <c:pt idx="30">
                  <c:v>115.13954</c:v>
                </c:pt>
                <c:pt idx="31">
                  <c:v>145.63484</c:v>
                </c:pt>
                <c:pt idx="32">
                  <c:v>184.20699999999999</c:v>
                </c:pt>
                <c:pt idx="33">
                  <c:v>232.99519000000001</c:v>
                </c:pt>
                <c:pt idx="34">
                  <c:v>294.70515999999998</c:v>
                </c:pt>
                <c:pt idx="35">
                  <c:v>372.75938000000002</c:v>
                </c:pt>
                <c:pt idx="36">
                  <c:v>471.48662999999999</c:v>
                </c:pt>
                <c:pt idx="37">
                  <c:v>596.36231000000009</c:v>
                </c:pt>
                <c:pt idx="38">
                  <c:v>754.31200000000001</c:v>
                </c:pt>
                <c:pt idx="39">
                  <c:v>954.09550000000002</c:v>
                </c:pt>
                <c:pt idx="40">
                  <c:v>1206.7926</c:v>
                </c:pt>
                <c:pt idx="41">
                  <c:v>1526.4179999999999</c:v>
                </c:pt>
                <c:pt idx="42">
                  <c:v>1930.6978000000001</c:v>
                </c:pt>
                <c:pt idx="43">
                  <c:v>2442.0529999999999</c:v>
                </c:pt>
                <c:pt idx="44">
                  <c:v>3088.8434999999999</c:v>
                </c:pt>
                <c:pt idx="45">
                  <c:v>3906.94</c:v>
                </c:pt>
                <c:pt idx="46">
                  <c:v>4941.7134999999998</c:v>
                </c:pt>
                <c:pt idx="47">
                  <c:v>6250.5519999999997</c:v>
                </c:pt>
                <c:pt idx="48">
                  <c:v>7906.0429999999997</c:v>
                </c:pt>
                <c:pt idx="49">
                  <c:v>10000</c:v>
                </c:pt>
              </c:numCache>
            </c:numRef>
          </c:xVal>
          <c:yVal>
            <c:numRef>
              <c:f>'Desaturated T2 (plug 3)'!$P$5:$P$54</c:f>
              <c:numCache>
                <c:formatCode>General</c:formatCode>
                <c:ptCount val="50"/>
                <c:pt idx="0">
                  <c:v>7.2141822660594221E-6</c:v>
                </c:pt>
                <c:pt idx="1">
                  <c:v>4.0243253286215766E-5</c:v>
                </c:pt>
                <c:pt idx="2">
                  <c:v>1.5696114476510971E-4</c:v>
                </c:pt>
                <c:pt idx="3">
                  <c:v>4.6257123732327144E-4</c:v>
                </c:pt>
                <c:pt idx="4">
                  <c:v>1.0963166687359884E-3</c:v>
                </c:pt>
                <c:pt idx="5">
                  <c:v>2.1958974412121827E-3</c:v>
                </c:pt>
                <c:pt idx="6">
                  <c:v>3.8642161867479112E-3</c:v>
                </c:pt>
                <c:pt idx="7">
                  <c:v>6.1550147804250296E-3</c:v>
                </c:pt>
                <c:pt idx="8">
                  <c:v>9.0741142270030078E-3</c:v>
                </c:pt>
                <c:pt idx="9">
                  <c:v>1.2580248697836782E-2</c:v>
                </c:pt>
                <c:pt idx="10">
                  <c:v>1.6574964168313409E-2</c:v>
                </c:pt>
                <c:pt idx="11">
                  <c:v>2.0891987986785175E-2</c:v>
                </c:pt>
                <c:pt idx="12">
                  <c:v>2.5311179187447706E-2</c:v>
                </c:pt>
                <c:pt idx="13">
                  <c:v>2.961043436468995E-2</c:v>
                </c:pt>
                <c:pt idx="14">
                  <c:v>3.3636120164585566E-2</c:v>
                </c:pt>
                <c:pt idx="15">
                  <c:v>3.7347312473259842E-2</c:v>
                </c:pt>
                <c:pt idx="16">
                  <c:v>4.0795126262308447E-2</c:v>
                </c:pt>
                <c:pt idx="17">
                  <c:v>4.4040671117067318E-2</c:v>
                </c:pt>
                <c:pt idx="18">
                  <c:v>4.7061898565332563E-2</c:v>
                </c:pt>
                <c:pt idx="19">
                  <c:v>4.9712734597654656E-2</c:v>
                </c:pt>
                <c:pt idx="20">
                  <c:v>5.1762877024666427E-2</c:v>
                </c:pt>
                <c:pt idx="21">
                  <c:v>5.2993849003178113E-2</c:v>
                </c:pt>
                <c:pt idx="22">
                  <c:v>5.3293290317667434E-2</c:v>
                </c:pt>
                <c:pt idx="23">
                  <c:v>5.2690803516520335E-2</c:v>
                </c:pt>
                <c:pt idx="24">
                  <c:v>5.1315525699995694E-2</c:v>
                </c:pt>
                <c:pt idx="25">
                  <c:v>4.9309486802760191E-2</c:v>
                </c:pt>
                <c:pt idx="26">
                  <c:v>4.6760942616093114E-2</c:v>
                </c:pt>
                <c:pt idx="27">
                  <c:v>4.3697932980440383E-2</c:v>
                </c:pt>
                <c:pt idx="28">
                  <c:v>4.013205538823001E-2</c:v>
                </c:pt>
                <c:pt idx="29">
                  <c:v>3.6105893466193383E-2</c:v>
                </c:pt>
                <c:pt idx="30">
                  <c:v>3.1709298640392188E-2</c:v>
                </c:pt>
                <c:pt idx="31">
                  <c:v>2.7076665110741926E-2</c:v>
                </c:pt>
                <c:pt idx="32">
                  <c:v>2.2391526438210137E-2</c:v>
                </c:pt>
                <c:pt idx="33">
                  <c:v>1.7884377104923563E-2</c:v>
                </c:pt>
                <c:pt idx="34">
                  <c:v>1.3787972350007728E-2</c:v>
                </c:pt>
                <c:pt idx="35">
                  <c:v>1.0260071919277799E-2</c:v>
                </c:pt>
                <c:pt idx="36">
                  <c:v>7.340909121455054E-3</c:v>
                </c:pt>
                <c:pt idx="37">
                  <c:v>4.9835338353845706E-3</c:v>
                </c:pt>
                <c:pt idx="38">
                  <c:v>3.1160354836198881E-3</c:v>
                </c:pt>
                <c:pt idx="39">
                  <c:v>1.6754326556886457E-3</c:v>
                </c:pt>
                <c:pt idx="40">
                  <c:v>6.0703871320554579E-4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6.8546540739589123E-5</c:v>
                </c:pt>
                <c:pt idx="49">
                  <c:v>4.2070856356223193E-4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1B-42E6-A471-F538AAA0F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258832"/>
        <c:axId val="1"/>
      </c:scatterChart>
      <c:valAx>
        <c:axId val="446258832"/>
        <c:scaling>
          <c:logBase val="10"/>
          <c:orientation val="minMax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</a:t>
                </a:r>
                <a:r>
                  <a:rPr lang="en-GB" sz="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(ms)</a:t>
                </a:r>
              </a:p>
            </c:rich>
          </c:tx>
          <c:layout>
            <c:manualLayout>
              <c:xMode val="edge"/>
              <c:yMode val="edge"/>
              <c:x val="0.49298337707786527"/>
              <c:y val="0.88235568593141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Normalised Amplitude</a:t>
                </a:r>
              </a:p>
            </c:rich>
          </c:tx>
          <c:layout>
            <c:manualLayout>
              <c:xMode val="edge"/>
              <c:yMode val="edge"/>
              <c:x val="2.8070175438596492E-2"/>
              <c:y val="0.23202682997958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58832"/>
        <c:crossesAt val="0.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d Sw / d Log Pore Throat Size vs Pore Throat Size</a:t>
            </a:r>
          </a:p>
        </c:rich>
      </c:tx>
      <c:layout>
        <c:manualLayout>
          <c:xMode val="edge"/>
          <c:yMode val="edge"/>
          <c:x val="0.22166701662292213"/>
          <c:y val="3.1026203691751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3353407150729"/>
          <c:y val="0.18138424821002391"/>
          <c:w val="0.751667890084457"/>
          <c:h val="0.7112171837708827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MICP!$G$15:$G$186</c:f>
              <c:numCache>
                <c:formatCode>0.000</c:formatCode>
                <c:ptCount val="172"/>
                <c:pt idx="0">
                  <c:v>94.151668749999999</c:v>
                </c:pt>
                <c:pt idx="1">
                  <c:v>87.707493749999998</c:v>
                </c:pt>
                <c:pt idx="2">
                  <c:v>79.649200000000008</c:v>
                </c:pt>
                <c:pt idx="3">
                  <c:v>68.521818750000008</c:v>
                </c:pt>
                <c:pt idx="4">
                  <c:v>62.975200000000001</c:v>
                </c:pt>
                <c:pt idx="5">
                  <c:v>56.203368750000003</c:v>
                </c:pt>
                <c:pt idx="6">
                  <c:v>49.863578125000004</c:v>
                </c:pt>
                <c:pt idx="7">
                  <c:v>44.99535625</c:v>
                </c:pt>
                <c:pt idx="8">
                  <c:v>40.892415625000005</c:v>
                </c:pt>
                <c:pt idx="9">
                  <c:v>36.221125000000001</c:v>
                </c:pt>
                <c:pt idx="10">
                  <c:v>32.493440624999998</c:v>
                </c:pt>
                <c:pt idx="11">
                  <c:v>29.331981250000002</c:v>
                </c:pt>
                <c:pt idx="12">
                  <c:v>25.845600000000001</c:v>
                </c:pt>
                <c:pt idx="13">
                  <c:v>23.066020312500001</c:v>
                </c:pt>
                <c:pt idx="14">
                  <c:v>20.548712500000001</c:v>
                </c:pt>
                <c:pt idx="15">
                  <c:v>18.4373296875</c:v>
                </c:pt>
                <c:pt idx="16">
                  <c:v>16.4565640625</c:v>
                </c:pt>
                <c:pt idx="17">
                  <c:v>14.854960937500001</c:v>
                </c:pt>
                <c:pt idx="18">
                  <c:v>13.092315625000001</c:v>
                </c:pt>
                <c:pt idx="19">
                  <c:v>11.743173437500001</c:v>
                </c:pt>
                <c:pt idx="20">
                  <c:v>10.51933828125</c:v>
                </c:pt>
                <c:pt idx="21">
                  <c:v>9.4482812500000009</c:v>
                </c:pt>
                <c:pt idx="22">
                  <c:v>8.3856093749999996</c:v>
                </c:pt>
                <c:pt idx="23">
                  <c:v>7.4963015625000002</c:v>
                </c:pt>
                <c:pt idx="24">
                  <c:v>6.7134562500000001</c:v>
                </c:pt>
                <c:pt idx="25">
                  <c:v>5.9650816406250007</c:v>
                </c:pt>
                <c:pt idx="26">
                  <c:v>5.3306394531250003</c:v>
                </c:pt>
                <c:pt idx="27">
                  <c:v>4.770575</c:v>
                </c:pt>
                <c:pt idx="28">
                  <c:v>4.2431839843750003</c:v>
                </c:pt>
                <c:pt idx="29">
                  <c:v>3.7829734375000004</c:v>
                </c:pt>
                <c:pt idx="30">
                  <c:v>3.3765527343750001</c:v>
                </c:pt>
                <c:pt idx="31">
                  <c:v>3.1982785156250002</c:v>
                </c:pt>
                <c:pt idx="32">
                  <c:v>2.5590566406250002</c:v>
                </c:pt>
                <c:pt idx="33">
                  <c:v>2.3716816406250003</c:v>
                </c:pt>
                <c:pt idx="34">
                  <c:v>2.1109908203125003</c:v>
                </c:pt>
                <c:pt idx="35">
                  <c:v>1.85985</c:v>
                </c:pt>
                <c:pt idx="36">
                  <c:v>1.7030740234375001</c:v>
                </c:pt>
                <c:pt idx="37">
                  <c:v>1.6443138671875002</c:v>
                </c:pt>
                <c:pt idx="38">
                  <c:v>1.4367890625000002</c:v>
                </c:pt>
                <c:pt idx="39">
                  <c:v>1.3881592773437501</c:v>
                </c:pt>
                <c:pt idx="40">
                  <c:v>1.2420559570312502</c:v>
                </c:pt>
                <c:pt idx="41">
                  <c:v>1.1479857421875002</c:v>
                </c:pt>
                <c:pt idx="42">
                  <c:v>0.98946865234375003</c:v>
                </c:pt>
                <c:pt idx="43">
                  <c:v>0.91936240234375</c:v>
                </c:pt>
                <c:pt idx="44">
                  <c:v>0.85608007812500009</c:v>
                </c:pt>
                <c:pt idx="45">
                  <c:v>0.79207421875000006</c:v>
                </c:pt>
                <c:pt idx="46">
                  <c:v>0.72953437500000007</c:v>
                </c:pt>
                <c:pt idx="47">
                  <c:v>0.68551318359375002</c:v>
                </c:pt>
                <c:pt idx="48">
                  <c:v>0.62451708984374998</c:v>
                </c:pt>
                <c:pt idx="49">
                  <c:v>0.57355825195312504</c:v>
                </c:pt>
                <c:pt idx="50">
                  <c:v>0.53457500000000002</c:v>
                </c:pt>
                <c:pt idx="51">
                  <c:v>0.50048510742187502</c:v>
                </c:pt>
                <c:pt idx="52">
                  <c:v>0.45587680664062502</c:v>
                </c:pt>
                <c:pt idx="53">
                  <c:v>0.42431538085937504</c:v>
                </c:pt>
                <c:pt idx="54">
                  <c:v>0.3883162841796875</c:v>
                </c:pt>
                <c:pt idx="55">
                  <c:v>0.35888427734375</c:v>
                </c:pt>
                <c:pt idx="56">
                  <c:v>0.33338747558593751</c:v>
                </c:pt>
                <c:pt idx="57">
                  <c:v>0.30616159667968751</c:v>
                </c:pt>
                <c:pt idx="58">
                  <c:v>0.27988085937500001</c:v>
                </c:pt>
                <c:pt idx="59">
                  <c:v>0.26049746093750004</c:v>
                </c:pt>
                <c:pt idx="60">
                  <c:v>0.24018315429687501</c:v>
                </c:pt>
                <c:pt idx="61">
                  <c:v>0.22261943359375</c:v>
                </c:pt>
                <c:pt idx="62">
                  <c:v>0.20453259277343752</c:v>
                </c:pt>
                <c:pt idx="63">
                  <c:v>0.18943126220703127</c:v>
                </c:pt>
                <c:pt idx="64">
                  <c:v>0.17537663574218751</c:v>
                </c:pt>
                <c:pt idx="65">
                  <c:v>0.16132757568359377</c:v>
                </c:pt>
                <c:pt idx="66">
                  <c:v>0.14967001953125</c:v>
                </c:pt>
                <c:pt idx="67">
                  <c:v>0.13764859619140626</c:v>
                </c:pt>
                <c:pt idx="68">
                  <c:v>0.127265380859375</c:v>
                </c:pt>
                <c:pt idx="69">
                  <c:v>0.11765225830078126</c:v>
                </c:pt>
                <c:pt idx="70">
                  <c:v>0.10862294921875</c:v>
                </c:pt>
                <c:pt idx="71">
                  <c:v>0.10029701538085938</c:v>
                </c:pt>
                <c:pt idx="72">
                  <c:v>9.2619519042968751E-2</c:v>
                </c:pt>
                <c:pt idx="73">
                  <c:v>8.5840069580078129E-2</c:v>
                </c:pt>
                <c:pt idx="74">
                  <c:v>7.9051440429687508E-2</c:v>
                </c:pt>
                <c:pt idx="75">
                  <c:v>7.3049298095703125E-2</c:v>
                </c:pt>
                <c:pt idx="76">
                  <c:v>6.746597900390626E-2</c:v>
                </c:pt>
                <c:pt idx="77">
                  <c:v>6.2432397460937504E-2</c:v>
                </c:pt>
                <c:pt idx="78">
                  <c:v>5.7663671875000003E-2</c:v>
                </c:pt>
                <c:pt idx="79">
                  <c:v>5.3303381347656255E-2</c:v>
                </c:pt>
                <c:pt idx="80">
                  <c:v>4.9183621215820317E-2</c:v>
                </c:pt>
                <c:pt idx="81">
                  <c:v>4.5419024658203126E-2</c:v>
                </c:pt>
                <c:pt idx="82">
                  <c:v>4.1975720214843755E-2</c:v>
                </c:pt>
                <c:pt idx="83">
                  <c:v>3.8731515502929692E-2</c:v>
                </c:pt>
                <c:pt idx="84">
                  <c:v>3.58161376953125E-2</c:v>
                </c:pt>
                <c:pt idx="85">
                  <c:v>3.3118783569335938E-2</c:v>
                </c:pt>
                <c:pt idx="86">
                  <c:v>3.0588870239257816E-2</c:v>
                </c:pt>
                <c:pt idx="87">
                  <c:v>2.8256817626953125E-2</c:v>
                </c:pt>
                <c:pt idx="88">
                  <c:v>2.6073681640625002E-2</c:v>
                </c:pt>
                <c:pt idx="89">
                  <c:v>2.411285400390625E-2</c:v>
                </c:pt>
                <c:pt idx="90">
                  <c:v>2.2263594055175782E-2</c:v>
                </c:pt>
                <c:pt idx="91">
                  <c:v>2.0592341613769532E-2</c:v>
                </c:pt>
                <c:pt idx="92">
                  <c:v>1.9018023681640624E-2</c:v>
                </c:pt>
                <c:pt idx="93">
                  <c:v>1.7572341918945314E-2</c:v>
                </c:pt>
                <c:pt idx="94">
                  <c:v>1.6230043029785157E-2</c:v>
                </c:pt>
                <c:pt idx="95">
                  <c:v>1.4987855529785156E-2</c:v>
                </c:pt>
                <c:pt idx="96">
                  <c:v>1.3858779907226563E-2</c:v>
                </c:pt>
                <c:pt idx="97">
                  <c:v>1.2791776275634766E-2</c:v>
                </c:pt>
                <c:pt idx="98">
                  <c:v>1.1819135284423828E-2</c:v>
                </c:pt>
                <c:pt idx="99">
                  <c:v>1.0919638061523438E-2</c:v>
                </c:pt>
                <c:pt idx="100">
                  <c:v>1.0089360809326172E-2</c:v>
                </c:pt>
                <c:pt idx="101">
                  <c:v>9.3207664489746104E-3</c:v>
                </c:pt>
                <c:pt idx="102">
                  <c:v>8.6084777832031254E-3</c:v>
                </c:pt>
                <c:pt idx="103">
                  <c:v>7.9537971496582028E-3</c:v>
                </c:pt>
                <c:pt idx="104">
                  <c:v>7.3473823547363284E-3</c:v>
                </c:pt>
                <c:pt idx="105">
                  <c:v>6.7878807067871094E-3</c:v>
                </c:pt>
                <c:pt idx="106">
                  <c:v>6.2713912963867193E-3</c:v>
                </c:pt>
                <c:pt idx="107">
                  <c:v>5.7928264617919927E-3</c:v>
                </c:pt>
                <c:pt idx="108">
                  <c:v>5.3525791168212893E-3</c:v>
                </c:pt>
                <c:pt idx="109">
                  <c:v>4.9450149536132814E-3</c:v>
                </c:pt>
                <c:pt idx="110">
                  <c:v>4.5688640594482421E-3</c:v>
                </c:pt>
                <c:pt idx="111">
                  <c:v>4.2202152252197268E-3</c:v>
                </c:pt>
                <c:pt idx="112">
                  <c:v>3.8987087249755859E-3</c:v>
                </c:pt>
                <c:pt idx="113">
                  <c:v>3.6015983581542971E-3</c:v>
                </c:pt>
                <c:pt idx="114">
                  <c:v>3.3273887634277344E-3</c:v>
                </c:pt>
                <c:pt idx="115">
                  <c:v>3.0741210937500004E-3</c:v>
                </c:pt>
                <c:pt idx="116">
                  <c:v>2.8404802322387697E-3</c:v>
                </c:pt>
                <c:pt idx="117">
                  <c:v>2.6238374710083009E-3</c:v>
                </c:pt>
                <c:pt idx="118">
                  <c:v>2.4242372512817386E-3</c:v>
                </c:pt>
                <c:pt idx="119">
                  <c:v>2.2397796630859376E-3</c:v>
                </c:pt>
                <c:pt idx="120">
                  <c:v>2.069036674499512E-3</c:v>
                </c:pt>
                <c:pt idx="121">
                  <c:v>1.911541748046875E-3</c:v>
                </c:pt>
                <c:pt idx="122">
                  <c:v>1.7662717819213868E-3</c:v>
                </c:pt>
                <c:pt idx="123">
                  <c:v>1.6318988800048829E-3</c:v>
                </c:pt>
                <c:pt idx="124">
                  <c:v>1.5114936828613283E-3</c:v>
                </c:pt>
                <c:pt idx="125">
                  <c:v>1.5114936828613283E-3</c:v>
                </c:pt>
                <c:pt idx="126">
                  <c:v>1.5114936828613283E-3</c:v>
                </c:pt>
              </c:numCache>
            </c:numRef>
          </c:xVal>
          <c:yVal>
            <c:numRef>
              <c:f>MICP!$H$15:$H$186</c:f>
              <c:numCache>
                <c:formatCode>0.000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9.2649632351309418E-3</c:v>
                </c:pt>
                <c:pt idx="26">
                  <c:v>1.7260532366369527E-2</c:v>
                </c:pt>
                <c:pt idx="27">
                  <c:v>3.2230942263898797E-2</c:v>
                </c:pt>
                <c:pt idx="28">
                  <c:v>5.5885001832955278E-2</c:v>
                </c:pt>
                <c:pt idx="29">
                  <c:v>0.10491698077861554</c:v>
                </c:pt>
                <c:pt idx="30">
                  <c:v>0.1526516702141984</c:v>
                </c:pt>
                <c:pt idx="31">
                  <c:v>0.18054808820057872</c:v>
                </c:pt>
                <c:pt idx="32">
                  <c:v>0.37344277219271382</c:v>
                </c:pt>
                <c:pt idx="33">
                  <c:v>0.43047812576867645</c:v>
                </c:pt>
                <c:pt idx="34">
                  <c:v>0.57070577289909097</c:v>
                </c:pt>
                <c:pt idx="35">
                  <c:v>0.65164178225934355</c:v>
                </c:pt>
                <c:pt idx="36">
                  <c:v>0.73597192663128841</c:v>
                </c:pt>
                <c:pt idx="37">
                  <c:v>0.68483025699664435</c:v>
                </c:pt>
                <c:pt idx="38">
                  <c:v>0.87809074083074701</c:v>
                </c:pt>
                <c:pt idx="39">
                  <c:v>1.2363781027868266</c:v>
                </c:pt>
                <c:pt idx="40">
                  <c:v>0.79797101118046554</c:v>
                </c:pt>
                <c:pt idx="41">
                  <c:v>0.77498718991322657</c:v>
                </c:pt>
                <c:pt idx="42">
                  <c:v>0.67638278962199583</c:v>
                </c:pt>
                <c:pt idx="43">
                  <c:v>0.6663931188508968</c:v>
                </c:pt>
                <c:pt idx="44">
                  <c:v>0.7021059624935343</c:v>
                </c:pt>
                <c:pt idx="45">
                  <c:v>0.59528283465946896</c:v>
                </c:pt>
                <c:pt idx="46">
                  <c:v>0.56872724762267346</c:v>
                </c:pt>
                <c:pt idx="47">
                  <c:v>0.59503827934738873</c:v>
                </c:pt>
                <c:pt idx="48">
                  <c:v>0.54859469597221666</c:v>
                </c:pt>
                <c:pt idx="49">
                  <c:v>0.48814774601967409</c:v>
                </c:pt>
                <c:pt idx="50">
                  <c:v>0.5113823187703358</c:v>
                </c:pt>
                <c:pt idx="51">
                  <c:v>0.49828196197811708</c:v>
                </c:pt>
                <c:pt idx="52">
                  <c:v>0.47678748958792611</c:v>
                </c:pt>
                <c:pt idx="53">
                  <c:v>0.46570837188166464</c:v>
                </c:pt>
                <c:pt idx="54">
                  <c:v>0.4478234171088073</c:v>
                </c:pt>
                <c:pt idx="55">
                  <c:v>0.42147900354094503</c:v>
                </c:pt>
                <c:pt idx="56">
                  <c:v>0.3942839692939607</c:v>
                </c:pt>
                <c:pt idx="57">
                  <c:v>0.3977526490405362</c:v>
                </c:pt>
                <c:pt idx="58">
                  <c:v>0.37663507368007748</c:v>
                </c:pt>
                <c:pt idx="59">
                  <c:v>0.32391405265968398</c:v>
                </c:pt>
                <c:pt idx="60">
                  <c:v>0.36946093037221966</c:v>
                </c:pt>
                <c:pt idx="61">
                  <c:v>0.33852378535661526</c:v>
                </c:pt>
                <c:pt idx="62">
                  <c:v>0.31598612776752394</c:v>
                </c:pt>
                <c:pt idx="63">
                  <c:v>0.30431603365426135</c:v>
                </c:pt>
                <c:pt idx="64">
                  <c:v>0.31287297165184663</c:v>
                </c:pt>
                <c:pt idx="65">
                  <c:v>0.30432966023648134</c:v>
                </c:pt>
                <c:pt idx="66">
                  <c:v>0.31097968531150816</c:v>
                </c:pt>
                <c:pt idx="67">
                  <c:v>0.2858078250805452</c:v>
                </c:pt>
                <c:pt idx="68">
                  <c:v>0.27542242066712325</c:v>
                </c:pt>
                <c:pt idx="69">
                  <c:v>0.27859484486561126</c:v>
                </c:pt>
                <c:pt idx="70">
                  <c:v>0.28047951500339063</c:v>
                </c:pt>
                <c:pt idx="71">
                  <c:v>0.26072199446471228</c:v>
                </c:pt>
                <c:pt idx="72">
                  <c:v>0.2581960574407845</c:v>
                </c:pt>
                <c:pt idx="73">
                  <c:v>0.25502539829988191</c:v>
                </c:pt>
                <c:pt idx="74">
                  <c:v>0.25545950840001469</c:v>
                </c:pt>
                <c:pt idx="75">
                  <c:v>0.23841068011246527</c:v>
                </c:pt>
                <c:pt idx="76">
                  <c:v>0.2392691861319888</c:v>
                </c:pt>
                <c:pt idx="77">
                  <c:v>0.24597065601101473</c:v>
                </c:pt>
                <c:pt idx="78">
                  <c:v>0.23663065128812302</c:v>
                </c:pt>
                <c:pt idx="79">
                  <c:v>0.23643819048427153</c:v>
                </c:pt>
                <c:pt idx="80">
                  <c:v>0.22733730442550584</c:v>
                </c:pt>
                <c:pt idx="81">
                  <c:v>0.22370195258159106</c:v>
                </c:pt>
                <c:pt idx="82">
                  <c:v>0.23030994742690836</c:v>
                </c:pt>
                <c:pt idx="83">
                  <c:v>0.22851396662441462</c:v>
                </c:pt>
                <c:pt idx="84">
                  <c:v>0.21038861717544249</c:v>
                </c:pt>
                <c:pt idx="85">
                  <c:v>0.23171725380533859</c:v>
                </c:pt>
                <c:pt idx="86">
                  <c:v>0.22233958672975301</c:v>
                </c:pt>
                <c:pt idx="87">
                  <c:v>0.21232495352270045</c:v>
                </c:pt>
                <c:pt idx="88">
                  <c:v>0.21476630812248765</c:v>
                </c:pt>
                <c:pt idx="89">
                  <c:v>0.21327809737385475</c:v>
                </c:pt>
                <c:pt idx="90">
                  <c:v>0.20130938629578712</c:v>
                </c:pt>
                <c:pt idx="91">
                  <c:v>0.19794617734993686</c:v>
                </c:pt>
                <c:pt idx="92">
                  <c:v>0.2196968739551026</c:v>
                </c:pt>
                <c:pt idx="93">
                  <c:v>0.10668311377688511</c:v>
                </c:pt>
                <c:pt idx="94">
                  <c:v>0.2119926173142738</c:v>
                </c:pt>
                <c:pt idx="95">
                  <c:v>0.16653305932835225</c:v>
                </c:pt>
                <c:pt idx="96">
                  <c:v>0.14796881955522848</c:v>
                </c:pt>
                <c:pt idx="97">
                  <c:v>0.14857243424157859</c:v>
                </c:pt>
                <c:pt idx="98">
                  <c:v>2.1800136658136359E-2</c:v>
                </c:pt>
                <c:pt idx="99">
                  <c:v>0.10342278294577507</c:v>
                </c:pt>
                <c:pt idx="100">
                  <c:v>0.10745148977565845</c:v>
                </c:pt>
                <c:pt idx="101">
                  <c:v>0.10024248398550223</c:v>
                </c:pt>
                <c:pt idx="102">
                  <c:v>8.3518861417816309E-2</c:v>
                </c:pt>
                <c:pt idx="103">
                  <c:v>6.9378573164536023E-2</c:v>
                </c:pt>
                <c:pt idx="104">
                  <c:v>6.2867700392084669E-2</c:v>
                </c:pt>
                <c:pt idx="105">
                  <c:v>6.5525625208570817E-2</c:v>
                </c:pt>
                <c:pt idx="106">
                  <c:v>5.3389760368280831E-2</c:v>
                </c:pt>
                <c:pt idx="107">
                  <c:v>4.7934127036186602E-2</c:v>
                </c:pt>
                <c:pt idx="108">
                  <c:v>6.4442839604460803E-2</c:v>
                </c:pt>
                <c:pt idx="109">
                  <c:v>1.7900961043210612E-2</c:v>
                </c:pt>
                <c:pt idx="110">
                  <c:v>6.0135960990197461E-2</c:v>
                </c:pt>
                <c:pt idx="111">
                  <c:v>2.8122064098168701E-2</c:v>
                </c:pt>
                <c:pt idx="112">
                  <c:v>2.0442293851338788E-2</c:v>
                </c:pt>
                <c:pt idx="113">
                  <c:v>7.5789032619667199E-2</c:v>
                </c:pt>
                <c:pt idx="114">
                  <c:v>1.5665492298016913E-3</c:v>
                </c:pt>
                <c:pt idx="115">
                  <c:v>9.366387613297519E-3</c:v>
                </c:pt>
                <c:pt idx="116">
                  <c:v>3.2984060245070247E-4</c:v>
                </c:pt>
                <c:pt idx="117">
                  <c:v>5.6303079304528478E-2</c:v>
                </c:pt>
                <c:pt idx="118">
                  <c:v>3.6159451028190824E-3</c:v>
                </c:pt>
                <c:pt idx="119">
                  <c:v>3.9881252500524392E-2</c:v>
                </c:pt>
                <c:pt idx="120">
                  <c:v>2.0203955688351209E-2</c:v>
                </c:pt>
                <c:pt idx="121">
                  <c:v>1.2549230362041154E-2</c:v>
                </c:pt>
                <c:pt idx="122">
                  <c:v>3.9250849869339757E-2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CF-4EFF-A608-E0019E112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41184"/>
        <c:axId val="64959232"/>
      </c:scatterChart>
      <c:valAx>
        <c:axId val="44141184"/>
        <c:scaling>
          <c:logBase val="10"/>
          <c:orientation val="minMax"/>
          <c:max val="100"/>
          <c:min val="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4333385826771651"/>
              <c:y val="0.93317425485748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959232"/>
        <c:crosses val="autoZero"/>
        <c:crossBetween val="midCat"/>
      </c:valAx>
      <c:valAx>
        <c:axId val="64959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315035866418337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41184"/>
        <c:crossesAt val="1E-3"/>
        <c:crossBetween val="midCat"/>
        <c:majorUnit val="0.5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Pressure vs Saturation</a:t>
            </a:r>
          </a:p>
        </c:rich>
      </c:tx>
      <c:layout>
        <c:manualLayout>
          <c:xMode val="edge"/>
          <c:yMode val="edge"/>
          <c:x val="0.36538461538461536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83216783216795"/>
          <c:y val="0.18352941176470591"/>
          <c:w val="0.76398601398601429"/>
          <c:h val="0.6588235294117647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MICP!$F$15:$F$191</c:f>
              <c:numCache>
                <c:formatCode>0.000</c:formatCode>
                <c:ptCount val="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4.7556844195663378E-4</c:v>
                </c:pt>
                <c:pt idx="26">
                  <c:v>1.3185224888033311E-3</c:v>
                </c:pt>
                <c:pt idx="27">
                  <c:v>2.8723304901609398E-3</c:v>
                </c:pt>
                <c:pt idx="28">
                  <c:v>5.7156959410907893E-3</c:v>
                </c:pt>
                <c:pt idx="29">
                  <c:v>1.0946706708958866E-2</c:v>
                </c:pt>
                <c:pt idx="30">
                  <c:v>1.8481555754799307E-2</c:v>
                </c:pt>
                <c:pt idx="31">
                  <c:v>2.2734773311431745E-2</c:v>
                </c:pt>
                <c:pt idx="32">
                  <c:v>5.8897620369522979E-2</c:v>
                </c:pt>
                <c:pt idx="33">
                  <c:v>7.3113517647046669E-2</c:v>
                </c:pt>
                <c:pt idx="34">
                  <c:v>0.10197413535878325</c:v>
                </c:pt>
                <c:pt idx="35">
                  <c:v>0.13781992393171702</c:v>
                </c:pt>
                <c:pt idx="36">
                  <c:v>0.16596672444828203</c:v>
                </c:pt>
                <c:pt idx="37">
                  <c:v>0.17640956778009392</c:v>
                </c:pt>
                <c:pt idx="38">
                  <c:v>0.22785840240330452</c:v>
                </c:pt>
                <c:pt idx="39">
                  <c:v>0.24634684617636562</c:v>
                </c:pt>
                <c:pt idx="40">
                  <c:v>0.28488736005071652</c:v>
                </c:pt>
                <c:pt idx="41">
                  <c:v>0.31139553948371324</c:v>
                </c:pt>
                <c:pt idx="42">
                  <c:v>0.35504553382973197</c:v>
                </c:pt>
                <c:pt idx="43">
                  <c:v>0.37631367053357878</c:v>
                </c:pt>
                <c:pt idx="44">
                  <c:v>0.39805954106335484</c:v>
                </c:pt>
                <c:pt idx="45">
                  <c:v>0.41814945156470917</c:v>
                </c:pt>
                <c:pt idx="46">
                  <c:v>0.43846445560674235</c:v>
                </c:pt>
                <c:pt idx="47">
                  <c:v>0.45454830985626904</c:v>
                </c:pt>
                <c:pt idx="48">
                  <c:v>0.4767507513926097</c:v>
                </c:pt>
                <c:pt idx="49">
                  <c:v>0.49479600896522696</c:v>
                </c:pt>
                <c:pt idx="50">
                  <c:v>0.51042839771166426</c:v>
                </c:pt>
                <c:pt idx="51">
                  <c:v>0.52468797458816918</c:v>
                </c:pt>
                <c:pt idx="52">
                  <c:v>0.54401868521236219</c:v>
                </c:pt>
                <c:pt idx="53">
                  <c:v>0.55852956327505277</c:v>
                </c:pt>
                <c:pt idx="54">
                  <c:v>0.57577218507023176</c:v>
                </c:pt>
                <c:pt idx="55">
                  <c:v>0.59019990484311369</c:v>
                </c:pt>
                <c:pt idx="56">
                  <c:v>0.60281902312849789</c:v>
                </c:pt>
                <c:pt idx="57">
                  <c:v>0.61753530094947096</c:v>
                </c:pt>
                <c:pt idx="58">
                  <c:v>0.6322156003302708</c:v>
                </c:pt>
                <c:pt idx="59">
                  <c:v>0.64231190552051876</c:v>
                </c:pt>
                <c:pt idx="60">
                  <c:v>0.65533944911067987</c:v>
                </c:pt>
                <c:pt idx="61">
                  <c:v>0.66650378434221702</c:v>
                </c:pt>
                <c:pt idx="62">
                  <c:v>0.67813224753971335</c:v>
                </c:pt>
                <c:pt idx="63">
                  <c:v>0.68826927959371087</c:v>
                </c:pt>
                <c:pt idx="64">
                  <c:v>0.69874424112554667</c:v>
                </c:pt>
                <c:pt idx="65">
                  <c:v>0.70978018628885087</c:v>
                </c:pt>
                <c:pt idx="66">
                  <c:v>0.71990997395303336</c:v>
                </c:pt>
                <c:pt idx="67">
                  <c:v>0.73030281210789139</c:v>
                </c:pt>
                <c:pt idx="68">
                  <c:v>0.73968411428657144</c:v>
                </c:pt>
                <c:pt idx="69">
                  <c:v>0.74918698828424712</c:v>
                </c:pt>
                <c:pt idx="70">
                  <c:v>0.75891364696225649</c:v>
                </c:pt>
                <c:pt idx="71">
                  <c:v>0.76794338316462318</c:v>
                </c:pt>
                <c:pt idx="72">
                  <c:v>0.77687321984021385</c:v>
                </c:pt>
                <c:pt idx="73">
                  <c:v>0.78529223571801277</c:v>
                </c:pt>
                <c:pt idx="74">
                  <c:v>0.79443264671603975</c:v>
                </c:pt>
                <c:pt idx="75">
                  <c:v>0.80260864071029858</c:v>
                </c:pt>
                <c:pt idx="76">
                  <c:v>0.81087089773285814</c:v>
                </c:pt>
                <c:pt idx="77">
                  <c:v>0.81915391388925718</c:v>
                </c:pt>
                <c:pt idx="78">
                  <c:v>0.82731949787798376</c:v>
                </c:pt>
                <c:pt idx="79">
                  <c:v>0.83539327901090399</c:v>
                </c:pt>
                <c:pt idx="80">
                  <c:v>0.84333513919652181</c:v>
                </c:pt>
                <c:pt idx="81">
                  <c:v>0.85107135611495577</c:v>
                </c:pt>
                <c:pt idx="82">
                  <c:v>0.85895708749881405</c:v>
                </c:pt>
                <c:pt idx="83">
                  <c:v>0.86693991805708281</c:v>
                </c:pt>
                <c:pt idx="84">
                  <c:v>0.87409013080443532</c:v>
                </c:pt>
                <c:pt idx="85">
                  <c:v>0.88196953095685882</c:v>
                </c:pt>
                <c:pt idx="86">
                  <c:v>0.88964267906984484</c:v>
                </c:pt>
                <c:pt idx="87">
                  <c:v>0.89695519049994243</c:v>
                </c:pt>
                <c:pt idx="88">
                  <c:v>0.90445502115239795</c:v>
                </c:pt>
                <c:pt idx="89">
                  <c:v>0.91169661061497931</c:v>
                </c:pt>
                <c:pt idx="90">
                  <c:v>0.91867265362064643</c:v>
                </c:pt>
                <c:pt idx="91">
                  <c:v>0.92538095858928715</c:v>
                </c:pt>
                <c:pt idx="92">
                  <c:v>0.93296936560460597</c:v>
                </c:pt>
                <c:pt idx="93">
                  <c:v>0.93663240913027968</c:v>
                </c:pt>
                <c:pt idx="94">
                  <c:v>0.94394826880777072</c:v>
                </c:pt>
                <c:pt idx="95">
                  <c:v>0.94970701081562536</c:v>
                </c:pt>
                <c:pt idx="96">
                  <c:v>0.95474009629747869</c:v>
                </c:pt>
                <c:pt idx="97">
                  <c:v>0.95990954676408402</c:v>
                </c:pt>
                <c:pt idx="98">
                  <c:v>0.96065827575848761</c:v>
                </c:pt>
                <c:pt idx="99">
                  <c:v>0.96421368834976784</c:v>
                </c:pt>
                <c:pt idx="100">
                  <c:v>0.96790406574961718</c:v>
                </c:pt>
                <c:pt idx="101">
                  <c:v>0.97135361284603861</c:v>
                </c:pt>
                <c:pt idx="102">
                  <c:v>0.97423712350128899</c:v>
                </c:pt>
                <c:pt idx="103">
                  <c:v>0.97662040599595568</c:v>
                </c:pt>
                <c:pt idx="104">
                  <c:v>0.97878568714669545</c:v>
                </c:pt>
                <c:pt idx="105">
                  <c:v>0.98103966641474927</c:v>
                </c:pt>
                <c:pt idx="106">
                  <c:v>0.98287468861804295</c:v>
                </c:pt>
                <c:pt idx="107">
                  <c:v>0.98452714002255481</c:v>
                </c:pt>
                <c:pt idx="108">
                  <c:v>0.98673929663680293</c:v>
                </c:pt>
                <c:pt idx="109">
                  <c:v>0.98735500889384842</c:v>
                </c:pt>
                <c:pt idx="110">
                  <c:v>0.98942124279896693</c:v>
                </c:pt>
                <c:pt idx="111">
                  <c:v>0.99039071261243761</c:v>
                </c:pt>
                <c:pt idx="112">
                  <c:v>0.99109420982841678</c:v>
                </c:pt>
                <c:pt idx="113">
                  <c:v>0.99370328595185375</c:v>
                </c:pt>
                <c:pt idx="114">
                  <c:v>0.99375716229627586</c:v>
                </c:pt>
                <c:pt idx="115">
                  <c:v>0.99407920281830153</c:v>
                </c:pt>
                <c:pt idx="116">
                  <c:v>0.99409052598221403</c:v>
                </c:pt>
                <c:pt idx="117">
                  <c:v>0.99603043964476101</c:v>
                </c:pt>
                <c:pt idx="118">
                  <c:v>0.99615469006167112</c:v>
                </c:pt>
                <c:pt idx="119">
                  <c:v>0.99752540166732961</c:v>
                </c:pt>
                <c:pt idx="120">
                  <c:v>0.99822116747569112</c:v>
                </c:pt>
                <c:pt idx="121">
                  <c:v>0.99865266524887053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0.99932627635267468</c:v>
                </c:pt>
                <c:pt idx="146">
                  <c:v>0.99688424726510205</c:v>
                </c:pt>
                <c:pt idx="147">
                  <c:v>0.99414093162227868</c:v>
                </c:pt>
                <c:pt idx="148">
                  <c:v>0.99100293301010711</c:v>
                </c:pt>
                <c:pt idx="149">
                  <c:v>0.98798837483650326</c:v>
                </c:pt>
                <c:pt idx="150">
                  <c:v>0.98426581743836183</c:v>
                </c:pt>
                <c:pt idx="151">
                  <c:v>0.98074504465527379</c:v>
                </c:pt>
                <c:pt idx="152">
                  <c:v>0.97663421206765089</c:v>
                </c:pt>
                <c:pt idx="153">
                  <c:v>0.97251189383687031</c:v>
                </c:pt>
                <c:pt idx="154">
                  <c:v>0.96775030888823754</c:v>
                </c:pt>
                <c:pt idx="155">
                  <c:v>0.9635979466329867</c:v>
                </c:pt>
                <c:pt idx="156">
                  <c:v>0.95843768896527703</c:v>
                </c:pt>
                <c:pt idx="157">
                  <c:v>0.95324351842487576</c:v>
                </c:pt>
                <c:pt idx="158">
                  <c:v>0.94762359322784717</c:v>
                </c:pt>
                <c:pt idx="159">
                  <c:v>0.9422001329795674</c:v>
                </c:pt>
                <c:pt idx="160">
                  <c:v>0.9362434366350062</c:v>
                </c:pt>
                <c:pt idx="161">
                  <c:v>0.9299153308611795</c:v>
                </c:pt>
                <c:pt idx="162">
                  <c:v>0.9232008238712287</c:v>
                </c:pt>
                <c:pt idx="163">
                  <c:v>0.91653002277603035</c:v>
                </c:pt>
                <c:pt idx="164">
                  <c:v>0.90874904359351671</c:v>
                </c:pt>
                <c:pt idx="165">
                  <c:v>0.90205140236378156</c:v>
                </c:pt>
                <c:pt idx="166">
                  <c:v>0.89342199685643986</c:v>
                </c:pt>
                <c:pt idx="167">
                  <c:v>0.88490611786409834</c:v>
                </c:pt>
                <c:pt idx="168">
                  <c:v>0.87793632734228066</c:v>
                </c:pt>
                <c:pt idx="169">
                  <c:v>0.87189614850718977</c:v>
                </c:pt>
                <c:pt idx="170">
                  <c:v>0.86373312056280127</c:v>
                </c:pt>
                <c:pt idx="171">
                  <c:v>0.85217687092512795</c:v>
                </c:pt>
                <c:pt idx="172">
                  <c:v>0.84502071073038953</c:v>
                </c:pt>
                <c:pt idx="173">
                  <c:v>0.83904219166382898</c:v>
                </c:pt>
                <c:pt idx="174">
                  <c:v>0.83010061846561356</c:v>
                </c:pt>
                <c:pt idx="175">
                  <c:v>0.81865704903239189</c:v>
                </c:pt>
                <c:pt idx="176">
                  <c:v>0.80808941101682341</c:v>
                </c:pt>
              </c:numCache>
            </c:numRef>
          </c:xVal>
          <c:yVal>
            <c:numRef>
              <c:f>MICP!$A$15:$A$191</c:f>
              <c:numCache>
                <c:formatCode>0.000</c:formatCode>
                <c:ptCount val="177"/>
                <c:pt idx="0">
                  <c:v>0.96049034595489502</c:v>
                </c:pt>
                <c:pt idx="1">
                  <c:v>1.0310609340667725</c:v>
                </c:pt>
                <c:pt idx="2">
                  <c:v>1.1353757381439209</c:v>
                </c:pt>
                <c:pt idx="3">
                  <c:v>1.319751501083374</c:v>
                </c:pt>
                <c:pt idx="4">
                  <c:v>1.4359902143478394</c:v>
                </c:pt>
                <c:pt idx="5">
                  <c:v>1.609009861946106</c:v>
                </c:pt>
                <c:pt idx="6">
                  <c:v>1.8135836124420166</c:v>
                </c:pt>
                <c:pt idx="7">
                  <c:v>2.0098023414611816</c:v>
                </c:pt>
                <c:pt idx="8">
                  <c:v>2.2114558219909668</c:v>
                </c:pt>
                <c:pt idx="9">
                  <c:v>2.4966583251953125</c:v>
                </c:pt>
                <c:pt idx="10">
                  <c:v>2.7830777168273926</c:v>
                </c:pt>
                <c:pt idx="11">
                  <c:v>3.0830433368682861</c:v>
                </c:pt>
                <c:pt idx="12">
                  <c:v>3.4989233016967773</c:v>
                </c:pt>
                <c:pt idx="13">
                  <c:v>3.9205622673034668</c:v>
                </c:pt>
                <c:pt idx="14">
                  <c:v>4.400848388671875</c:v>
                </c:pt>
                <c:pt idx="15">
                  <c:v>4.9048194885253906</c:v>
                </c:pt>
                <c:pt idx="16">
                  <c:v>5.4951791763305664</c:v>
                </c:pt>
                <c:pt idx="17">
                  <c:v>6.0876479148864746</c:v>
                </c:pt>
                <c:pt idx="18">
                  <c:v>6.9072403907775879</c:v>
                </c:pt>
                <c:pt idx="19">
                  <c:v>7.7007946968078613</c:v>
                </c:pt>
                <c:pt idx="20">
                  <c:v>8.5967168807983398</c:v>
                </c:pt>
                <c:pt idx="21">
                  <c:v>9.5712404251098633</c:v>
                </c:pt>
                <c:pt idx="22">
                  <c:v>10.784162521362305</c:v>
                </c:pt>
                <c:pt idx="23">
                  <c:v>12.063518524169922</c:v>
                </c:pt>
                <c:pt idx="24">
                  <c:v>13.470226287841797</c:v>
                </c:pt>
                <c:pt idx="25">
                  <c:v>15.160189628601074</c:v>
                </c:pt>
                <c:pt idx="26">
                  <c:v>16.96452522277832</c:v>
                </c:pt>
                <c:pt idx="27">
                  <c:v>18.956157684326172</c:v>
                </c:pt>
                <c:pt idx="28">
                  <c:v>21.312244415283203</c:v>
                </c:pt>
                <c:pt idx="29">
                  <c:v>23.904943466186523</c:v>
                </c:pt>
                <c:pt idx="30">
                  <c:v>26.782276153564453</c:v>
                </c:pt>
                <c:pt idx="31">
                  <c:v>28.275138854980469</c:v>
                </c:pt>
                <c:pt idx="32">
                  <c:v>35.337932586669922</c:v>
                </c:pt>
                <c:pt idx="33">
                  <c:v>38.129810333251953</c:v>
                </c:pt>
                <c:pt idx="34">
                  <c:v>42.838542938232422</c:v>
                </c:pt>
                <c:pt idx="35">
                  <c:v>48.623153686523438</c:v>
                </c:pt>
                <c:pt idx="36">
                  <c:v>53.099143981933594</c:v>
                </c:pt>
                <c:pt idx="37">
                  <c:v>54.996658325195313</c:v>
                </c:pt>
                <c:pt idx="38">
                  <c:v>62.940185546875</c:v>
                </c:pt>
                <c:pt idx="39">
                  <c:v>65.145095825195313</c:v>
                </c:pt>
                <c:pt idx="40">
                  <c:v>72.808128356933594</c:v>
                </c:pt>
                <c:pt idx="41">
                  <c:v>78.774299621582031</c:v>
                </c:pt>
                <c:pt idx="42">
                  <c:v>91.394271850585938</c:v>
                </c:pt>
                <c:pt idx="43">
                  <c:v>98.363571166992188</c:v>
                </c:pt>
                <c:pt idx="44">
                  <c:v>105.63471221923828</c:v>
                </c:pt>
                <c:pt idx="45">
                  <c:v>114.17082977294922</c:v>
                </c:pt>
                <c:pt idx="46">
                  <c:v>123.95820617675781</c:v>
                </c:pt>
                <c:pt idx="47">
                  <c:v>131.91835021972656</c:v>
                </c:pt>
                <c:pt idx="48">
                  <c:v>144.80271911621094</c:v>
                </c:pt>
                <c:pt idx="49">
                  <c:v>157.66798400878906</c:v>
                </c:pt>
                <c:pt idx="50">
                  <c:v>169.16572570800781</c:v>
                </c:pt>
                <c:pt idx="51">
                  <c:v>180.688232421875</c:v>
                </c:pt>
                <c:pt idx="52">
                  <c:v>198.36888122558594</c:v>
                </c:pt>
                <c:pt idx="53">
                  <c:v>213.12396240234375</c:v>
                </c:pt>
                <c:pt idx="54">
                  <c:v>232.88172912597656</c:v>
                </c:pt>
                <c:pt idx="55">
                  <c:v>251.98030090332031</c:v>
                </c:pt>
                <c:pt idx="56">
                  <c:v>271.25125122070313</c:v>
                </c:pt>
                <c:pt idx="57">
                  <c:v>295.3726806640625</c:v>
                </c:pt>
                <c:pt idx="58">
                  <c:v>323.10809326171875</c:v>
                </c:pt>
                <c:pt idx="59">
                  <c:v>347.15029907226563</c:v>
                </c:pt>
                <c:pt idx="60">
                  <c:v>376.51171875</c:v>
                </c:pt>
                <c:pt idx="61">
                  <c:v>406.21685791015625</c:v>
                </c:pt>
                <c:pt idx="62">
                  <c:v>442.138671875</c:v>
                </c:pt>
                <c:pt idx="63">
                  <c:v>477.38568115234375</c:v>
                </c:pt>
                <c:pt idx="64">
                  <c:v>515.6431884765625</c:v>
                </c:pt>
                <c:pt idx="65">
                  <c:v>560.5474853515625</c:v>
                </c:pt>
                <c:pt idx="66">
                  <c:v>604.2076416015625</c:v>
                </c:pt>
                <c:pt idx="67">
                  <c:v>656.9755859375</c:v>
                </c:pt>
                <c:pt idx="68">
                  <c:v>710.57635498046875</c:v>
                </c:pt>
                <c:pt idx="69">
                  <c:v>768.63604736328125</c:v>
                </c:pt>
                <c:pt idx="70">
                  <c:v>832.52911376953125</c:v>
                </c:pt>
                <c:pt idx="71">
                  <c:v>901.63970947265625</c:v>
                </c:pt>
                <c:pt idx="72">
                  <c:v>976.37921142578125</c:v>
                </c:pt>
                <c:pt idx="73">
                  <c:v>1053.4913330078125</c:v>
                </c:pt>
                <c:pt idx="74">
                  <c:v>1143.9610595703125</c:v>
                </c:pt>
                <c:pt idx="75">
                  <c:v>1237.955322265625</c:v>
                </c:pt>
                <c:pt idx="76">
                  <c:v>1340.405517578125</c:v>
                </c:pt>
                <c:pt idx="77">
                  <c:v>1448.47509765625</c:v>
                </c:pt>
                <c:pt idx="78">
                  <c:v>1568.262451171875</c:v>
                </c:pt>
                <c:pt idx="79">
                  <c:v>1696.5484619140625</c:v>
                </c:pt>
                <c:pt idx="80">
                  <c:v>1838.65625</c:v>
                </c:pt>
                <c:pt idx="81">
                  <c:v>1991.054931640625</c:v>
                </c:pt>
                <c:pt idx="82">
                  <c:v>2154.3828125</c:v>
                </c:pt>
                <c:pt idx="83">
                  <c:v>2334.8369140625</c:v>
                </c:pt>
                <c:pt idx="84">
                  <c:v>2524.888916015625</c:v>
                </c:pt>
                <c:pt idx="85">
                  <c:v>2730.528076171875</c:v>
                </c:pt>
                <c:pt idx="86">
                  <c:v>2956.36181640625</c:v>
                </c:pt>
                <c:pt idx="87">
                  <c:v>3200.352294921875</c:v>
                </c:pt>
                <c:pt idx="88">
                  <c:v>3468.31591796875</c:v>
                </c:pt>
                <c:pt idx="89">
                  <c:v>3750.355224609375</c:v>
                </c:pt>
                <c:pt idx="90">
                  <c:v>4061.86767578125</c:v>
                </c:pt>
                <c:pt idx="91">
                  <c:v>4391.5244140625</c:v>
                </c:pt>
                <c:pt idx="92">
                  <c:v>4755.05615234375</c:v>
                </c:pt>
                <c:pt idx="93">
                  <c:v>5146.255859375</c:v>
                </c:pt>
                <c:pt idx="94">
                  <c:v>5571.875</c:v>
                </c:pt>
                <c:pt idx="95">
                  <c:v>6033.669921875</c:v>
                </c:pt>
                <c:pt idx="96">
                  <c:v>6525.23291015625</c:v>
                </c:pt>
                <c:pt idx="97">
                  <c:v>7069.52392578125</c:v>
                </c:pt>
                <c:pt idx="98">
                  <c:v>7651.3017578125</c:v>
                </c:pt>
                <c:pt idx="99">
                  <c:v>8281.572265625</c:v>
                </c:pt>
                <c:pt idx="100">
                  <c:v>8963.08203125</c:v>
                </c:pt>
                <c:pt idx="101">
                  <c:v>9702.181640625</c:v>
                </c:pt>
                <c:pt idx="102">
                  <c:v>10504.966796875</c:v>
                </c:pt>
                <c:pt idx="103">
                  <c:v>11369.634765625</c:v>
                </c:pt>
                <c:pt idx="104">
                  <c:v>12308.025390625</c:v>
                </c:pt>
                <c:pt idx="105">
                  <c:v>13322.533203125</c:v>
                </c:pt>
                <c:pt idx="106">
                  <c:v>14419.73046875</c:v>
                </c:pt>
                <c:pt idx="107">
                  <c:v>15610.9921875</c:v>
                </c:pt>
                <c:pt idx="108">
                  <c:v>16894.990234375</c:v>
                </c:pt>
                <c:pt idx="109">
                  <c:v>18287.4609375</c:v>
                </c:pt>
                <c:pt idx="110">
                  <c:v>19793.052734375</c:v>
                </c:pt>
                <c:pt idx="111">
                  <c:v>21428.236328125</c:v>
                </c:pt>
                <c:pt idx="112">
                  <c:v>23195.3125</c:v>
                </c:pt>
                <c:pt idx="113">
                  <c:v>25108.787109375</c:v>
                </c:pt>
                <c:pt idx="114">
                  <c:v>27178</c:v>
                </c:pt>
                <c:pt idx="115">
                  <c:v>29417.11328125</c:v>
                </c:pt>
                <c:pt idx="116">
                  <c:v>31836.7890625</c:v>
                </c:pt>
                <c:pt idx="117">
                  <c:v>34465.4609375</c:v>
                </c:pt>
                <c:pt idx="118">
                  <c:v>37303.18359375</c:v>
                </c:pt>
                <c:pt idx="119">
                  <c:v>40375.296875</c:v>
                </c:pt>
                <c:pt idx="120">
                  <c:v>43707.1875</c:v>
                </c:pt>
                <c:pt idx="121">
                  <c:v>47308.2890625</c:v>
                </c:pt>
                <c:pt idx="122">
                  <c:v>51199.23828125</c:v>
                </c:pt>
                <c:pt idx="123">
                  <c:v>55415.0546875</c:v>
                </c:pt>
                <c:pt idx="124">
                  <c:v>59829.40625</c:v>
                </c:pt>
                <c:pt idx="125">
                  <c:v>59829.40625</c:v>
                </c:pt>
                <c:pt idx="126">
                  <c:v>59829.40625</c:v>
                </c:pt>
                <c:pt idx="127">
                  <c:v>50789.21875</c:v>
                </c:pt>
                <c:pt idx="128">
                  <c:v>43024.91015625</c:v>
                </c:pt>
                <c:pt idx="129">
                  <c:v>36432.64453125</c:v>
                </c:pt>
                <c:pt idx="130">
                  <c:v>30851.18359375</c:v>
                </c:pt>
                <c:pt idx="131">
                  <c:v>26122.8359375</c:v>
                </c:pt>
                <c:pt idx="132">
                  <c:v>22115.017578125</c:v>
                </c:pt>
                <c:pt idx="133">
                  <c:v>18732.939453125</c:v>
                </c:pt>
                <c:pt idx="134">
                  <c:v>15866.0849609375</c:v>
                </c:pt>
                <c:pt idx="135">
                  <c:v>13438.658203125</c:v>
                </c:pt>
                <c:pt idx="136">
                  <c:v>11377.1494140625</c:v>
                </c:pt>
                <c:pt idx="137">
                  <c:v>9635.474609375</c:v>
                </c:pt>
                <c:pt idx="138">
                  <c:v>8161.17822265625</c:v>
                </c:pt>
                <c:pt idx="139">
                  <c:v>6913.880859375</c:v>
                </c:pt>
                <c:pt idx="140">
                  <c:v>5855.01904296875</c:v>
                </c:pt>
                <c:pt idx="141">
                  <c:v>4950.35546875</c:v>
                </c:pt>
                <c:pt idx="142">
                  <c:v>4198.9736328125</c:v>
                </c:pt>
                <c:pt idx="143">
                  <c:v>3556.30224609375</c:v>
                </c:pt>
                <c:pt idx="144">
                  <c:v>3007.915283203125</c:v>
                </c:pt>
                <c:pt idx="145">
                  <c:v>2548.31591796875</c:v>
                </c:pt>
                <c:pt idx="146">
                  <c:v>2154.5234375</c:v>
                </c:pt>
                <c:pt idx="147">
                  <c:v>1830.2344970703125</c:v>
                </c:pt>
                <c:pt idx="148">
                  <c:v>1540.437744140625</c:v>
                </c:pt>
                <c:pt idx="149">
                  <c:v>1306.164306640625</c:v>
                </c:pt>
                <c:pt idx="150">
                  <c:v>1092.305908203125</c:v>
                </c:pt>
                <c:pt idx="151">
                  <c:v>933.71051025390625</c:v>
                </c:pt>
                <c:pt idx="152">
                  <c:v>783.25921630859375</c:v>
                </c:pt>
                <c:pt idx="153">
                  <c:v>668.536865234375</c:v>
                </c:pt>
                <c:pt idx="154">
                  <c:v>561.58935546875</c:v>
                </c:pt>
                <c:pt idx="155">
                  <c:v>485.9876708984375</c:v>
                </c:pt>
                <c:pt idx="156">
                  <c:v>408.51980590820313</c:v>
                </c:pt>
                <c:pt idx="157">
                  <c:v>346.01739501953125</c:v>
                </c:pt>
                <c:pt idx="158">
                  <c:v>292.7423095703125</c:v>
                </c:pt>
                <c:pt idx="159">
                  <c:v>251.13397216796875</c:v>
                </c:pt>
                <c:pt idx="160">
                  <c:v>211.75015258789063</c:v>
                </c:pt>
                <c:pt idx="161">
                  <c:v>180.09872436523438</c:v>
                </c:pt>
                <c:pt idx="162">
                  <c:v>150.33932495117188</c:v>
                </c:pt>
                <c:pt idx="163">
                  <c:v>128.49980163574219</c:v>
                </c:pt>
                <c:pt idx="164">
                  <c:v>106.60503387451172</c:v>
                </c:pt>
                <c:pt idx="165">
                  <c:v>90.832328796386719</c:v>
                </c:pt>
                <c:pt idx="166">
                  <c:v>75.166000366210938</c:v>
                </c:pt>
                <c:pt idx="167">
                  <c:v>62.510231018066406</c:v>
                </c:pt>
                <c:pt idx="168">
                  <c:v>53.854763031005859</c:v>
                </c:pt>
                <c:pt idx="169">
                  <c:v>49.124485015869141</c:v>
                </c:pt>
                <c:pt idx="170">
                  <c:v>41.796875</c:v>
                </c:pt>
                <c:pt idx="171">
                  <c:v>32.533283233642578</c:v>
                </c:pt>
                <c:pt idx="172">
                  <c:v>29.230289459228516</c:v>
                </c:pt>
                <c:pt idx="173">
                  <c:v>26.925556182861328</c:v>
                </c:pt>
                <c:pt idx="174">
                  <c:v>22.566360473632813</c:v>
                </c:pt>
                <c:pt idx="175">
                  <c:v>17.547794342041016</c:v>
                </c:pt>
                <c:pt idx="176">
                  <c:v>13.915830612182617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C1-448C-AEC7-32065A86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04672"/>
        <c:axId val="65006976"/>
      </c:scatterChart>
      <c:valAx>
        <c:axId val="65004672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Mercury Saturation (Fraction)</a:t>
                </a:r>
              </a:p>
            </c:rich>
          </c:tx>
          <c:layout>
            <c:manualLayout>
              <c:xMode val="edge"/>
              <c:yMode val="edge"/>
              <c:x val="0.40034965034965037"/>
              <c:y val="0.905882352941176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006976"/>
        <c:crosses val="autoZero"/>
        <c:crossBetween val="midCat"/>
        <c:majorUnit val="0.1"/>
        <c:minorUnit val="4.0000000000000022E-2"/>
      </c:valAx>
      <c:valAx>
        <c:axId val="6500697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Mercury Pressure (psia)</a:t>
                </a:r>
              </a:p>
            </c:rich>
          </c:tx>
          <c:layout>
            <c:manualLayout>
              <c:xMode val="edge"/>
              <c:yMode val="edge"/>
              <c:x val="5.7692307692307696E-2"/>
              <c:y val="0.35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004672"/>
        <c:crosses val="max"/>
        <c:crossBetween val="midCat"/>
        <c:minorUnit val="2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Pressure vs Saturation</a:t>
            </a:r>
          </a:p>
        </c:rich>
      </c:tx>
      <c:layout>
        <c:manualLayout>
          <c:xMode val="edge"/>
          <c:yMode val="edge"/>
          <c:x val="0.34661396409114198"/>
          <c:y val="3.1963470319634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37863718819767"/>
          <c:y val="0.2031968000784819"/>
          <c:w val="0.81872589595319567"/>
          <c:h val="0.61415662046192843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MICP!$F$15:$F$187</c:f>
              <c:numCache>
                <c:formatCode>0.000</c:formatCod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4.7556844195663378E-4</c:v>
                </c:pt>
                <c:pt idx="26">
                  <c:v>1.3185224888033311E-3</c:v>
                </c:pt>
                <c:pt idx="27">
                  <c:v>2.8723304901609398E-3</c:v>
                </c:pt>
                <c:pt idx="28">
                  <c:v>5.7156959410907893E-3</c:v>
                </c:pt>
                <c:pt idx="29">
                  <c:v>1.0946706708958866E-2</c:v>
                </c:pt>
                <c:pt idx="30">
                  <c:v>1.8481555754799307E-2</c:v>
                </c:pt>
                <c:pt idx="31">
                  <c:v>2.2734773311431745E-2</c:v>
                </c:pt>
                <c:pt idx="32">
                  <c:v>5.8897620369522979E-2</c:v>
                </c:pt>
                <c:pt idx="33">
                  <c:v>7.3113517647046669E-2</c:v>
                </c:pt>
                <c:pt idx="34">
                  <c:v>0.10197413535878325</c:v>
                </c:pt>
                <c:pt idx="35">
                  <c:v>0.13781992393171702</c:v>
                </c:pt>
                <c:pt idx="36">
                  <c:v>0.16596672444828203</c:v>
                </c:pt>
                <c:pt idx="37">
                  <c:v>0.17640956778009392</c:v>
                </c:pt>
                <c:pt idx="38">
                  <c:v>0.22785840240330452</c:v>
                </c:pt>
                <c:pt idx="39">
                  <c:v>0.24634684617636562</c:v>
                </c:pt>
                <c:pt idx="40">
                  <c:v>0.28488736005071652</c:v>
                </c:pt>
                <c:pt idx="41">
                  <c:v>0.31139553948371324</c:v>
                </c:pt>
                <c:pt idx="42">
                  <c:v>0.35504553382973197</c:v>
                </c:pt>
                <c:pt idx="43">
                  <c:v>0.37631367053357878</c:v>
                </c:pt>
                <c:pt idx="44">
                  <c:v>0.39805954106335484</c:v>
                </c:pt>
                <c:pt idx="45">
                  <c:v>0.41814945156470917</c:v>
                </c:pt>
                <c:pt idx="46">
                  <c:v>0.43846445560674235</c:v>
                </c:pt>
                <c:pt idx="47">
                  <c:v>0.45454830985626904</c:v>
                </c:pt>
                <c:pt idx="48">
                  <c:v>0.4767507513926097</c:v>
                </c:pt>
                <c:pt idx="49">
                  <c:v>0.49479600896522696</c:v>
                </c:pt>
                <c:pt idx="50">
                  <c:v>0.51042839771166426</c:v>
                </c:pt>
                <c:pt idx="51">
                  <c:v>0.52468797458816918</c:v>
                </c:pt>
                <c:pt idx="52">
                  <c:v>0.54401868521236219</c:v>
                </c:pt>
                <c:pt idx="53">
                  <c:v>0.55852956327505277</c:v>
                </c:pt>
                <c:pt idx="54">
                  <c:v>0.57577218507023176</c:v>
                </c:pt>
                <c:pt idx="55">
                  <c:v>0.59019990484311369</c:v>
                </c:pt>
                <c:pt idx="56">
                  <c:v>0.60281902312849789</c:v>
                </c:pt>
                <c:pt idx="57">
                  <c:v>0.61753530094947096</c:v>
                </c:pt>
                <c:pt idx="58">
                  <c:v>0.6322156003302708</c:v>
                </c:pt>
                <c:pt idx="59">
                  <c:v>0.64231190552051876</c:v>
                </c:pt>
                <c:pt idx="60">
                  <c:v>0.65533944911067987</c:v>
                </c:pt>
                <c:pt idx="61">
                  <c:v>0.66650378434221702</c:v>
                </c:pt>
                <c:pt idx="62">
                  <c:v>0.67813224753971335</c:v>
                </c:pt>
                <c:pt idx="63">
                  <c:v>0.68826927959371087</c:v>
                </c:pt>
                <c:pt idx="64">
                  <c:v>0.69874424112554667</c:v>
                </c:pt>
                <c:pt idx="65">
                  <c:v>0.70978018628885087</c:v>
                </c:pt>
                <c:pt idx="66">
                  <c:v>0.71990997395303336</c:v>
                </c:pt>
                <c:pt idx="67">
                  <c:v>0.73030281210789139</c:v>
                </c:pt>
                <c:pt idx="68">
                  <c:v>0.73968411428657144</c:v>
                </c:pt>
                <c:pt idx="69">
                  <c:v>0.74918698828424712</c:v>
                </c:pt>
                <c:pt idx="70">
                  <c:v>0.75891364696225649</c:v>
                </c:pt>
                <c:pt idx="71">
                  <c:v>0.76794338316462318</c:v>
                </c:pt>
                <c:pt idx="72">
                  <c:v>0.77687321984021385</c:v>
                </c:pt>
                <c:pt idx="73">
                  <c:v>0.78529223571801277</c:v>
                </c:pt>
                <c:pt idx="74">
                  <c:v>0.79443264671603975</c:v>
                </c:pt>
                <c:pt idx="75">
                  <c:v>0.80260864071029858</c:v>
                </c:pt>
                <c:pt idx="76">
                  <c:v>0.81087089773285814</c:v>
                </c:pt>
                <c:pt idx="77">
                  <c:v>0.81915391388925718</c:v>
                </c:pt>
                <c:pt idx="78">
                  <c:v>0.82731949787798376</c:v>
                </c:pt>
                <c:pt idx="79">
                  <c:v>0.83539327901090399</c:v>
                </c:pt>
                <c:pt idx="80">
                  <c:v>0.84333513919652181</c:v>
                </c:pt>
                <c:pt idx="81">
                  <c:v>0.85107135611495577</c:v>
                </c:pt>
                <c:pt idx="82">
                  <c:v>0.85895708749881405</c:v>
                </c:pt>
                <c:pt idx="83">
                  <c:v>0.86693991805708281</c:v>
                </c:pt>
                <c:pt idx="84">
                  <c:v>0.87409013080443532</c:v>
                </c:pt>
                <c:pt idx="85">
                  <c:v>0.88196953095685882</c:v>
                </c:pt>
                <c:pt idx="86">
                  <c:v>0.88964267906984484</c:v>
                </c:pt>
                <c:pt idx="87">
                  <c:v>0.89695519049994243</c:v>
                </c:pt>
                <c:pt idx="88">
                  <c:v>0.90445502115239795</c:v>
                </c:pt>
                <c:pt idx="89">
                  <c:v>0.91169661061497931</c:v>
                </c:pt>
                <c:pt idx="90">
                  <c:v>0.91867265362064643</c:v>
                </c:pt>
                <c:pt idx="91">
                  <c:v>0.92538095858928715</c:v>
                </c:pt>
                <c:pt idx="92">
                  <c:v>0.93296936560460597</c:v>
                </c:pt>
                <c:pt idx="93">
                  <c:v>0.93663240913027968</c:v>
                </c:pt>
                <c:pt idx="94">
                  <c:v>0.94394826880777072</c:v>
                </c:pt>
                <c:pt idx="95">
                  <c:v>0.94970701081562536</c:v>
                </c:pt>
                <c:pt idx="96">
                  <c:v>0.95474009629747869</c:v>
                </c:pt>
                <c:pt idx="97">
                  <c:v>0.95990954676408402</c:v>
                </c:pt>
                <c:pt idx="98">
                  <c:v>0.96065827575848761</c:v>
                </c:pt>
                <c:pt idx="99">
                  <c:v>0.96421368834976784</c:v>
                </c:pt>
                <c:pt idx="100">
                  <c:v>0.96790406574961718</c:v>
                </c:pt>
                <c:pt idx="101">
                  <c:v>0.97135361284603861</c:v>
                </c:pt>
                <c:pt idx="102">
                  <c:v>0.97423712350128899</c:v>
                </c:pt>
                <c:pt idx="103">
                  <c:v>0.97662040599595568</c:v>
                </c:pt>
                <c:pt idx="104">
                  <c:v>0.97878568714669545</c:v>
                </c:pt>
                <c:pt idx="105">
                  <c:v>0.98103966641474927</c:v>
                </c:pt>
                <c:pt idx="106">
                  <c:v>0.98287468861804295</c:v>
                </c:pt>
                <c:pt idx="107">
                  <c:v>0.98452714002255481</c:v>
                </c:pt>
                <c:pt idx="108">
                  <c:v>0.98673929663680293</c:v>
                </c:pt>
                <c:pt idx="109">
                  <c:v>0.98735500889384842</c:v>
                </c:pt>
                <c:pt idx="110">
                  <c:v>0.98942124279896693</c:v>
                </c:pt>
                <c:pt idx="111">
                  <c:v>0.99039071261243761</c:v>
                </c:pt>
                <c:pt idx="112">
                  <c:v>0.99109420982841678</c:v>
                </c:pt>
                <c:pt idx="113">
                  <c:v>0.99370328595185375</c:v>
                </c:pt>
                <c:pt idx="114">
                  <c:v>0.99375716229627586</c:v>
                </c:pt>
                <c:pt idx="115">
                  <c:v>0.99407920281830153</c:v>
                </c:pt>
                <c:pt idx="116">
                  <c:v>0.99409052598221403</c:v>
                </c:pt>
                <c:pt idx="117">
                  <c:v>0.99603043964476101</c:v>
                </c:pt>
                <c:pt idx="118">
                  <c:v>0.99615469006167112</c:v>
                </c:pt>
                <c:pt idx="119">
                  <c:v>0.99752540166732961</c:v>
                </c:pt>
                <c:pt idx="120">
                  <c:v>0.99822116747569112</c:v>
                </c:pt>
                <c:pt idx="121">
                  <c:v>0.99865266524887053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0.99932627635267468</c:v>
                </c:pt>
                <c:pt idx="146">
                  <c:v>0.99688424726510205</c:v>
                </c:pt>
                <c:pt idx="147">
                  <c:v>0.99414093162227868</c:v>
                </c:pt>
                <c:pt idx="148">
                  <c:v>0.99100293301010711</c:v>
                </c:pt>
                <c:pt idx="149">
                  <c:v>0.98798837483650326</c:v>
                </c:pt>
                <c:pt idx="150">
                  <c:v>0.98426581743836183</c:v>
                </c:pt>
                <c:pt idx="151">
                  <c:v>0.98074504465527379</c:v>
                </c:pt>
                <c:pt idx="152">
                  <c:v>0.97663421206765089</c:v>
                </c:pt>
                <c:pt idx="153">
                  <c:v>0.97251189383687031</c:v>
                </c:pt>
                <c:pt idx="154">
                  <c:v>0.96775030888823754</c:v>
                </c:pt>
                <c:pt idx="155">
                  <c:v>0.9635979466329867</c:v>
                </c:pt>
                <c:pt idx="156">
                  <c:v>0.95843768896527703</c:v>
                </c:pt>
                <c:pt idx="157">
                  <c:v>0.95324351842487576</c:v>
                </c:pt>
                <c:pt idx="158">
                  <c:v>0.94762359322784717</c:v>
                </c:pt>
                <c:pt idx="159">
                  <c:v>0.9422001329795674</c:v>
                </c:pt>
                <c:pt idx="160">
                  <c:v>0.9362434366350062</c:v>
                </c:pt>
                <c:pt idx="161">
                  <c:v>0.9299153308611795</c:v>
                </c:pt>
                <c:pt idx="162">
                  <c:v>0.9232008238712287</c:v>
                </c:pt>
                <c:pt idx="163">
                  <c:v>0.91653002277603035</c:v>
                </c:pt>
                <c:pt idx="164">
                  <c:v>0.90874904359351671</c:v>
                </c:pt>
                <c:pt idx="165">
                  <c:v>0.90205140236378156</c:v>
                </c:pt>
                <c:pt idx="166">
                  <c:v>0.89342199685643986</c:v>
                </c:pt>
                <c:pt idx="167">
                  <c:v>0.88490611786409834</c:v>
                </c:pt>
                <c:pt idx="168">
                  <c:v>0.87793632734228066</c:v>
                </c:pt>
                <c:pt idx="169">
                  <c:v>0.87189614850718977</c:v>
                </c:pt>
                <c:pt idx="170">
                  <c:v>0.86373312056280127</c:v>
                </c:pt>
                <c:pt idx="171">
                  <c:v>0.85217687092512795</c:v>
                </c:pt>
                <c:pt idx="172">
                  <c:v>0.84502071073038953</c:v>
                </c:pt>
              </c:numCache>
            </c:numRef>
          </c:xVal>
          <c:yVal>
            <c:numRef>
              <c:f>MICP!$A$15:$A$187</c:f>
              <c:numCache>
                <c:formatCode>0.000</c:formatCode>
                <c:ptCount val="173"/>
                <c:pt idx="0">
                  <c:v>0.96049034595489502</c:v>
                </c:pt>
                <c:pt idx="1">
                  <c:v>1.0310609340667725</c:v>
                </c:pt>
                <c:pt idx="2">
                  <c:v>1.1353757381439209</c:v>
                </c:pt>
                <c:pt idx="3">
                  <c:v>1.319751501083374</c:v>
                </c:pt>
                <c:pt idx="4">
                  <c:v>1.4359902143478394</c:v>
                </c:pt>
                <c:pt idx="5">
                  <c:v>1.609009861946106</c:v>
                </c:pt>
                <c:pt idx="6">
                  <c:v>1.8135836124420166</c:v>
                </c:pt>
                <c:pt idx="7">
                  <c:v>2.0098023414611816</c:v>
                </c:pt>
                <c:pt idx="8">
                  <c:v>2.2114558219909668</c:v>
                </c:pt>
                <c:pt idx="9">
                  <c:v>2.4966583251953125</c:v>
                </c:pt>
                <c:pt idx="10">
                  <c:v>2.7830777168273926</c:v>
                </c:pt>
                <c:pt idx="11">
                  <c:v>3.0830433368682861</c:v>
                </c:pt>
                <c:pt idx="12">
                  <c:v>3.4989233016967773</c:v>
                </c:pt>
                <c:pt idx="13">
                  <c:v>3.9205622673034668</c:v>
                </c:pt>
                <c:pt idx="14">
                  <c:v>4.400848388671875</c:v>
                </c:pt>
                <c:pt idx="15">
                  <c:v>4.9048194885253906</c:v>
                </c:pt>
                <c:pt idx="16">
                  <c:v>5.4951791763305664</c:v>
                </c:pt>
                <c:pt idx="17">
                  <c:v>6.0876479148864746</c:v>
                </c:pt>
                <c:pt idx="18">
                  <c:v>6.9072403907775879</c:v>
                </c:pt>
                <c:pt idx="19">
                  <c:v>7.7007946968078613</c:v>
                </c:pt>
                <c:pt idx="20">
                  <c:v>8.5967168807983398</c:v>
                </c:pt>
                <c:pt idx="21">
                  <c:v>9.5712404251098633</c:v>
                </c:pt>
                <c:pt idx="22">
                  <c:v>10.784162521362305</c:v>
                </c:pt>
                <c:pt idx="23">
                  <c:v>12.063518524169922</c:v>
                </c:pt>
                <c:pt idx="24">
                  <c:v>13.470226287841797</c:v>
                </c:pt>
                <c:pt idx="25">
                  <c:v>15.160189628601074</c:v>
                </c:pt>
                <c:pt idx="26">
                  <c:v>16.96452522277832</c:v>
                </c:pt>
                <c:pt idx="27">
                  <c:v>18.956157684326172</c:v>
                </c:pt>
                <c:pt idx="28">
                  <c:v>21.312244415283203</c:v>
                </c:pt>
                <c:pt idx="29">
                  <c:v>23.904943466186523</c:v>
                </c:pt>
                <c:pt idx="30">
                  <c:v>26.782276153564453</c:v>
                </c:pt>
                <c:pt idx="31">
                  <c:v>28.275138854980469</c:v>
                </c:pt>
                <c:pt idx="32">
                  <c:v>35.337932586669922</c:v>
                </c:pt>
                <c:pt idx="33">
                  <c:v>38.129810333251953</c:v>
                </c:pt>
                <c:pt idx="34">
                  <c:v>42.838542938232422</c:v>
                </c:pt>
                <c:pt idx="35">
                  <c:v>48.623153686523438</c:v>
                </c:pt>
                <c:pt idx="36">
                  <c:v>53.099143981933594</c:v>
                </c:pt>
                <c:pt idx="37">
                  <c:v>54.996658325195313</c:v>
                </c:pt>
                <c:pt idx="38">
                  <c:v>62.940185546875</c:v>
                </c:pt>
                <c:pt idx="39">
                  <c:v>65.145095825195313</c:v>
                </c:pt>
                <c:pt idx="40">
                  <c:v>72.808128356933594</c:v>
                </c:pt>
                <c:pt idx="41">
                  <c:v>78.774299621582031</c:v>
                </c:pt>
                <c:pt idx="42">
                  <c:v>91.394271850585938</c:v>
                </c:pt>
                <c:pt idx="43">
                  <c:v>98.363571166992188</c:v>
                </c:pt>
                <c:pt idx="44">
                  <c:v>105.63471221923828</c:v>
                </c:pt>
                <c:pt idx="45">
                  <c:v>114.17082977294922</c:v>
                </c:pt>
                <c:pt idx="46">
                  <c:v>123.95820617675781</c:v>
                </c:pt>
                <c:pt idx="47">
                  <c:v>131.91835021972656</c:v>
                </c:pt>
                <c:pt idx="48">
                  <c:v>144.80271911621094</c:v>
                </c:pt>
                <c:pt idx="49">
                  <c:v>157.66798400878906</c:v>
                </c:pt>
                <c:pt idx="50">
                  <c:v>169.16572570800781</c:v>
                </c:pt>
                <c:pt idx="51">
                  <c:v>180.688232421875</c:v>
                </c:pt>
                <c:pt idx="52">
                  <c:v>198.36888122558594</c:v>
                </c:pt>
                <c:pt idx="53">
                  <c:v>213.12396240234375</c:v>
                </c:pt>
                <c:pt idx="54">
                  <c:v>232.88172912597656</c:v>
                </c:pt>
                <c:pt idx="55">
                  <c:v>251.98030090332031</c:v>
                </c:pt>
                <c:pt idx="56">
                  <c:v>271.25125122070313</c:v>
                </c:pt>
                <c:pt idx="57">
                  <c:v>295.3726806640625</c:v>
                </c:pt>
                <c:pt idx="58">
                  <c:v>323.10809326171875</c:v>
                </c:pt>
                <c:pt idx="59">
                  <c:v>347.15029907226563</c:v>
                </c:pt>
                <c:pt idx="60">
                  <c:v>376.51171875</c:v>
                </c:pt>
                <c:pt idx="61">
                  <c:v>406.21685791015625</c:v>
                </c:pt>
                <c:pt idx="62">
                  <c:v>442.138671875</c:v>
                </c:pt>
                <c:pt idx="63">
                  <c:v>477.38568115234375</c:v>
                </c:pt>
                <c:pt idx="64">
                  <c:v>515.6431884765625</c:v>
                </c:pt>
                <c:pt idx="65">
                  <c:v>560.5474853515625</c:v>
                </c:pt>
                <c:pt idx="66">
                  <c:v>604.2076416015625</c:v>
                </c:pt>
                <c:pt idx="67">
                  <c:v>656.9755859375</c:v>
                </c:pt>
                <c:pt idx="68">
                  <c:v>710.57635498046875</c:v>
                </c:pt>
                <c:pt idx="69">
                  <c:v>768.63604736328125</c:v>
                </c:pt>
                <c:pt idx="70">
                  <c:v>832.52911376953125</c:v>
                </c:pt>
                <c:pt idx="71">
                  <c:v>901.63970947265625</c:v>
                </c:pt>
                <c:pt idx="72">
                  <c:v>976.37921142578125</c:v>
                </c:pt>
                <c:pt idx="73">
                  <c:v>1053.4913330078125</c:v>
                </c:pt>
                <c:pt idx="74">
                  <c:v>1143.9610595703125</c:v>
                </c:pt>
                <c:pt idx="75">
                  <c:v>1237.955322265625</c:v>
                </c:pt>
                <c:pt idx="76">
                  <c:v>1340.405517578125</c:v>
                </c:pt>
                <c:pt idx="77">
                  <c:v>1448.47509765625</c:v>
                </c:pt>
                <c:pt idx="78">
                  <c:v>1568.262451171875</c:v>
                </c:pt>
                <c:pt idx="79">
                  <c:v>1696.5484619140625</c:v>
                </c:pt>
                <c:pt idx="80">
                  <c:v>1838.65625</c:v>
                </c:pt>
                <c:pt idx="81">
                  <c:v>1991.054931640625</c:v>
                </c:pt>
                <c:pt idx="82">
                  <c:v>2154.3828125</c:v>
                </c:pt>
                <c:pt idx="83">
                  <c:v>2334.8369140625</c:v>
                </c:pt>
                <c:pt idx="84">
                  <c:v>2524.888916015625</c:v>
                </c:pt>
                <c:pt idx="85">
                  <c:v>2730.528076171875</c:v>
                </c:pt>
                <c:pt idx="86">
                  <c:v>2956.36181640625</c:v>
                </c:pt>
                <c:pt idx="87">
                  <c:v>3200.352294921875</c:v>
                </c:pt>
                <c:pt idx="88">
                  <c:v>3468.31591796875</c:v>
                </c:pt>
                <c:pt idx="89">
                  <c:v>3750.355224609375</c:v>
                </c:pt>
                <c:pt idx="90">
                  <c:v>4061.86767578125</c:v>
                </c:pt>
                <c:pt idx="91">
                  <c:v>4391.5244140625</c:v>
                </c:pt>
                <c:pt idx="92">
                  <c:v>4755.05615234375</c:v>
                </c:pt>
                <c:pt idx="93">
                  <c:v>5146.255859375</c:v>
                </c:pt>
                <c:pt idx="94">
                  <c:v>5571.875</c:v>
                </c:pt>
                <c:pt idx="95">
                  <c:v>6033.669921875</c:v>
                </c:pt>
                <c:pt idx="96">
                  <c:v>6525.23291015625</c:v>
                </c:pt>
                <c:pt idx="97">
                  <c:v>7069.52392578125</c:v>
                </c:pt>
                <c:pt idx="98">
                  <c:v>7651.3017578125</c:v>
                </c:pt>
                <c:pt idx="99">
                  <c:v>8281.572265625</c:v>
                </c:pt>
                <c:pt idx="100">
                  <c:v>8963.08203125</c:v>
                </c:pt>
                <c:pt idx="101">
                  <c:v>9702.181640625</c:v>
                </c:pt>
                <c:pt idx="102">
                  <c:v>10504.966796875</c:v>
                </c:pt>
                <c:pt idx="103">
                  <c:v>11369.634765625</c:v>
                </c:pt>
                <c:pt idx="104">
                  <c:v>12308.025390625</c:v>
                </c:pt>
                <c:pt idx="105">
                  <c:v>13322.533203125</c:v>
                </c:pt>
                <c:pt idx="106">
                  <c:v>14419.73046875</c:v>
                </c:pt>
                <c:pt idx="107">
                  <c:v>15610.9921875</c:v>
                </c:pt>
                <c:pt idx="108">
                  <c:v>16894.990234375</c:v>
                </c:pt>
                <c:pt idx="109">
                  <c:v>18287.4609375</c:v>
                </c:pt>
                <c:pt idx="110">
                  <c:v>19793.052734375</c:v>
                </c:pt>
                <c:pt idx="111">
                  <c:v>21428.236328125</c:v>
                </c:pt>
                <c:pt idx="112">
                  <c:v>23195.3125</c:v>
                </c:pt>
                <c:pt idx="113">
                  <c:v>25108.787109375</c:v>
                </c:pt>
                <c:pt idx="114">
                  <c:v>27178</c:v>
                </c:pt>
                <c:pt idx="115">
                  <c:v>29417.11328125</c:v>
                </c:pt>
                <c:pt idx="116">
                  <c:v>31836.7890625</c:v>
                </c:pt>
                <c:pt idx="117">
                  <c:v>34465.4609375</c:v>
                </c:pt>
                <c:pt idx="118">
                  <c:v>37303.18359375</c:v>
                </c:pt>
                <c:pt idx="119">
                  <c:v>40375.296875</c:v>
                </c:pt>
                <c:pt idx="120">
                  <c:v>43707.1875</c:v>
                </c:pt>
                <c:pt idx="121">
                  <c:v>47308.2890625</c:v>
                </c:pt>
                <c:pt idx="122">
                  <c:v>51199.23828125</c:v>
                </c:pt>
                <c:pt idx="123">
                  <c:v>55415.0546875</c:v>
                </c:pt>
                <c:pt idx="124">
                  <c:v>59829.40625</c:v>
                </c:pt>
                <c:pt idx="125">
                  <c:v>59829.40625</c:v>
                </c:pt>
                <c:pt idx="126">
                  <c:v>59829.40625</c:v>
                </c:pt>
                <c:pt idx="127">
                  <c:v>50789.21875</c:v>
                </c:pt>
                <c:pt idx="128">
                  <c:v>43024.91015625</c:v>
                </c:pt>
                <c:pt idx="129">
                  <c:v>36432.64453125</c:v>
                </c:pt>
                <c:pt idx="130">
                  <c:v>30851.18359375</c:v>
                </c:pt>
                <c:pt idx="131">
                  <c:v>26122.8359375</c:v>
                </c:pt>
                <c:pt idx="132">
                  <c:v>22115.017578125</c:v>
                </c:pt>
                <c:pt idx="133">
                  <c:v>18732.939453125</c:v>
                </c:pt>
                <c:pt idx="134">
                  <c:v>15866.0849609375</c:v>
                </c:pt>
                <c:pt idx="135">
                  <c:v>13438.658203125</c:v>
                </c:pt>
                <c:pt idx="136">
                  <c:v>11377.1494140625</c:v>
                </c:pt>
                <c:pt idx="137">
                  <c:v>9635.474609375</c:v>
                </c:pt>
                <c:pt idx="138">
                  <c:v>8161.17822265625</c:v>
                </c:pt>
                <c:pt idx="139">
                  <c:v>6913.880859375</c:v>
                </c:pt>
                <c:pt idx="140">
                  <c:v>5855.01904296875</c:v>
                </c:pt>
                <c:pt idx="141">
                  <c:v>4950.35546875</c:v>
                </c:pt>
                <c:pt idx="142">
                  <c:v>4198.9736328125</c:v>
                </c:pt>
                <c:pt idx="143">
                  <c:v>3556.30224609375</c:v>
                </c:pt>
                <c:pt idx="144">
                  <c:v>3007.915283203125</c:v>
                </c:pt>
                <c:pt idx="145">
                  <c:v>2548.31591796875</c:v>
                </c:pt>
                <c:pt idx="146">
                  <c:v>2154.5234375</c:v>
                </c:pt>
                <c:pt idx="147">
                  <c:v>1830.2344970703125</c:v>
                </c:pt>
                <c:pt idx="148">
                  <c:v>1540.437744140625</c:v>
                </c:pt>
                <c:pt idx="149">
                  <c:v>1306.164306640625</c:v>
                </c:pt>
                <c:pt idx="150">
                  <c:v>1092.305908203125</c:v>
                </c:pt>
                <c:pt idx="151">
                  <c:v>933.71051025390625</c:v>
                </c:pt>
                <c:pt idx="152">
                  <c:v>783.25921630859375</c:v>
                </c:pt>
                <c:pt idx="153">
                  <c:v>668.536865234375</c:v>
                </c:pt>
                <c:pt idx="154">
                  <c:v>561.58935546875</c:v>
                </c:pt>
                <c:pt idx="155">
                  <c:v>485.9876708984375</c:v>
                </c:pt>
                <c:pt idx="156">
                  <c:v>408.51980590820313</c:v>
                </c:pt>
                <c:pt idx="157">
                  <c:v>346.01739501953125</c:v>
                </c:pt>
                <c:pt idx="158">
                  <c:v>292.7423095703125</c:v>
                </c:pt>
                <c:pt idx="159">
                  <c:v>251.13397216796875</c:v>
                </c:pt>
                <c:pt idx="160">
                  <c:v>211.75015258789063</c:v>
                </c:pt>
                <c:pt idx="161">
                  <c:v>180.09872436523438</c:v>
                </c:pt>
                <c:pt idx="162">
                  <c:v>150.33932495117188</c:v>
                </c:pt>
                <c:pt idx="163">
                  <c:v>128.49980163574219</c:v>
                </c:pt>
                <c:pt idx="164">
                  <c:v>106.60503387451172</c:v>
                </c:pt>
                <c:pt idx="165">
                  <c:v>90.832328796386719</c:v>
                </c:pt>
                <c:pt idx="166">
                  <c:v>75.166000366210938</c:v>
                </c:pt>
                <c:pt idx="167">
                  <c:v>62.510231018066406</c:v>
                </c:pt>
                <c:pt idx="168">
                  <c:v>53.854763031005859</c:v>
                </c:pt>
                <c:pt idx="169">
                  <c:v>49.124485015869141</c:v>
                </c:pt>
                <c:pt idx="170">
                  <c:v>41.796875</c:v>
                </c:pt>
                <c:pt idx="171">
                  <c:v>32.533283233642578</c:v>
                </c:pt>
                <c:pt idx="172">
                  <c:v>29.230289459228516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21-4528-9C76-6CDD4D7E4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11360"/>
        <c:axId val="67747840"/>
      </c:scatterChart>
      <c:valAx>
        <c:axId val="67711360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Mercury Saturation (Fraction)</a:t>
                </a:r>
              </a:p>
            </c:rich>
          </c:tx>
          <c:layout>
            <c:manualLayout>
              <c:xMode val="edge"/>
              <c:yMode val="edge"/>
              <c:x val="0.39442272903138104"/>
              <c:y val="0.87899735135847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747840"/>
        <c:crossesAt val="0.1"/>
        <c:crossBetween val="midCat"/>
        <c:majorUnit val="0.1"/>
      </c:valAx>
      <c:valAx>
        <c:axId val="67747840"/>
        <c:scaling>
          <c:logBase val="10"/>
          <c:orientation val="minMax"/>
          <c:max val="1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Mercury Pressure (psia)</a:t>
                </a:r>
              </a:p>
            </c:rich>
          </c:tx>
          <c:layout>
            <c:manualLayout>
              <c:xMode val="edge"/>
              <c:yMode val="edge"/>
              <c:x val="1.7928286852589643E-2"/>
              <c:y val="0.35159889260417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711360"/>
        <c:crosses val="max"/>
        <c:crossBetween val="midCat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Saturation vs Pore Throat Size</a:t>
            </a:r>
          </a:p>
        </c:rich>
      </c:tx>
      <c:layout>
        <c:manualLayout>
          <c:xMode val="edge"/>
          <c:yMode val="edge"/>
          <c:x val="0.31397459165154262"/>
          <c:y val="3.1476997578692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9709618874769"/>
          <c:y val="0.16464891041162236"/>
          <c:w val="0.75499092558983705"/>
          <c:h val="0.7191283292978207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MICP!$G$15:$G$184</c:f>
              <c:numCache>
                <c:formatCode>0.000</c:formatCode>
                <c:ptCount val="170"/>
                <c:pt idx="0">
                  <c:v>94.151668749999999</c:v>
                </c:pt>
                <c:pt idx="1">
                  <c:v>87.707493749999998</c:v>
                </c:pt>
                <c:pt idx="2">
                  <c:v>79.649200000000008</c:v>
                </c:pt>
                <c:pt idx="3">
                  <c:v>68.521818750000008</c:v>
                </c:pt>
                <c:pt idx="4">
                  <c:v>62.975200000000001</c:v>
                </c:pt>
                <c:pt idx="5">
                  <c:v>56.203368750000003</c:v>
                </c:pt>
                <c:pt idx="6">
                  <c:v>49.863578125000004</c:v>
                </c:pt>
                <c:pt idx="7">
                  <c:v>44.99535625</c:v>
                </c:pt>
                <c:pt idx="8">
                  <c:v>40.892415625000005</c:v>
                </c:pt>
                <c:pt idx="9">
                  <c:v>36.221125000000001</c:v>
                </c:pt>
                <c:pt idx="10">
                  <c:v>32.493440624999998</c:v>
                </c:pt>
                <c:pt idx="11">
                  <c:v>29.331981250000002</c:v>
                </c:pt>
                <c:pt idx="12">
                  <c:v>25.845600000000001</c:v>
                </c:pt>
                <c:pt idx="13">
                  <c:v>23.066020312500001</c:v>
                </c:pt>
                <c:pt idx="14">
                  <c:v>20.548712500000001</c:v>
                </c:pt>
                <c:pt idx="15">
                  <c:v>18.4373296875</c:v>
                </c:pt>
                <c:pt idx="16">
                  <c:v>16.4565640625</c:v>
                </c:pt>
                <c:pt idx="17">
                  <c:v>14.854960937500001</c:v>
                </c:pt>
                <c:pt idx="18">
                  <c:v>13.092315625000001</c:v>
                </c:pt>
                <c:pt idx="19">
                  <c:v>11.743173437500001</c:v>
                </c:pt>
                <c:pt idx="20">
                  <c:v>10.51933828125</c:v>
                </c:pt>
                <c:pt idx="21">
                  <c:v>9.4482812500000009</c:v>
                </c:pt>
                <c:pt idx="22">
                  <c:v>8.3856093749999996</c:v>
                </c:pt>
                <c:pt idx="23">
                  <c:v>7.4963015625000002</c:v>
                </c:pt>
                <c:pt idx="24">
                  <c:v>6.7134562500000001</c:v>
                </c:pt>
                <c:pt idx="25">
                  <c:v>5.9650816406250007</c:v>
                </c:pt>
                <c:pt idx="26">
                  <c:v>5.3306394531250003</c:v>
                </c:pt>
                <c:pt idx="27">
                  <c:v>4.770575</c:v>
                </c:pt>
                <c:pt idx="28">
                  <c:v>4.2431839843750003</c:v>
                </c:pt>
                <c:pt idx="29">
                  <c:v>3.7829734375000004</c:v>
                </c:pt>
                <c:pt idx="30">
                  <c:v>3.3765527343750001</c:v>
                </c:pt>
                <c:pt idx="31">
                  <c:v>3.1982785156250002</c:v>
                </c:pt>
                <c:pt idx="32">
                  <c:v>2.5590566406250002</c:v>
                </c:pt>
                <c:pt idx="33">
                  <c:v>2.3716816406250003</c:v>
                </c:pt>
                <c:pt idx="34">
                  <c:v>2.1109908203125003</c:v>
                </c:pt>
                <c:pt idx="35">
                  <c:v>1.85985</c:v>
                </c:pt>
                <c:pt idx="36">
                  <c:v>1.7030740234375001</c:v>
                </c:pt>
                <c:pt idx="37">
                  <c:v>1.6443138671875002</c:v>
                </c:pt>
                <c:pt idx="38">
                  <c:v>1.4367890625000002</c:v>
                </c:pt>
                <c:pt idx="39">
                  <c:v>1.3881592773437501</c:v>
                </c:pt>
                <c:pt idx="40">
                  <c:v>1.2420559570312502</c:v>
                </c:pt>
                <c:pt idx="41">
                  <c:v>1.1479857421875002</c:v>
                </c:pt>
                <c:pt idx="42">
                  <c:v>0.98946865234375003</c:v>
                </c:pt>
                <c:pt idx="43">
                  <c:v>0.91936240234375</c:v>
                </c:pt>
                <c:pt idx="44">
                  <c:v>0.85608007812500009</c:v>
                </c:pt>
                <c:pt idx="45">
                  <c:v>0.79207421875000006</c:v>
                </c:pt>
                <c:pt idx="46">
                  <c:v>0.72953437500000007</c:v>
                </c:pt>
                <c:pt idx="47">
                  <c:v>0.68551318359375002</c:v>
                </c:pt>
                <c:pt idx="48">
                  <c:v>0.62451708984374998</c:v>
                </c:pt>
                <c:pt idx="49">
                  <c:v>0.57355825195312504</c:v>
                </c:pt>
                <c:pt idx="50">
                  <c:v>0.53457500000000002</c:v>
                </c:pt>
                <c:pt idx="51">
                  <c:v>0.50048510742187502</c:v>
                </c:pt>
                <c:pt idx="52">
                  <c:v>0.45587680664062502</c:v>
                </c:pt>
                <c:pt idx="53">
                  <c:v>0.42431538085937504</c:v>
                </c:pt>
                <c:pt idx="54">
                  <c:v>0.3883162841796875</c:v>
                </c:pt>
                <c:pt idx="55">
                  <c:v>0.35888427734375</c:v>
                </c:pt>
                <c:pt idx="56">
                  <c:v>0.33338747558593751</c:v>
                </c:pt>
                <c:pt idx="57">
                  <c:v>0.30616159667968751</c:v>
                </c:pt>
                <c:pt idx="58">
                  <c:v>0.27988085937500001</c:v>
                </c:pt>
                <c:pt idx="59">
                  <c:v>0.26049746093750004</c:v>
                </c:pt>
                <c:pt idx="60">
                  <c:v>0.24018315429687501</c:v>
                </c:pt>
                <c:pt idx="61">
                  <c:v>0.22261943359375</c:v>
                </c:pt>
                <c:pt idx="62">
                  <c:v>0.20453259277343752</c:v>
                </c:pt>
                <c:pt idx="63">
                  <c:v>0.18943126220703127</c:v>
                </c:pt>
                <c:pt idx="64">
                  <c:v>0.17537663574218751</c:v>
                </c:pt>
                <c:pt idx="65">
                  <c:v>0.16132757568359377</c:v>
                </c:pt>
                <c:pt idx="66">
                  <c:v>0.14967001953125</c:v>
                </c:pt>
                <c:pt idx="67">
                  <c:v>0.13764859619140626</c:v>
                </c:pt>
                <c:pt idx="68">
                  <c:v>0.127265380859375</c:v>
                </c:pt>
                <c:pt idx="69">
                  <c:v>0.11765225830078126</c:v>
                </c:pt>
                <c:pt idx="70">
                  <c:v>0.10862294921875</c:v>
                </c:pt>
                <c:pt idx="71">
                  <c:v>0.10029701538085938</c:v>
                </c:pt>
                <c:pt idx="72">
                  <c:v>9.2619519042968751E-2</c:v>
                </c:pt>
                <c:pt idx="73">
                  <c:v>8.5840069580078129E-2</c:v>
                </c:pt>
                <c:pt idx="74">
                  <c:v>7.9051440429687508E-2</c:v>
                </c:pt>
                <c:pt idx="75">
                  <c:v>7.3049298095703125E-2</c:v>
                </c:pt>
                <c:pt idx="76">
                  <c:v>6.746597900390626E-2</c:v>
                </c:pt>
                <c:pt idx="77">
                  <c:v>6.2432397460937504E-2</c:v>
                </c:pt>
                <c:pt idx="78">
                  <c:v>5.7663671875000003E-2</c:v>
                </c:pt>
                <c:pt idx="79">
                  <c:v>5.3303381347656255E-2</c:v>
                </c:pt>
                <c:pt idx="80">
                  <c:v>4.9183621215820317E-2</c:v>
                </c:pt>
                <c:pt idx="81">
                  <c:v>4.5419024658203126E-2</c:v>
                </c:pt>
                <c:pt idx="82">
                  <c:v>4.1975720214843755E-2</c:v>
                </c:pt>
                <c:pt idx="83">
                  <c:v>3.8731515502929692E-2</c:v>
                </c:pt>
                <c:pt idx="84">
                  <c:v>3.58161376953125E-2</c:v>
                </c:pt>
                <c:pt idx="85">
                  <c:v>3.3118783569335938E-2</c:v>
                </c:pt>
                <c:pt idx="86">
                  <c:v>3.0588870239257816E-2</c:v>
                </c:pt>
                <c:pt idx="87">
                  <c:v>2.8256817626953125E-2</c:v>
                </c:pt>
                <c:pt idx="88">
                  <c:v>2.6073681640625002E-2</c:v>
                </c:pt>
                <c:pt idx="89">
                  <c:v>2.411285400390625E-2</c:v>
                </c:pt>
                <c:pt idx="90">
                  <c:v>2.2263594055175782E-2</c:v>
                </c:pt>
                <c:pt idx="91">
                  <c:v>2.0592341613769532E-2</c:v>
                </c:pt>
                <c:pt idx="92">
                  <c:v>1.9018023681640624E-2</c:v>
                </c:pt>
                <c:pt idx="93">
                  <c:v>1.7572341918945314E-2</c:v>
                </c:pt>
                <c:pt idx="94">
                  <c:v>1.6230043029785157E-2</c:v>
                </c:pt>
                <c:pt idx="95">
                  <c:v>1.4987855529785156E-2</c:v>
                </c:pt>
                <c:pt idx="96">
                  <c:v>1.3858779907226563E-2</c:v>
                </c:pt>
                <c:pt idx="97">
                  <c:v>1.2791776275634766E-2</c:v>
                </c:pt>
                <c:pt idx="98">
                  <c:v>1.1819135284423828E-2</c:v>
                </c:pt>
                <c:pt idx="99">
                  <c:v>1.0919638061523438E-2</c:v>
                </c:pt>
                <c:pt idx="100">
                  <c:v>1.0089360809326172E-2</c:v>
                </c:pt>
                <c:pt idx="101">
                  <c:v>9.3207664489746104E-3</c:v>
                </c:pt>
                <c:pt idx="102">
                  <c:v>8.6084777832031254E-3</c:v>
                </c:pt>
                <c:pt idx="103">
                  <c:v>7.9537971496582028E-3</c:v>
                </c:pt>
                <c:pt idx="104">
                  <c:v>7.3473823547363284E-3</c:v>
                </c:pt>
                <c:pt idx="105">
                  <c:v>6.7878807067871094E-3</c:v>
                </c:pt>
                <c:pt idx="106">
                  <c:v>6.2713912963867193E-3</c:v>
                </c:pt>
                <c:pt idx="107">
                  <c:v>5.7928264617919927E-3</c:v>
                </c:pt>
                <c:pt idx="108">
                  <c:v>5.3525791168212893E-3</c:v>
                </c:pt>
                <c:pt idx="109">
                  <c:v>4.9450149536132814E-3</c:v>
                </c:pt>
                <c:pt idx="110">
                  <c:v>4.5688640594482421E-3</c:v>
                </c:pt>
                <c:pt idx="111">
                  <c:v>4.2202152252197268E-3</c:v>
                </c:pt>
                <c:pt idx="112">
                  <c:v>3.8987087249755859E-3</c:v>
                </c:pt>
                <c:pt idx="113">
                  <c:v>3.6015983581542971E-3</c:v>
                </c:pt>
                <c:pt idx="114">
                  <c:v>3.3273887634277344E-3</c:v>
                </c:pt>
                <c:pt idx="115">
                  <c:v>3.0741210937500004E-3</c:v>
                </c:pt>
                <c:pt idx="116">
                  <c:v>2.8404802322387697E-3</c:v>
                </c:pt>
                <c:pt idx="117">
                  <c:v>2.6238374710083009E-3</c:v>
                </c:pt>
                <c:pt idx="118">
                  <c:v>2.4242372512817386E-3</c:v>
                </c:pt>
                <c:pt idx="119">
                  <c:v>2.2397796630859376E-3</c:v>
                </c:pt>
                <c:pt idx="120">
                  <c:v>2.069036674499512E-3</c:v>
                </c:pt>
                <c:pt idx="121">
                  <c:v>1.911541748046875E-3</c:v>
                </c:pt>
                <c:pt idx="122">
                  <c:v>1.7662717819213868E-3</c:v>
                </c:pt>
                <c:pt idx="123">
                  <c:v>1.6318988800048829E-3</c:v>
                </c:pt>
                <c:pt idx="124">
                  <c:v>1.5114936828613283E-3</c:v>
                </c:pt>
                <c:pt idx="125">
                  <c:v>1.5114936828613283E-3</c:v>
                </c:pt>
                <c:pt idx="126">
                  <c:v>1.5114936828613283E-3</c:v>
                </c:pt>
              </c:numCache>
            </c:numRef>
          </c:xVal>
          <c:yVal>
            <c:numRef>
              <c:f>MICP!$F$15:$F$184</c:f>
              <c:numCache>
                <c:formatCode>0.000</c:formatCod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4.7556844195663378E-4</c:v>
                </c:pt>
                <c:pt idx="26">
                  <c:v>1.3185224888033311E-3</c:v>
                </c:pt>
                <c:pt idx="27">
                  <c:v>2.8723304901609398E-3</c:v>
                </c:pt>
                <c:pt idx="28">
                  <c:v>5.7156959410907893E-3</c:v>
                </c:pt>
                <c:pt idx="29">
                  <c:v>1.0946706708958866E-2</c:v>
                </c:pt>
                <c:pt idx="30">
                  <c:v>1.8481555754799307E-2</c:v>
                </c:pt>
                <c:pt idx="31">
                  <c:v>2.2734773311431745E-2</c:v>
                </c:pt>
                <c:pt idx="32">
                  <c:v>5.8897620369522979E-2</c:v>
                </c:pt>
                <c:pt idx="33">
                  <c:v>7.3113517647046669E-2</c:v>
                </c:pt>
                <c:pt idx="34">
                  <c:v>0.10197413535878325</c:v>
                </c:pt>
                <c:pt idx="35">
                  <c:v>0.13781992393171702</c:v>
                </c:pt>
                <c:pt idx="36">
                  <c:v>0.16596672444828203</c:v>
                </c:pt>
                <c:pt idx="37">
                  <c:v>0.17640956778009392</c:v>
                </c:pt>
                <c:pt idx="38">
                  <c:v>0.22785840240330452</c:v>
                </c:pt>
                <c:pt idx="39">
                  <c:v>0.24634684617636562</c:v>
                </c:pt>
                <c:pt idx="40">
                  <c:v>0.28488736005071652</c:v>
                </c:pt>
                <c:pt idx="41">
                  <c:v>0.31139553948371324</c:v>
                </c:pt>
                <c:pt idx="42">
                  <c:v>0.35504553382973197</c:v>
                </c:pt>
                <c:pt idx="43">
                  <c:v>0.37631367053357878</c:v>
                </c:pt>
                <c:pt idx="44">
                  <c:v>0.39805954106335484</c:v>
                </c:pt>
                <c:pt idx="45">
                  <c:v>0.41814945156470917</c:v>
                </c:pt>
                <c:pt idx="46">
                  <c:v>0.43846445560674235</c:v>
                </c:pt>
                <c:pt idx="47">
                  <c:v>0.45454830985626904</c:v>
                </c:pt>
                <c:pt idx="48">
                  <c:v>0.4767507513926097</c:v>
                </c:pt>
                <c:pt idx="49">
                  <c:v>0.49479600896522696</c:v>
                </c:pt>
                <c:pt idx="50">
                  <c:v>0.51042839771166426</c:v>
                </c:pt>
                <c:pt idx="51">
                  <c:v>0.52468797458816918</c:v>
                </c:pt>
                <c:pt idx="52">
                  <c:v>0.54401868521236219</c:v>
                </c:pt>
                <c:pt idx="53">
                  <c:v>0.55852956327505277</c:v>
                </c:pt>
                <c:pt idx="54">
                  <c:v>0.57577218507023176</c:v>
                </c:pt>
                <c:pt idx="55">
                  <c:v>0.59019990484311369</c:v>
                </c:pt>
                <c:pt idx="56">
                  <c:v>0.60281902312849789</c:v>
                </c:pt>
                <c:pt idx="57">
                  <c:v>0.61753530094947096</c:v>
                </c:pt>
                <c:pt idx="58">
                  <c:v>0.6322156003302708</c:v>
                </c:pt>
                <c:pt idx="59">
                  <c:v>0.64231190552051876</c:v>
                </c:pt>
                <c:pt idx="60">
                  <c:v>0.65533944911067987</c:v>
                </c:pt>
                <c:pt idx="61">
                  <c:v>0.66650378434221702</c:v>
                </c:pt>
                <c:pt idx="62">
                  <c:v>0.67813224753971335</c:v>
                </c:pt>
                <c:pt idx="63">
                  <c:v>0.68826927959371087</c:v>
                </c:pt>
                <c:pt idx="64">
                  <c:v>0.69874424112554667</c:v>
                </c:pt>
                <c:pt idx="65">
                  <c:v>0.70978018628885087</c:v>
                </c:pt>
                <c:pt idx="66">
                  <c:v>0.71990997395303336</c:v>
                </c:pt>
                <c:pt idx="67">
                  <c:v>0.73030281210789139</c:v>
                </c:pt>
                <c:pt idx="68">
                  <c:v>0.73968411428657144</c:v>
                </c:pt>
                <c:pt idx="69">
                  <c:v>0.74918698828424712</c:v>
                </c:pt>
                <c:pt idx="70">
                  <c:v>0.75891364696225649</c:v>
                </c:pt>
                <c:pt idx="71">
                  <c:v>0.76794338316462318</c:v>
                </c:pt>
                <c:pt idx="72">
                  <c:v>0.77687321984021385</c:v>
                </c:pt>
                <c:pt idx="73">
                  <c:v>0.78529223571801277</c:v>
                </c:pt>
                <c:pt idx="74">
                  <c:v>0.79443264671603975</c:v>
                </c:pt>
                <c:pt idx="75">
                  <c:v>0.80260864071029858</c:v>
                </c:pt>
                <c:pt idx="76">
                  <c:v>0.81087089773285814</c:v>
                </c:pt>
                <c:pt idx="77">
                  <c:v>0.81915391388925718</c:v>
                </c:pt>
                <c:pt idx="78">
                  <c:v>0.82731949787798376</c:v>
                </c:pt>
                <c:pt idx="79">
                  <c:v>0.83539327901090399</c:v>
                </c:pt>
                <c:pt idx="80">
                  <c:v>0.84333513919652181</c:v>
                </c:pt>
                <c:pt idx="81">
                  <c:v>0.85107135611495577</c:v>
                </c:pt>
                <c:pt idx="82">
                  <c:v>0.85895708749881405</c:v>
                </c:pt>
                <c:pt idx="83">
                  <c:v>0.86693991805708281</c:v>
                </c:pt>
                <c:pt idx="84">
                  <c:v>0.87409013080443532</c:v>
                </c:pt>
                <c:pt idx="85">
                  <c:v>0.88196953095685882</c:v>
                </c:pt>
                <c:pt idx="86">
                  <c:v>0.88964267906984484</c:v>
                </c:pt>
                <c:pt idx="87">
                  <c:v>0.89695519049994243</c:v>
                </c:pt>
                <c:pt idx="88">
                  <c:v>0.90445502115239795</c:v>
                </c:pt>
                <c:pt idx="89">
                  <c:v>0.91169661061497931</c:v>
                </c:pt>
                <c:pt idx="90">
                  <c:v>0.91867265362064643</c:v>
                </c:pt>
                <c:pt idx="91">
                  <c:v>0.92538095858928715</c:v>
                </c:pt>
                <c:pt idx="92">
                  <c:v>0.93296936560460597</c:v>
                </c:pt>
                <c:pt idx="93">
                  <c:v>0.93663240913027968</c:v>
                </c:pt>
                <c:pt idx="94">
                  <c:v>0.94394826880777072</c:v>
                </c:pt>
                <c:pt idx="95">
                  <c:v>0.94970701081562536</c:v>
                </c:pt>
                <c:pt idx="96">
                  <c:v>0.95474009629747869</c:v>
                </c:pt>
                <c:pt idx="97">
                  <c:v>0.95990954676408402</c:v>
                </c:pt>
                <c:pt idx="98">
                  <c:v>0.96065827575848761</c:v>
                </c:pt>
                <c:pt idx="99">
                  <c:v>0.96421368834976784</c:v>
                </c:pt>
                <c:pt idx="100">
                  <c:v>0.96790406574961718</c:v>
                </c:pt>
                <c:pt idx="101">
                  <c:v>0.97135361284603861</c:v>
                </c:pt>
                <c:pt idx="102">
                  <c:v>0.97423712350128899</c:v>
                </c:pt>
                <c:pt idx="103">
                  <c:v>0.97662040599595568</c:v>
                </c:pt>
                <c:pt idx="104">
                  <c:v>0.97878568714669545</c:v>
                </c:pt>
                <c:pt idx="105">
                  <c:v>0.98103966641474927</c:v>
                </c:pt>
                <c:pt idx="106">
                  <c:v>0.98287468861804295</c:v>
                </c:pt>
                <c:pt idx="107">
                  <c:v>0.98452714002255481</c:v>
                </c:pt>
                <c:pt idx="108">
                  <c:v>0.98673929663680293</c:v>
                </c:pt>
                <c:pt idx="109">
                  <c:v>0.98735500889384842</c:v>
                </c:pt>
                <c:pt idx="110">
                  <c:v>0.98942124279896693</c:v>
                </c:pt>
                <c:pt idx="111">
                  <c:v>0.99039071261243761</c:v>
                </c:pt>
                <c:pt idx="112">
                  <c:v>0.99109420982841678</c:v>
                </c:pt>
                <c:pt idx="113">
                  <c:v>0.99370328595185375</c:v>
                </c:pt>
                <c:pt idx="114">
                  <c:v>0.99375716229627586</c:v>
                </c:pt>
                <c:pt idx="115">
                  <c:v>0.99407920281830153</c:v>
                </c:pt>
                <c:pt idx="116">
                  <c:v>0.99409052598221403</c:v>
                </c:pt>
                <c:pt idx="117">
                  <c:v>0.99603043964476101</c:v>
                </c:pt>
                <c:pt idx="118">
                  <c:v>0.99615469006167112</c:v>
                </c:pt>
                <c:pt idx="119">
                  <c:v>0.99752540166732961</c:v>
                </c:pt>
                <c:pt idx="120">
                  <c:v>0.99822116747569112</c:v>
                </c:pt>
                <c:pt idx="121">
                  <c:v>0.99865266524887053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0.99932627635267468</c:v>
                </c:pt>
                <c:pt idx="146">
                  <c:v>0.99688424726510205</c:v>
                </c:pt>
                <c:pt idx="147">
                  <c:v>0.99414093162227868</c:v>
                </c:pt>
                <c:pt idx="148">
                  <c:v>0.99100293301010711</c:v>
                </c:pt>
                <c:pt idx="149">
                  <c:v>0.98798837483650326</c:v>
                </c:pt>
                <c:pt idx="150">
                  <c:v>0.98426581743836183</c:v>
                </c:pt>
                <c:pt idx="151">
                  <c:v>0.98074504465527379</c:v>
                </c:pt>
                <c:pt idx="152">
                  <c:v>0.97663421206765089</c:v>
                </c:pt>
                <c:pt idx="153">
                  <c:v>0.97251189383687031</c:v>
                </c:pt>
                <c:pt idx="154">
                  <c:v>0.96775030888823754</c:v>
                </c:pt>
                <c:pt idx="155">
                  <c:v>0.9635979466329867</c:v>
                </c:pt>
                <c:pt idx="156">
                  <c:v>0.95843768896527703</c:v>
                </c:pt>
                <c:pt idx="157">
                  <c:v>0.95324351842487576</c:v>
                </c:pt>
                <c:pt idx="158">
                  <c:v>0.94762359322784717</c:v>
                </c:pt>
                <c:pt idx="159">
                  <c:v>0.9422001329795674</c:v>
                </c:pt>
                <c:pt idx="160">
                  <c:v>0.9362434366350062</c:v>
                </c:pt>
                <c:pt idx="161">
                  <c:v>0.9299153308611795</c:v>
                </c:pt>
                <c:pt idx="162">
                  <c:v>0.9232008238712287</c:v>
                </c:pt>
                <c:pt idx="163">
                  <c:v>0.91653002277603035</c:v>
                </c:pt>
                <c:pt idx="164">
                  <c:v>0.90874904359351671</c:v>
                </c:pt>
                <c:pt idx="165">
                  <c:v>0.90205140236378156</c:v>
                </c:pt>
                <c:pt idx="166">
                  <c:v>0.89342199685643986</c:v>
                </c:pt>
                <c:pt idx="167">
                  <c:v>0.88490611786409834</c:v>
                </c:pt>
                <c:pt idx="168">
                  <c:v>0.87793632734228066</c:v>
                </c:pt>
                <c:pt idx="169">
                  <c:v>0.87189614850718977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73-4D1B-A475-C0DFBCD2058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MICP!$AN$1:$AN$2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MICP!$AM$1:$AM$2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73-4D1B-A475-C0DFBCD20587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MICP!$AO$1:$AO$2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MICP!$AM$1:$AM$2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73-4D1B-A475-C0DFBCD20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01760"/>
        <c:axId val="166504320"/>
      </c:scatterChart>
      <c:valAx>
        <c:axId val="160901760"/>
        <c:scaling>
          <c:logBase val="10"/>
          <c:orientation val="minMax"/>
          <c:max val="100"/>
          <c:min val="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1578947368421051"/>
              <c:y val="0.92978208232445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6504320"/>
        <c:crosses val="autoZero"/>
        <c:crossBetween val="midCat"/>
      </c:valAx>
      <c:valAx>
        <c:axId val="1665043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Mercury Saturation (Frac)</a:t>
                </a:r>
              </a:p>
            </c:rich>
          </c:tx>
          <c:layout>
            <c:manualLayout>
              <c:xMode val="edge"/>
              <c:yMode val="edge"/>
              <c:x val="3.0852994555353903E-2"/>
              <c:y val="0.31234866828087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0901760"/>
        <c:crossesAt val="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Normalised Data vs Pore Throat Size</a:t>
            </a:r>
          </a:p>
        </c:rich>
      </c:tx>
      <c:layout>
        <c:manualLayout>
          <c:xMode val="edge"/>
          <c:yMode val="edge"/>
          <c:x val="0.27256317689530685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487364620939"/>
          <c:y val="0.11848341232227488"/>
          <c:w val="0.80685920577617365"/>
          <c:h val="0.74407582938388706"/>
        </c:manualLayout>
      </c:layout>
      <c:scatterChart>
        <c:scatterStyle val="smoothMarker"/>
        <c:varyColors val="0"/>
        <c:ser>
          <c:idx val="0"/>
          <c:order val="0"/>
          <c:tx>
            <c:v>PSD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MICP!$G$15:$G$170</c:f>
              <c:numCache>
                <c:formatCode>0.000</c:formatCode>
                <c:ptCount val="156"/>
                <c:pt idx="0">
                  <c:v>94.151668749999999</c:v>
                </c:pt>
                <c:pt idx="1">
                  <c:v>87.707493749999998</c:v>
                </c:pt>
                <c:pt idx="2">
                  <c:v>79.649200000000008</c:v>
                </c:pt>
                <c:pt idx="3">
                  <c:v>68.521818750000008</c:v>
                </c:pt>
                <c:pt idx="4">
                  <c:v>62.975200000000001</c:v>
                </c:pt>
                <c:pt idx="5">
                  <c:v>56.203368750000003</c:v>
                </c:pt>
                <c:pt idx="6">
                  <c:v>49.863578125000004</c:v>
                </c:pt>
                <c:pt idx="7">
                  <c:v>44.99535625</c:v>
                </c:pt>
                <c:pt idx="8">
                  <c:v>40.892415625000005</c:v>
                </c:pt>
                <c:pt idx="9">
                  <c:v>36.221125000000001</c:v>
                </c:pt>
                <c:pt idx="10">
                  <c:v>32.493440624999998</c:v>
                </c:pt>
                <c:pt idx="11">
                  <c:v>29.331981250000002</c:v>
                </c:pt>
                <c:pt idx="12">
                  <c:v>25.845600000000001</c:v>
                </c:pt>
                <c:pt idx="13">
                  <c:v>23.066020312500001</c:v>
                </c:pt>
                <c:pt idx="14">
                  <c:v>20.548712500000001</c:v>
                </c:pt>
                <c:pt idx="15">
                  <c:v>18.4373296875</c:v>
                </c:pt>
                <c:pt idx="16">
                  <c:v>16.4565640625</c:v>
                </c:pt>
                <c:pt idx="17">
                  <c:v>14.854960937500001</c:v>
                </c:pt>
                <c:pt idx="18">
                  <c:v>13.092315625000001</c:v>
                </c:pt>
                <c:pt idx="19">
                  <c:v>11.743173437500001</c:v>
                </c:pt>
                <c:pt idx="20">
                  <c:v>10.51933828125</c:v>
                </c:pt>
                <c:pt idx="21">
                  <c:v>9.4482812500000009</c:v>
                </c:pt>
                <c:pt idx="22">
                  <c:v>8.3856093749999996</c:v>
                </c:pt>
                <c:pt idx="23">
                  <c:v>7.4963015625000002</c:v>
                </c:pt>
                <c:pt idx="24">
                  <c:v>6.7134562500000001</c:v>
                </c:pt>
                <c:pt idx="25">
                  <c:v>5.9650816406250007</c:v>
                </c:pt>
                <c:pt idx="26">
                  <c:v>5.3306394531250003</c:v>
                </c:pt>
                <c:pt idx="27">
                  <c:v>4.770575</c:v>
                </c:pt>
                <c:pt idx="28">
                  <c:v>4.2431839843750003</c:v>
                </c:pt>
                <c:pt idx="29">
                  <c:v>3.7829734375000004</c:v>
                </c:pt>
                <c:pt idx="30">
                  <c:v>3.3765527343750001</c:v>
                </c:pt>
                <c:pt idx="31">
                  <c:v>3.1982785156250002</c:v>
                </c:pt>
                <c:pt idx="32">
                  <c:v>2.5590566406250002</c:v>
                </c:pt>
                <c:pt idx="33">
                  <c:v>2.3716816406250003</c:v>
                </c:pt>
                <c:pt idx="34">
                  <c:v>2.1109908203125003</c:v>
                </c:pt>
                <c:pt idx="35">
                  <c:v>1.85985</c:v>
                </c:pt>
                <c:pt idx="36">
                  <c:v>1.7030740234375001</c:v>
                </c:pt>
                <c:pt idx="37">
                  <c:v>1.6443138671875002</c:v>
                </c:pt>
                <c:pt idx="38">
                  <c:v>1.4367890625000002</c:v>
                </c:pt>
                <c:pt idx="39">
                  <c:v>1.3881592773437501</c:v>
                </c:pt>
                <c:pt idx="40">
                  <c:v>1.2420559570312502</c:v>
                </c:pt>
                <c:pt idx="41">
                  <c:v>1.1479857421875002</c:v>
                </c:pt>
                <c:pt idx="42">
                  <c:v>0.98946865234375003</c:v>
                </c:pt>
                <c:pt idx="43">
                  <c:v>0.91936240234375</c:v>
                </c:pt>
                <c:pt idx="44">
                  <c:v>0.85608007812500009</c:v>
                </c:pt>
                <c:pt idx="45">
                  <c:v>0.79207421875000006</c:v>
                </c:pt>
                <c:pt idx="46">
                  <c:v>0.72953437500000007</c:v>
                </c:pt>
                <c:pt idx="47">
                  <c:v>0.68551318359375002</c:v>
                </c:pt>
                <c:pt idx="48">
                  <c:v>0.62451708984374998</c:v>
                </c:pt>
                <c:pt idx="49">
                  <c:v>0.57355825195312504</c:v>
                </c:pt>
                <c:pt idx="50">
                  <c:v>0.53457500000000002</c:v>
                </c:pt>
                <c:pt idx="51">
                  <c:v>0.50048510742187502</c:v>
                </c:pt>
                <c:pt idx="52">
                  <c:v>0.45587680664062502</c:v>
                </c:pt>
                <c:pt idx="53">
                  <c:v>0.42431538085937504</c:v>
                </c:pt>
                <c:pt idx="54">
                  <c:v>0.3883162841796875</c:v>
                </c:pt>
                <c:pt idx="55">
                  <c:v>0.35888427734375</c:v>
                </c:pt>
                <c:pt idx="56">
                  <c:v>0.33338747558593751</c:v>
                </c:pt>
                <c:pt idx="57">
                  <c:v>0.30616159667968751</c:v>
                </c:pt>
                <c:pt idx="58">
                  <c:v>0.27988085937500001</c:v>
                </c:pt>
                <c:pt idx="59">
                  <c:v>0.26049746093750004</c:v>
                </c:pt>
                <c:pt idx="60">
                  <c:v>0.24018315429687501</c:v>
                </c:pt>
                <c:pt idx="61">
                  <c:v>0.22261943359375</c:v>
                </c:pt>
                <c:pt idx="62">
                  <c:v>0.20453259277343752</c:v>
                </c:pt>
                <c:pt idx="63">
                  <c:v>0.18943126220703127</c:v>
                </c:pt>
                <c:pt idx="64">
                  <c:v>0.17537663574218751</c:v>
                </c:pt>
                <c:pt idx="65">
                  <c:v>0.16132757568359377</c:v>
                </c:pt>
                <c:pt idx="66">
                  <c:v>0.14967001953125</c:v>
                </c:pt>
                <c:pt idx="67">
                  <c:v>0.13764859619140626</c:v>
                </c:pt>
                <c:pt idx="68">
                  <c:v>0.127265380859375</c:v>
                </c:pt>
                <c:pt idx="69">
                  <c:v>0.11765225830078126</c:v>
                </c:pt>
                <c:pt idx="70">
                  <c:v>0.10862294921875</c:v>
                </c:pt>
                <c:pt idx="71">
                  <c:v>0.10029701538085938</c:v>
                </c:pt>
                <c:pt idx="72">
                  <c:v>9.2619519042968751E-2</c:v>
                </c:pt>
                <c:pt idx="73">
                  <c:v>8.5840069580078129E-2</c:v>
                </c:pt>
                <c:pt idx="74">
                  <c:v>7.9051440429687508E-2</c:v>
                </c:pt>
                <c:pt idx="75">
                  <c:v>7.3049298095703125E-2</c:v>
                </c:pt>
                <c:pt idx="76">
                  <c:v>6.746597900390626E-2</c:v>
                </c:pt>
                <c:pt idx="77">
                  <c:v>6.2432397460937504E-2</c:v>
                </c:pt>
                <c:pt idx="78">
                  <c:v>5.7663671875000003E-2</c:v>
                </c:pt>
                <c:pt idx="79">
                  <c:v>5.3303381347656255E-2</c:v>
                </c:pt>
                <c:pt idx="80">
                  <c:v>4.9183621215820317E-2</c:v>
                </c:pt>
                <c:pt idx="81">
                  <c:v>4.5419024658203126E-2</c:v>
                </c:pt>
                <c:pt idx="82">
                  <c:v>4.1975720214843755E-2</c:v>
                </c:pt>
                <c:pt idx="83">
                  <c:v>3.8731515502929692E-2</c:v>
                </c:pt>
                <c:pt idx="84">
                  <c:v>3.58161376953125E-2</c:v>
                </c:pt>
                <c:pt idx="85">
                  <c:v>3.3118783569335938E-2</c:v>
                </c:pt>
                <c:pt idx="86">
                  <c:v>3.0588870239257816E-2</c:v>
                </c:pt>
                <c:pt idx="87">
                  <c:v>2.8256817626953125E-2</c:v>
                </c:pt>
                <c:pt idx="88">
                  <c:v>2.6073681640625002E-2</c:v>
                </c:pt>
                <c:pt idx="89">
                  <c:v>2.411285400390625E-2</c:v>
                </c:pt>
                <c:pt idx="90">
                  <c:v>2.2263594055175782E-2</c:v>
                </c:pt>
                <c:pt idx="91">
                  <c:v>2.0592341613769532E-2</c:v>
                </c:pt>
                <c:pt idx="92">
                  <c:v>1.9018023681640624E-2</c:v>
                </c:pt>
                <c:pt idx="93">
                  <c:v>1.7572341918945314E-2</c:v>
                </c:pt>
                <c:pt idx="94">
                  <c:v>1.6230043029785157E-2</c:v>
                </c:pt>
                <c:pt idx="95">
                  <c:v>1.4987855529785156E-2</c:v>
                </c:pt>
                <c:pt idx="96">
                  <c:v>1.3858779907226563E-2</c:v>
                </c:pt>
                <c:pt idx="97">
                  <c:v>1.2791776275634766E-2</c:v>
                </c:pt>
                <c:pt idx="98">
                  <c:v>1.1819135284423828E-2</c:v>
                </c:pt>
                <c:pt idx="99">
                  <c:v>1.0919638061523438E-2</c:v>
                </c:pt>
                <c:pt idx="100">
                  <c:v>1.0089360809326172E-2</c:v>
                </c:pt>
                <c:pt idx="101">
                  <c:v>9.3207664489746104E-3</c:v>
                </c:pt>
                <c:pt idx="102">
                  <c:v>8.6084777832031254E-3</c:v>
                </c:pt>
                <c:pt idx="103">
                  <c:v>7.9537971496582028E-3</c:v>
                </c:pt>
                <c:pt idx="104">
                  <c:v>7.3473823547363284E-3</c:v>
                </c:pt>
                <c:pt idx="105">
                  <c:v>6.7878807067871094E-3</c:v>
                </c:pt>
                <c:pt idx="106">
                  <c:v>6.2713912963867193E-3</c:v>
                </c:pt>
                <c:pt idx="107">
                  <c:v>5.7928264617919927E-3</c:v>
                </c:pt>
                <c:pt idx="108">
                  <c:v>5.3525791168212893E-3</c:v>
                </c:pt>
                <c:pt idx="109">
                  <c:v>4.9450149536132814E-3</c:v>
                </c:pt>
                <c:pt idx="110">
                  <c:v>4.5688640594482421E-3</c:v>
                </c:pt>
                <c:pt idx="111">
                  <c:v>4.2202152252197268E-3</c:v>
                </c:pt>
                <c:pt idx="112">
                  <c:v>3.8987087249755859E-3</c:v>
                </c:pt>
                <c:pt idx="113">
                  <c:v>3.6015983581542971E-3</c:v>
                </c:pt>
                <c:pt idx="114">
                  <c:v>3.3273887634277344E-3</c:v>
                </c:pt>
                <c:pt idx="115">
                  <c:v>3.0741210937500004E-3</c:v>
                </c:pt>
                <c:pt idx="116">
                  <c:v>2.8404802322387697E-3</c:v>
                </c:pt>
                <c:pt idx="117">
                  <c:v>2.6238374710083009E-3</c:v>
                </c:pt>
                <c:pt idx="118">
                  <c:v>2.4242372512817386E-3</c:v>
                </c:pt>
                <c:pt idx="119">
                  <c:v>2.2397796630859376E-3</c:v>
                </c:pt>
                <c:pt idx="120">
                  <c:v>2.069036674499512E-3</c:v>
                </c:pt>
                <c:pt idx="121">
                  <c:v>1.911541748046875E-3</c:v>
                </c:pt>
                <c:pt idx="122">
                  <c:v>1.7662717819213868E-3</c:v>
                </c:pt>
                <c:pt idx="123">
                  <c:v>1.6318988800048829E-3</c:v>
                </c:pt>
                <c:pt idx="124">
                  <c:v>1.5114936828613283E-3</c:v>
                </c:pt>
                <c:pt idx="125">
                  <c:v>1.5114936828613283E-3</c:v>
                </c:pt>
                <c:pt idx="126">
                  <c:v>1.5114936828613283E-3</c:v>
                </c:pt>
              </c:numCache>
            </c:numRef>
          </c:xVal>
          <c:yVal>
            <c:numRef>
              <c:f>MICP!$C$15:$C$170</c:f>
              <c:numCache>
                <c:formatCode>0.000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9.2435221407733519E-3</c:v>
                </c:pt>
                <c:pt idx="26">
                  <c:v>1.6384317604473154E-2</c:v>
                </c:pt>
                <c:pt idx="27">
                  <c:v>3.0201033954161224E-2</c:v>
                </c:pt>
                <c:pt idx="28">
                  <c:v>5.5265886423928753E-2</c:v>
                </c:pt>
                <c:pt idx="29">
                  <c:v>0.10167403802589071</c:v>
                </c:pt>
                <c:pt idx="30">
                  <c:v>0.14645325012748048</c:v>
                </c:pt>
                <c:pt idx="31">
                  <c:v>8.2668880408685544E-2</c:v>
                </c:pt>
                <c:pt idx="32">
                  <c:v>0.70288952748750422</c:v>
                </c:pt>
                <c:pt idx="33">
                  <c:v>0.27631135635306153</c:v>
                </c:pt>
                <c:pt idx="34">
                  <c:v>0.56095765673021525</c:v>
                </c:pt>
                <c:pt idx="35">
                  <c:v>0.69672692949127213</c:v>
                </c:pt>
                <c:pt idx="36">
                  <c:v>0.54708334450527873</c:v>
                </c:pt>
                <c:pt idx="37">
                  <c:v>0.20297531340196148</c:v>
                </c:pt>
                <c:pt idx="38">
                  <c:v>1</c:v>
                </c:pt>
                <c:pt idx="39">
                  <c:v>0.35935592921516296</c:v>
                </c:pt>
                <c:pt idx="40">
                  <c:v>0.7491037291049496</c:v>
                </c:pt>
                <c:pt idx="41">
                  <c:v>0.51523381680326452</c:v>
                </c:pt>
                <c:pt idx="42">
                  <c:v>0.84841560874396338</c:v>
                </c:pt>
                <c:pt idx="43">
                  <c:v>0.41338422647676254</c:v>
                </c:pt>
                <c:pt idx="44">
                  <c:v>0.4226698367229037</c:v>
                </c:pt>
                <c:pt idx="45">
                  <c:v>0.39048329565643886</c:v>
                </c:pt>
                <c:pt idx="46">
                  <c:v>0.39485839068681611</c:v>
                </c:pt>
                <c:pt idx="47">
                  <c:v>0.31261843669187211</c:v>
                </c:pt>
                <c:pt idx="48">
                  <c:v>0.43154410977317331</c:v>
                </c:pt>
                <c:pt idx="49">
                  <c:v>0.35074181378009989</c:v>
                </c:pt>
                <c:pt idx="50">
                  <c:v>0.30384339822120893</c:v>
                </c:pt>
                <c:pt idx="51">
                  <c:v>0.27716034738077167</c:v>
                </c:pt>
                <c:pt idx="52">
                  <c:v>0.37572688994343445</c:v>
                </c:pt>
                <c:pt idx="53">
                  <c:v>0.28204483481427889</c:v>
                </c:pt>
                <c:pt idx="54">
                  <c:v>0.33514115375900244</c:v>
                </c:pt>
                <c:pt idx="55">
                  <c:v>0.28042850491258986</c:v>
                </c:pt>
                <c:pt idx="56">
                  <c:v>0.24527510443727527</c:v>
                </c:pt>
                <c:pt idx="57">
                  <c:v>0.28603714600629854</c:v>
                </c:pt>
                <c:pt idx="58">
                  <c:v>0.28533784075600704</c:v>
                </c:pt>
                <c:pt idx="59">
                  <c:v>0.19623972562622433</c:v>
                </c:pt>
                <c:pt idx="60">
                  <c:v>0.25321357977434095</c:v>
                </c:pt>
                <c:pt idx="61">
                  <c:v>0.21699879721863469</c:v>
                </c:pt>
                <c:pt idx="62">
                  <c:v>0.22601995327315683</c:v>
                </c:pt>
                <c:pt idx="63">
                  <c:v>0.19703132497046297</c:v>
                </c:pt>
                <c:pt idx="64">
                  <c:v>0.2035995879896986</c:v>
                </c:pt>
                <c:pt idx="65">
                  <c:v>0.21450330690921873</c:v>
                </c:pt>
                <c:pt idx="66">
                  <c:v>0.19689051731431287</c:v>
                </c:pt>
                <c:pt idx="67">
                  <c:v>0.20200337346745958</c:v>
                </c:pt>
                <c:pt idx="68">
                  <c:v>0.18234236494149683</c:v>
                </c:pt>
                <c:pt idx="69">
                  <c:v>0.18470533039806564</c:v>
                </c:pt>
                <c:pt idx="70">
                  <c:v>0.18905498538972659</c:v>
                </c:pt>
                <c:pt idx="71">
                  <c:v>0.17550905221656693</c:v>
                </c:pt>
                <c:pt idx="72">
                  <c:v>0.17356732647083359</c:v>
                </c:pt>
                <c:pt idx="73">
                  <c:v>0.16363861182583161</c:v>
                </c:pt>
                <c:pt idx="74">
                  <c:v>0.17766021456010328</c:v>
                </c:pt>
                <c:pt idx="75">
                  <c:v>0.15891504742792339</c:v>
                </c:pt>
                <c:pt idx="76">
                  <c:v>0.16059172346796244</c:v>
                </c:pt>
                <c:pt idx="77">
                  <c:v>0.16099521431457733</c:v>
                </c:pt>
                <c:pt idx="78">
                  <c:v>0.15871271037580856</c:v>
                </c:pt>
                <c:pt idx="79">
                  <c:v>0.15692835789283119</c:v>
                </c:pt>
                <c:pt idx="80">
                  <c:v>0.15436423864176224</c:v>
                </c:pt>
                <c:pt idx="81">
                  <c:v>0.15036719441928384</c:v>
                </c:pt>
                <c:pt idx="82">
                  <c:v>0.15327327512100289</c:v>
                </c:pt>
                <c:pt idx="83">
                  <c:v>0.15516057101645969</c:v>
                </c:pt>
                <c:pt idx="84">
                  <c:v>0.13897715662011931</c:v>
                </c:pt>
                <c:pt idx="85">
                  <c:v>0.15315021632907341</c:v>
                </c:pt>
                <c:pt idx="86">
                  <c:v>0.14914133953044789</c:v>
                </c:pt>
                <c:pt idx="87">
                  <c:v>0.14213172142092675</c:v>
                </c:pt>
                <c:pt idx="88">
                  <c:v>0.14577260510137857</c:v>
                </c:pt>
                <c:pt idx="89">
                  <c:v>0.14075322629979373</c:v>
                </c:pt>
                <c:pt idx="90">
                  <c:v>0.13559185658444409</c:v>
                </c:pt>
                <c:pt idx="91">
                  <c:v>0.13038788959496503</c:v>
                </c:pt>
                <c:pt idx="92">
                  <c:v>0.14749424493077648</c:v>
                </c:pt>
                <c:pt idx="93">
                  <c:v>7.1197793934503151E-2</c:v>
                </c:pt>
                <c:pt idx="94">
                  <c:v>0.14219680058973563</c:v>
                </c:pt>
                <c:pt idx="95">
                  <c:v>0.11193143732077347</c:v>
                </c:pt>
                <c:pt idx="96">
                  <c:v>9.7827006553472318E-2</c:v>
                </c:pt>
                <c:pt idx="97">
                  <c:v>0.1004775036104148</c:v>
                </c:pt>
                <c:pt idx="98">
                  <c:v>1.4552885403274905E-2</c:v>
                </c:pt>
                <c:pt idx="99">
                  <c:v>6.9105794471702106E-2</c:v>
                </c:pt>
                <c:pt idx="100">
                  <c:v>7.1729076603506359E-2</c:v>
                </c:pt>
                <c:pt idx="101">
                  <c:v>6.7048109479727544E-2</c:v>
                </c:pt>
                <c:pt idx="102">
                  <c:v>5.6046180178186779E-2</c:v>
                </c:pt>
                <c:pt idx="103">
                  <c:v>4.6323352358143693E-2</c:v>
                </c:pt>
                <c:pt idx="104">
                  <c:v>4.2086106839879803E-2</c:v>
                </c:pt>
                <c:pt idx="105">
                  <c:v>4.3810113184507143E-2</c:v>
                </c:pt>
                <c:pt idx="106">
                  <c:v>3.56669342800972E-2</c:v>
                </c:pt>
                <c:pt idx="107">
                  <c:v>3.2118344693592489E-2</c:v>
                </c:pt>
                <c:pt idx="108">
                  <c:v>4.2997215203203792E-2</c:v>
                </c:pt>
                <c:pt idx="109">
                  <c:v>1.1967467515141262E-2</c:v>
                </c:pt>
                <c:pt idx="110">
                  <c:v>4.0160946700752376E-2</c:v>
                </c:pt>
                <c:pt idx="111">
                  <c:v>1.8843377514200576E-2</c:v>
                </c:pt>
                <c:pt idx="112">
                  <c:v>1.3673724995547995E-2</c:v>
                </c:pt>
                <c:pt idx="113">
                  <c:v>5.0712054851090003E-2</c:v>
                </c:pt>
                <c:pt idx="114">
                  <c:v>1.047182989015228E-3</c:v>
                </c:pt>
                <c:pt idx="115">
                  <c:v>6.2594327817972377E-3</c:v>
                </c:pt>
                <c:pt idx="116">
                  <c:v>2.2008591633540387E-4</c:v>
                </c:pt>
                <c:pt idx="117">
                  <c:v>3.770568715023645E-2</c:v>
                </c:pt>
                <c:pt idx="118">
                  <c:v>2.4150287916159105E-3</c:v>
                </c:pt>
                <c:pt idx="119">
                  <c:v>2.6642228452730937E-2</c:v>
                </c:pt>
                <c:pt idx="120">
                  <c:v>1.3523451278480274E-2</c:v>
                </c:pt>
                <c:pt idx="121">
                  <c:v>8.3869299730394767E-3</c:v>
                </c:pt>
                <c:pt idx="122">
                  <c:v>2.6187857528683644E-2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C2-472E-8B0D-B19D79005E15}"/>
            </c:ext>
          </c:extLst>
        </c:ser>
        <c:ser>
          <c:idx val="1"/>
          <c:order val="1"/>
          <c:tx>
            <c:v>PDF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MICP!$G$15:$G$170</c:f>
              <c:numCache>
                <c:formatCode>0.000</c:formatCode>
                <c:ptCount val="156"/>
                <c:pt idx="0">
                  <c:v>94.151668749999999</c:v>
                </c:pt>
                <c:pt idx="1">
                  <c:v>87.707493749999998</c:v>
                </c:pt>
                <c:pt idx="2">
                  <c:v>79.649200000000008</c:v>
                </c:pt>
                <c:pt idx="3">
                  <c:v>68.521818750000008</c:v>
                </c:pt>
                <c:pt idx="4">
                  <c:v>62.975200000000001</c:v>
                </c:pt>
                <c:pt idx="5">
                  <c:v>56.203368750000003</c:v>
                </c:pt>
                <c:pt idx="6">
                  <c:v>49.863578125000004</c:v>
                </c:pt>
                <c:pt idx="7">
                  <c:v>44.99535625</c:v>
                </c:pt>
                <c:pt idx="8">
                  <c:v>40.892415625000005</c:v>
                </c:pt>
                <c:pt idx="9">
                  <c:v>36.221125000000001</c:v>
                </c:pt>
                <c:pt idx="10">
                  <c:v>32.493440624999998</c:v>
                </c:pt>
                <c:pt idx="11">
                  <c:v>29.331981250000002</c:v>
                </c:pt>
                <c:pt idx="12">
                  <c:v>25.845600000000001</c:v>
                </c:pt>
                <c:pt idx="13">
                  <c:v>23.066020312500001</c:v>
                </c:pt>
                <c:pt idx="14">
                  <c:v>20.548712500000001</c:v>
                </c:pt>
                <c:pt idx="15">
                  <c:v>18.4373296875</c:v>
                </c:pt>
                <c:pt idx="16">
                  <c:v>16.4565640625</c:v>
                </c:pt>
                <c:pt idx="17">
                  <c:v>14.854960937500001</c:v>
                </c:pt>
                <c:pt idx="18">
                  <c:v>13.092315625000001</c:v>
                </c:pt>
                <c:pt idx="19">
                  <c:v>11.743173437500001</c:v>
                </c:pt>
                <c:pt idx="20">
                  <c:v>10.51933828125</c:v>
                </c:pt>
                <c:pt idx="21">
                  <c:v>9.4482812500000009</c:v>
                </c:pt>
                <c:pt idx="22">
                  <c:v>8.3856093749999996</c:v>
                </c:pt>
                <c:pt idx="23">
                  <c:v>7.4963015625000002</c:v>
                </c:pt>
                <c:pt idx="24">
                  <c:v>6.7134562500000001</c:v>
                </c:pt>
                <c:pt idx="25">
                  <c:v>5.9650816406250007</c:v>
                </c:pt>
                <c:pt idx="26">
                  <c:v>5.3306394531250003</c:v>
                </c:pt>
                <c:pt idx="27">
                  <c:v>4.770575</c:v>
                </c:pt>
                <c:pt idx="28">
                  <c:v>4.2431839843750003</c:v>
                </c:pt>
                <c:pt idx="29">
                  <c:v>3.7829734375000004</c:v>
                </c:pt>
                <c:pt idx="30">
                  <c:v>3.3765527343750001</c:v>
                </c:pt>
                <c:pt idx="31">
                  <c:v>3.1982785156250002</c:v>
                </c:pt>
                <c:pt idx="32">
                  <c:v>2.5590566406250002</c:v>
                </c:pt>
                <c:pt idx="33">
                  <c:v>2.3716816406250003</c:v>
                </c:pt>
                <c:pt idx="34">
                  <c:v>2.1109908203125003</c:v>
                </c:pt>
                <c:pt idx="35">
                  <c:v>1.85985</c:v>
                </c:pt>
                <c:pt idx="36">
                  <c:v>1.7030740234375001</c:v>
                </c:pt>
                <c:pt idx="37">
                  <c:v>1.6443138671875002</c:v>
                </c:pt>
                <c:pt idx="38">
                  <c:v>1.4367890625000002</c:v>
                </c:pt>
                <c:pt idx="39">
                  <c:v>1.3881592773437501</c:v>
                </c:pt>
                <c:pt idx="40">
                  <c:v>1.2420559570312502</c:v>
                </c:pt>
                <c:pt idx="41">
                  <c:v>1.1479857421875002</c:v>
                </c:pt>
                <c:pt idx="42">
                  <c:v>0.98946865234375003</c:v>
                </c:pt>
                <c:pt idx="43">
                  <c:v>0.91936240234375</c:v>
                </c:pt>
                <c:pt idx="44">
                  <c:v>0.85608007812500009</c:v>
                </c:pt>
                <c:pt idx="45">
                  <c:v>0.79207421875000006</c:v>
                </c:pt>
                <c:pt idx="46">
                  <c:v>0.72953437500000007</c:v>
                </c:pt>
                <c:pt idx="47">
                  <c:v>0.68551318359375002</c:v>
                </c:pt>
                <c:pt idx="48">
                  <c:v>0.62451708984374998</c:v>
                </c:pt>
                <c:pt idx="49">
                  <c:v>0.57355825195312504</c:v>
                </c:pt>
                <c:pt idx="50">
                  <c:v>0.53457500000000002</c:v>
                </c:pt>
                <c:pt idx="51">
                  <c:v>0.50048510742187502</c:v>
                </c:pt>
                <c:pt idx="52">
                  <c:v>0.45587680664062502</c:v>
                </c:pt>
                <c:pt idx="53">
                  <c:v>0.42431538085937504</c:v>
                </c:pt>
                <c:pt idx="54">
                  <c:v>0.3883162841796875</c:v>
                </c:pt>
                <c:pt idx="55">
                  <c:v>0.35888427734375</c:v>
                </c:pt>
                <c:pt idx="56">
                  <c:v>0.33338747558593751</c:v>
                </c:pt>
                <c:pt idx="57">
                  <c:v>0.30616159667968751</c:v>
                </c:pt>
                <c:pt idx="58">
                  <c:v>0.27988085937500001</c:v>
                </c:pt>
                <c:pt idx="59">
                  <c:v>0.26049746093750004</c:v>
                </c:pt>
                <c:pt idx="60">
                  <c:v>0.24018315429687501</c:v>
                </c:pt>
                <c:pt idx="61">
                  <c:v>0.22261943359375</c:v>
                </c:pt>
                <c:pt idx="62">
                  <c:v>0.20453259277343752</c:v>
                </c:pt>
                <c:pt idx="63">
                  <c:v>0.18943126220703127</c:v>
                </c:pt>
                <c:pt idx="64">
                  <c:v>0.17537663574218751</c:v>
                </c:pt>
                <c:pt idx="65">
                  <c:v>0.16132757568359377</c:v>
                </c:pt>
                <c:pt idx="66">
                  <c:v>0.14967001953125</c:v>
                </c:pt>
                <c:pt idx="67">
                  <c:v>0.13764859619140626</c:v>
                </c:pt>
                <c:pt idx="68">
                  <c:v>0.127265380859375</c:v>
                </c:pt>
                <c:pt idx="69">
                  <c:v>0.11765225830078126</c:v>
                </c:pt>
                <c:pt idx="70">
                  <c:v>0.10862294921875</c:v>
                </c:pt>
                <c:pt idx="71">
                  <c:v>0.10029701538085938</c:v>
                </c:pt>
                <c:pt idx="72">
                  <c:v>9.2619519042968751E-2</c:v>
                </c:pt>
                <c:pt idx="73">
                  <c:v>8.5840069580078129E-2</c:v>
                </c:pt>
                <c:pt idx="74">
                  <c:v>7.9051440429687508E-2</c:v>
                </c:pt>
                <c:pt idx="75">
                  <c:v>7.3049298095703125E-2</c:v>
                </c:pt>
                <c:pt idx="76">
                  <c:v>6.746597900390626E-2</c:v>
                </c:pt>
                <c:pt idx="77">
                  <c:v>6.2432397460937504E-2</c:v>
                </c:pt>
                <c:pt idx="78">
                  <c:v>5.7663671875000003E-2</c:v>
                </c:pt>
                <c:pt idx="79">
                  <c:v>5.3303381347656255E-2</c:v>
                </c:pt>
                <c:pt idx="80">
                  <c:v>4.9183621215820317E-2</c:v>
                </c:pt>
                <c:pt idx="81">
                  <c:v>4.5419024658203126E-2</c:v>
                </c:pt>
                <c:pt idx="82">
                  <c:v>4.1975720214843755E-2</c:v>
                </c:pt>
                <c:pt idx="83">
                  <c:v>3.8731515502929692E-2</c:v>
                </c:pt>
                <c:pt idx="84">
                  <c:v>3.58161376953125E-2</c:v>
                </c:pt>
                <c:pt idx="85">
                  <c:v>3.3118783569335938E-2</c:v>
                </c:pt>
                <c:pt idx="86">
                  <c:v>3.0588870239257816E-2</c:v>
                </c:pt>
                <c:pt idx="87">
                  <c:v>2.8256817626953125E-2</c:v>
                </c:pt>
                <c:pt idx="88">
                  <c:v>2.6073681640625002E-2</c:v>
                </c:pt>
                <c:pt idx="89">
                  <c:v>2.411285400390625E-2</c:v>
                </c:pt>
                <c:pt idx="90">
                  <c:v>2.2263594055175782E-2</c:v>
                </c:pt>
                <c:pt idx="91">
                  <c:v>2.0592341613769532E-2</c:v>
                </c:pt>
                <c:pt idx="92">
                  <c:v>1.9018023681640624E-2</c:v>
                </c:pt>
                <c:pt idx="93">
                  <c:v>1.7572341918945314E-2</c:v>
                </c:pt>
                <c:pt idx="94">
                  <c:v>1.6230043029785157E-2</c:v>
                </c:pt>
                <c:pt idx="95">
                  <c:v>1.4987855529785156E-2</c:v>
                </c:pt>
                <c:pt idx="96">
                  <c:v>1.3858779907226563E-2</c:v>
                </c:pt>
                <c:pt idx="97">
                  <c:v>1.2791776275634766E-2</c:v>
                </c:pt>
                <c:pt idx="98">
                  <c:v>1.1819135284423828E-2</c:v>
                </c:pt>
                <c:pt idx="99">
                  <c:v>1.0919638061523438E-2</c:v>
                </c:pt>
                <c:pt idx="100">
                  <c:v>1.0089360809326172E-2</c:v>
                </c:pt>
                <c:pt idx="101">
                  <c:v>9.3207664489746104E-3</c:v>
                </c:pt>
                <c:pt idx="102">
                  <c:v>8.6084777832031254E-3</c:v>
                </c:pt>
                <c:pt idx="103">
                  <c:v>7.9537971496582028E-3</c:v>
                </c:pt>
                <c:pt idx="104">
                  <c:v>7.3473823547363284E-3</c:v>
                </c:pt>
                <c:pt idx="105">
                  <c:v>6.7878807067871094E-3</c:v>
                </c:pt>
                <c:pt idx="106">
                  <c:v>6.2713912963867193E-3</c:v>
                </c:pt>
                <c:pt idx="107">
                  <c:v>5.7928264617919927E-3</c:v>
                </c:pt>
                <c:pt idx="108">
                  <c:v>5.3525791168212893E-3</c:v>
                </c:pt>
                <c:pt idx="109">
                  <c:v>4.9450149536132814E-3</c:v>
                </c:pt>
                <c:pt idx="110">
                  <c:v>4.5688640594482421E-3</c:v>
                </c:pt>
                <c:pt idx="111">
                  <c:v>4.2202152252197268E-3</c:v>
                </c:pt>
                <c:pt idx="112">
                  <c:v>3.8987087249755859E-3</c:v>
                </c:pt>
                <c:pt idx="113">
                  <c:v>3.6015983581542971E-3</c:v>
                </c:pt>
                <c:pt idx="114">
                  <c:v>3.3273887634277344E-3</c:v>
                </c:pt>
                <c:pt idx="115">
                  <c:v>3.0741210937500004E-3</c:v>
                </c:pt>
                <c:pt idx="116">
                  <c:v>2.8404802322387697E-3</c:v>
                </c:pt>
                <c:pt idx="117">
                  <c:v>2.6238374710083009E-3</c:v>
                </c:pt>
                <c:pt idx="118">
                  <c:v>2.4242372512817386E-3</c:v>
                </c:pt>
                <c:pt idx="119">
                  <c:v>2.2397796630859376E-3</c:v>
                </c:pt>
                <c:pt idx="120">
                  <c:v>2.069036674499512E-3</c:v>
                </c:pt>
                <c:pt idx="121">
                  <c:v>1.911541748046875E-3</c:v>
                </c:pt>
                <c:pt idx="122">
                  <c:v>1.7662717819213868E-3</c:v>
                </c:pt>
                <c:pt idx="123">
                  <c:v>1.6318988800048829E-3</c:v>
                </c:pt>
                <c:pt idx="124">
                  <c:v>1.5114936828613283E-3</c:v>
                </c:pt>
                <c:pt idx="125">
                  <c:v>1.5114936828613283E-3</c:v>
                </c:pt>
                <c:pt idx="126">
                  <c:v>1.5114936828613283E-3</c:v>
                </c:pt>
              </c:numCache>
            </c:numRef>
          </c:xVal>
          <c:yVal>
            <c:numRef>
              <c:f>MICP!$D$15:$D$170</c:f>
              <c:numCache>
                <c:formatCode>0.000</c:formatCode>
                <c:ptCount val="1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0.98788975355866748</c:v>
                </c:pt>
                <c:pt idx="26">
                  <c:v>0.97074743000971175</c:v>
                </c:pt>
                <c:pt idx="27">
                  <c:v>0.94544012037234282</c:v>
                </c:pt>
                <c:pt idx="28">
                  <c:v>0.90880281049229639</c:v>
                </c:pt>
                <c:pt idx="29">
                  <c:v>0.85522815746099168</c:v>
                </c:pt>
                <c:pt idx="30">
                  <c:v>0.79374887373486869</c:v>
                </c:pt>
                <c:pt idx="31">
                  <c:v>0.76261326732215495</c:v>
                </c:pt>
                <c:pt idx="32">
                  <c:v>0.59312892564256536</c:v>
                </c:pt>
                <c:pt idx="33">
                  <c:v>0.53590281511031246</c:v>
                </c:pt>
                <c:pt idx="34">
                  <c:v>0.44386093504616153</c:v>
                </c:pt>
                <c:pt idx="35">
                  <c:v>0.35512466974509749</c:v>
                </c:pt>
                <c:pt idx="36">
                  <c:v>0.29669905991488366</c:v>
                </c:pt>
                <c:pt idx="37">
                  <c:v>0.27649236098651786</c:v>
                </c:pt>
                <c:pt idx="38">
                  <c:v>0.20048271009618401</c:v>
                </c:pt>
                <c:pt idx="39">
                  <c:v>0.17498588375410407</c:v>
                </c:pt>
                <c:pt idx="40">
                  <c:v>0.13243515578791798</c:v>
                </c:pt>
                <c:pt idx="41">
                  <c:v>0.10743400154648131</c:v>
                </c:pt>
                <c:pt idx="42">
                  <c:v>7.684992016608061E-2</c:v>
                </c:pt>
                <c:pt idx="43">
                  <c:v>6.3984911272555345E-2</c:v>
                </c:pt>
                <c:pt idx="44">
                  <c:v>5.2579452770230906E-2</c:v>
                </c:pt>
                <c:pt idx="45">
                  <c:v>4.3559236992794736E-2</c:v>
                </c:pt>
                <c:pt idx="46">
                  <c:v>3.5821470796800203E-2</c:v>
                </c:pt>
                <c:pt idx="47">
                  <c:v>3.0412322089923949E-2</c:v>
                </c:pt>
                <c:pt idx="48">
                  <c:v>2.4215107151515203E-2</c:v>
                </c:pt>
                <c:pt idx="49">
                  <c:v>1.9966707938647521E-2</c:v>
                </c:pt>
                <c:pt idx="50">
                  <c:v>1.6769655165558728E-2</c:v>
                </c:pt>
                <c:pt idx="51">
                  <c:v>1.4213447538784285E-2</c:v>
                </c:pt>
                <c:pt idx="52">
                  <c:v>1.1338367206228828E-2</c:v>
                </c:pt>
                <c:pt idx="53">
                  <c:v>9.468639294667347E-3</c:v>
                </c:pt>
                <c:pt idx="54">
                  <c:v>7.6079164992450821E-3</c:v>
                </c:pt>
                <c:pt idx="55">
                  <c:v>6.2780325861748754E-3</c:v>
                </c:pt>
                <c:pt idx="56">
                  <c:v>5.2742613609142452E-3</c:v>
                </c:pt>
                <c:pt idx="57">
                  <c:v>4.2870581126898122E-3</c:v>
                </c:pt>
                <c:pt idx="58">
                  <c:v>3.464079632315098E-3</c:v>
                </c:pt>
                <c:pt idx="59">
                  <c:v>2.9737629966155588E-3</c:v>
                </c:pt>
                <c:pt idx="60">
                  <c:v>2.4359208984641167E-3</c:v>
                </c:pt>
                <c:pt idx="61">
                  <c:v>2.0399473414848268E-3</c:v>
                </c:pt>
                <c:pt idx="62">
                  <c:v>1.6918068488113169E-3</c:v>
                </c:pt>
                <c:pt idx="63">
                  <c:v>1.4314786010598546E-3</c:v>
                </c:pt>
                <c:pt idx="64">
                  <c:v>1.200908454543792E-3</c:v>
                </c:pt>
                <c:pt idx="65">
                  <c:v>9.9535067471501204E-4</c:v>
                </c:pt>
                <c:pt idx="66">
                  <c:v>8.3295399635952005E-4</c:v>
                </c:pt>
                <c:pt idx="67">
                  <c:v>6.9203001421369592E-4</c:v>
                </c:pt>
                <c:pt idx="68">
                  <c:v>5.8328963141118795E-4</c:v>
                </c:pt>
                <c:pt idx="69">
                  <c:v>4.8915212814970577E-4</c:v>
                </c:pt>
                <c:pt idx="70">
                  <c:v>4.070198204062514E-4</c:v>
                </c:pt>
                <c:pt idx="71">
                  <c:v>3.4201310075798741E-4</c:v>
                </c:pt>
                <c:pt idx="72">
                  <c:v>2.8719099311125262E-4</c:v>
                </c:pt>
                <c:pt idx="73">
                  <c:v>2.4279450476005771E-4</c:v>
                </c:pt>
                <c:pt idx="74">
                  <c:v>2.0191623840226658E-4</c:v>
                </c:pt>
                <c:pt idx="75">
                  <c:v>1.7069286464788114E-4</c:v>
                </c:pt>
                <c:pt idx="76">
                  <c:v>1.4377903347040366E-4</c:v>
                </c:pt>
                <c:pt idx="77">
                  <c:v>1.2067351581335206E-4</c:v>
                </c:pt>
                <c:pt idx="78">
                  <c:v>1.0124234332764548E-4</c:v>
                </c:pt>
                <c:pt idx="79">
                  <c:v>8.4825348510841891E-5</c:v>
                </c:pt>
                <c:pt idx="80">
                  <c:v>7.1076370772304998E-5</c:v>
                </c:pt>
                <c:pt idx="81">
                  <c:v>5.9655179217132925E-5</c:v>
                </c:pt>
                <c:pt idx="82">
                  <c:v>4.9711537639329784E-5</c:v>
                </c:pt>
                <c:pt idx="83">
                  <c:v>4.1141296108104797E-5</c:v>
                </c:pt>
                <c:pt idx="84">
                  <c:v>3.4577068439567427E-5</c:v>
                </c:pt>
                <c:pt idx="85">
                  <c:v>2.8391934909555161E-5</c:v>
                </c:pt>
                <c:pt idx="86">
                  <c:v>2.3253774895759527E-5</c:v>
                </c:pt>
                <c:pt idx="87">
                  <c:v>1.9075276646574046E-5</c:v>
                </c:pt>
                <c:pt idx="88">
                  <c:v>1.5426365035930978E-5</c:v>
                </c:pt>
                <c:pt idx="89">
                  <c:v>1.2413093265717379E-5</c:v>
                </c:pt>
                <c:pt idx="90">
                  <c:v>9.9384826712789476E-6</c:v>
                </c:pt>
                <c:pt idx="91">
                  <c:v>7.9026998940356918E-6</c:v>
                </c:pt>
                <c:pt idx="92">
                  <c:v>5.9384870167988879E-6</c:v>
                </c:pt>
                <c:pt idx="93">
                  <c:v>5.1290025142591844E-6</c:v>
                </c:pt>
                <c:pt idx="94">
                  <c:v>3.7498513235645348E-6</c:v>
                </c:pt>
                <c:pt idx="95">
                  <c:v>2.824058546235797E-6</c:v>
                </c:pt>
                <c:pt idx="96">
                  <c:v>2.1322411613011738E-6</c:v>
                </c:pt>
                <c:pt idx="97">
                  <c:v>1.5268818067681877E-6</c:v>
                </c:pt>
                <c:pt idx="98">
                  <c:v>1.452029837922808E-6</c:v>
                </c:pt>
                <c:pt idx="99">
                  <c:v>1.1486311749520084E-6</c:v>
                </c:pt>
                <c:pt idx="100">
                  <c:v>8.7978413587652682E-7</c:v>
                </c:pt>
                <c:pt idx="101">
                  <c:v>6.6531119846668929E-7</c:v>
                </c:pt>
                <c:pt idx="102">
                  <c:v>5.1238515386131667E-7</c:v>
                </c:pt>
                <c:pt idx="103">
                  <c:v>4.0448260252290424E-7</c:v>
                </c:pt>
                <c:pt idx="104">
                  <c:v>3.208285959122037E-7</c:v>
                </c:pt>
                <c:pt idx="105">
                  <c:v>2.4650520957791855E-7</c:v>
                </c:pt>
                <c:pt idx="106">
                  <c:v>1.9485450020173545E-7</c:v>
                </c:pt>
                <c:pt idx="107">
                  <c:v>1.5517036666690132E-7</c:v>
                </c:pt>
                <c:pt idx="108">
                  <c:v>1.0981285403222074E-7</c:v>
                </c:pt>
                <c:pt idx="109">
                  <c:v>9.9037781864375063E-8</c:v>
                </c:pt>
                <c:pt idx="110">
                  <c:v>6.8170163181058285E-8</c:v>
                </c:pt>
                <c:pt idx="111">
                  <c:v>5.5813231036871969E-8</c:v>
                </c:pt>
                <c:pt idx="112">
                  <c:v>4.8160593735246948E-8</c:v>
                </c:pt>
                <c:pt idx="113">
                  <c:v>2.3940017079837617E-8</c:v>
                </c:pt>
                <c:pt idx="114">
                  <c:v>2.3513130553709516E-8</c:v>
                </c:pt>
                <c:pt idx="115">
                  <c:v>2.1335121780374777E-8</c:v>
                </c:pt>
                <c:pt idx="116">
                  <c:v>2.126973974725388E-8</c:v>
                </c:pt>
                <c:pt idx="117">
                  <c:v>1.1711818959092568E-8</c:v>
                </c:pt>
                <c:pt idx="118">
                  <c:v>1.1189235982200785E-8</c:v>
                </c:pt>
                <c:pt idx="119">
                  <c:v>6.2681170254208496E-9</c:v>
                </c:pt>
                <c:pt idx="120">
                  <c:v>4.1365124658909735E-9</c:v>
                </c:pt>
                <c:pt idx="121">
                  <c:v>3.0081379609470105E-9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1.6006444947258558E-8</c:v>
                </c:pt>
                <c:pt idx="126">
                  <c:v>1.6006444947258558E-8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C2-472E-8B0D-B19D79005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44512"/>
        <c:axId val="180073984"/>
      </c:scatterChart>
      <c:valAx>
        <c:axId val="177744512"/>
        <c:scaling>
          <c:logBase val="10"/>
          <c:orientation val="minMax"/>
          <c:max val="100"/>
          <c:min val="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545126353790614"/>
              <c:y val="0.92654028436018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0073984"/>
        <c:crosses val="autoZero"/>
        <c:crossBetween val="midCat"/>
        <c:majorUnit val="10"/>
        <c:minorUnit val="10"/>
      </c:valAx>
      <c:valAx>
        <c:axId val="1800739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Distribution Functions</a:t>
                </a:r>
              </a:p>
            </c:rich>
          </c:tx>
          <c:layout>
            <c:manualLayout>
              <c:xMode val="edge"/>
              <c:yMode val="edge"/>
              <c:x val="3.7906137184115521E-2"/>
              <c:y val="0.338862559241706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7744512"/>
        <c:crossesAt val="1E-3"/>
        <c:crossBetween val="midCat"/>
        <c:majorUnit val="0.2"/>
        <c:minorUnit val="0.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967509025270758"/>
          <c:y val="0.16113744075829384"/>
          <c:w val="0.10108303249097475"/>
          <c:h val="9.24170616113744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7.em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8</xdr:col>
      <xdr:colOff>581025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8</xdr:col>
      <xdr:colOff>561975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20</xdr:row>
      <xdr:rowOff>104775</xdr:rowOff>
    </xdr:from>
    <xdr:to>
      <xdr:col>29</xdr:col>
      <xdr:colOff>371475</xdr:colOff>
      <xdr:row>45</xdr:row>
      <xdr:rowOff>47625</xdr:rowOff>
    </xdr:to>
    <xdr:grpSp>
      <xdr:nvGrpSpPr>
        <xdr:cNvPr id="7207" name="Group 28"/>
        <xdr:cNvGrpSpPr>
          <a:grpSpLocks/>
        </xdr:cNvGrpSpPr>
      </xdr:nvGrpSpPr>
      <xdr:grpSpPr bwMode="auto">
        <a:xfrm>
          <a:off x="14062075" y="3775075"/>
          <a:ext cx="5715000" cy="4070350"/>
          <a:chOff x="1471" y="474"/>
          <a:chExt cx="600" cy="419"/>
        </a:xfrm>
      </xdr:grpSpPr>
      <xdr:graphicFrame macro="">
        <xdr:nvGraphicFramePr>
          <xdr:cNvPr id="7220" name="Chart 4"/>
          <xdr:cNvGraphicFramePr>
            <a:graphicFrameLocks/>
          </xdr:cNvGraphicFramePr>
        </xdr:nvGraphicFramePr>
        <xdr:xfrm>
          <a:off x="1471" y="474"/>
          <a:ext cx="600" cy="4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221" name="Line 19"/>
          <xdr:cNvSpPr>
            <a:spLocks noChangeShapeType="1"/>
          </xdr:cNvSpPr>
        </xdr:nvSpPr>
        <xdr:spPr bwMode="auto">
          <a:xfrm flipV="1">
            <a:off x="1829" y="549"/>
            <a:ext cx="2" cy="303"/>
          </a:xfrm>
          <a:prstGeom prst="line">
            <a:avLst/>
          </a:prstGeom>
          <a:noFill/>
          <a:ln w="222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22" name="Line 21"/>
          <xdr:cNvSpPr>
            <a:spLocks noChangeShapeType="1"/>
          </xdr:cNvSpPr>
        </xdr:nvSpPr>
        <xdr:spPr bwMode="auto">
          <a:xfrm flipV="1">
            <a:off x="1788" y="548"/>
            <a:ext cx="2" cy="303"/>
          </a:xfrm>
          <a:prstGeom prst="line">
            <a:avLst/>
          </a:prstGeom>
          <a:noFill/>
          <a:ln w="222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180975</xdr:colOff>
      <xdr:row>25</xdr:row>
      <xdr:rowOff>38100</xdr:rowOff>
    </xdr:from>
    <xdr:to>
      <xdr:col>23</xdr:col>
      <xdr:colOff>457200</xdr:colOff>
      <xdr:row>28</xdr:row>
      <xdr:rowOff>9525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15878175" y="5257800"/>
          <a:ext cx="276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Micro</a:t>
          </a:r>
        </a:p>
      </xdr:txBody>
    </xdr:sp>
    <xdr:clientData/>
  </xdr:twoCellAnchor>
  <xdr:twoCellAnchor>
    <xdr:from>
      <xdr:col>25</xdr:col>
      <xdr:colOff>190500</xdr:colOff>
      <xdr:row>25</xdr:row>
      <xdr:rowOff>114300</xdr:rowOff>
    </xdr:from>
    <xdr:to>
      <xdr:col>25</xdr:col>
      <xdr:colOff>476250</xdr:colOff>
      <xdr:row>28</xdr:row>
      <xdr:rowOff>95250</xdr:rowOff>
    </xdr:to>
    <xdr:sp macro="" textlink="">
      <xdr:nvSpPr>
        <xdr:cNvPr id="7" name="Text Box 25"/>
        <xdr:cNvSpPr txBox="1">
          <a:spLocks noChangeArrowheads="1"/>
        </xdr:cNvSpPr>
      </xdr:nvSpPr>
      <xdr:spPr bwMode="auto">
        <a:xfrm>
          <a:off x="17106900" y="5334000"/>
          <a:ext cx="285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Meso</a:t>
          </a:r>
        </a:p>
      </xdr:txBody>
    </xdr:sp>
    <xdr:clientData/>
  </xdr:twoCellAnchor>
  <xdr:twoCellAnchor>
    <xdr:from>
      <xdr:col>27</xdr:col>
      <xdr:colOff>9525</xdr:colOff>
      <xdr:row>25</xdr:row>
      <xdr:rowOff>47625</xdr:rowOff>
    </xdr:from>
    <xdr:to>
      <xdr:col>27</xdr:col>
      <xdr:colOff>285750</xdr:colOff>
      <xdr:row>28</xdr:row>
      <xdr:rowOff>19050</xdr:rowOff>
    </xdr:to>
    <xdr:sp macro="" textlink="">
      <xdr:nvSpPr>
        <xdr:cNvPr id="8" name="Text Box 26"/>
        <xdr:cNvSpPr txBox="1">
          <a:spLocks noChangeArrowheads="1"/>
        </xdr:cNvSpPr>
      </xdr:nvSpPr>
      <xdr:spPr bwMode="auto">
        <a:xfrm>
          <a:off x="18145125" y="5267325"/>
          <a:ext cx="276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Macro</a:t>
          </a:r>
        </a:p>
      </xdr:txBody>
    </xdr:sp>
    <xdr:clientData/>
  </xdr:twoCellAnchor>
  <xdr:twoCellAnchor editAs="absolute">
    <xdr:from>
      <xdr:col>20</xdr:col>
      <xdr:colOff>0</xdr:colOff>
      <xdr:row>1</xdr:row>
      <xdr:rowOff>85725</xdr:rowOff>
    </xdr:from>
    <xdr:to>
      <xdr:col>28</xdr:col>
      <xdr:colOff>571500</xdr:colOff>
      <xdr:row>24</xdr:row>
      <xdr:rowOff>47625</xdr:rowOff>
    </xdr:to>
    <xdr:graphicFrame macro="">
      <xdr:nvGraphicFramePr>
        <xdr:cNvPr id="7211" name="Diagram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180975</xdr:colOff>
      <xdr:row>1</xdr:row>
      <xdr:rowOff>38100</xdr:rowOff>
    </xdr:from>
    <xdr:to>
      <xdr:col>20</xdr:col>
      <xdr:colOff>66675</xdr:colOff>
      <xdr:row>24</xdr:row>
      <xdr:rowOff>123825</xdr:rowOff>
    </xdr:to>
    <xdr:graphicFrame macro="">
      <xdr:nvGraphicFramePr>
        <xdr:cNvPr id="7212" name="Diagra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295275</xdr:colOff>
      <xdr:row>25</xdr:row>
      <xdr:rowOff>123825</xdr:rowOff>
    </xdr:from>
    <xdr:to>
      <xdr:col>21</xdr:col>
      <xdr:colOff>38100</xdr:colOff>
      <xdr:row>50</xdr:row>
      <xdr:rowOff>22225</xdr:rowOff>
    </xdr:to>
    <xdr:graphicFrame macro="">
      <xdr:nvGraphicFramePr>
        <xdr:cNvPr id="72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257175</xdr:colOff>
      <xdr:row>25</xdr:row>
      <xdr:rowOff>47625</xdr:rowOff>
    </xdr:from>
    <xdr:to>
      <xdr:col>15</xdr:col>
      <xdr:colOff>533400</xdr:colOff>
      <xdr:row>28</xdr:row>
      <xdr:rowOff>19050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1077575" y="5267325"/>
          <a:ext cx="276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Micro</a:t>
          </a:r>
        </a:p>
      </xdr:txBody>
    </xdr:sp>
    <xdr:clientData/>
  </xdr:twoCellAnchor>
  <xdr:twoCellAnchor>
    <xdr:from>
      <xdr:col>17</xdr:col>
      <xdr:colOff>38100</xdr:colOff>
      <xdr:row>25</xdr:row>
      <xdr:rowOff>0</xdr:rowOff>
    </xdr:from>
    <xdr:to>
      <xdr:col>17</xdr:col>
      <xdr:colOff>323850</xdr:colOff>
      <xdr:row>27</xdr:row>
      <xdr:rowOff>142875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2077700" y="5219700"/>
          <a:ext cx="285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Meso</a:t>
          </a:r>
        </a:p>
      </xdr:txBody>
    </xdr:sp>
    <xdr:clientData/>
  </xdr:twoCellAnchor>
  <xdr:twoCellAnchor>
    <xdr:from>
      <xdr:col>19</xdr:col>
      <xdr:colOff>190500</xdr:colOff>
      <xdr:row>25</xdr:row>
      <xdr:rowOff>0</xdr:rowOff>
    </xdr:from>
    <xdr:to>
      <xdr:col>19</xdr:col>
      <xdr:colOff>466725</xdr:colOff>
      <xdr:row>27</xdr:row>
      <xdr:rowOff>133350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3449300" y="5219700"/>
          <a:ext cx="276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Macro</a:t>
          </a:r>
        </a:p>
      </xdr:txBody>
    </xdr:sp>
    <xdr:clientData/>
  </xdr:twoCellAnchor>
  <xdr:twoCellAnchor editAs="absolute">
    <xdr:from>
      <xdr:col>20</xdr:col>
      <xdr:colOff>257175</xdr:colOff>
      <xdr:row>50</xdr:row>
      <xdr:rowOff>155575</xdr:rowOff>
    </xdr:from>
    <xdr:to>
      <xdr:col>29</xdr:col>
      <xdr:colOff>47625</xdr:colOff>
      <xdr:row>75</xdr:row>
      <xdr:rowOff>123825</xdr:rowOff>
    </xdr:to>
    <xdr:graphicFrame macro="">
      <xdr:nvGraphicFramePr>
        <xdr:cNvPr id="7217" name="Diagram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52</xdr:row>
      <xdr:rowOff>28575</xdr:rowOff>
    </xdr:from>
    <xdr:to>
      <xdr:col>20</xdr:col>
      <xdr:colOff>314325</xdr:colOff>
      <xdr:row>73</xdr:row>
      <xdr:rowOff>38100</xdr:rowOff>
    </xdr:to>
    <xdr:grpSp>
      <xdr:nvGrpSpPr>
        <xdr:cNvPr id="7218" name="Group 35"/>
        <xdr:cNvGrpSpPr>
          <a:grpSpLocks/>
        </xdr:cNvGrpSpPr>
      </xdr:nvGrpSpPr>
      <xdr:grpSpPr bwMode="auto">
        <a:xfrm>
          <a:off x="9652000" y="8969375"/>
          <a:ext cx="4581525" cy="3476625"/>
          <a:chOff x="1008" y="1009"/>
          <a:chExt cx="481" cy="358"/>
        </a:xfrm>
      </xdr:grpSpPr>
      <xdr:pic>
        <xdr:nvPicPr>
          <xdr:cNvPr id="7219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1024" y="1282"/>
            <a:ext cx="465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52</xdr:row>
          <xdr:rowOff>66675</xdr:rowOff>
        </xdr:from>
        <xdr:to>
          <xdr:col>14</xdr:col>
          <xdr:colOff>1190625</xdr:colOff>
          <xdr:row>55</xdr:row>
          <xdr:rowOff>85725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62</xdr:row>
          <xdr:rowOff>104775</xdr:rowOff>
        </xdr:from>
        <xdr:to>
          <xdr:col>15</xdr:col>
          <xdr:colOff>257175</xdr:colOff>
          <xdr:row>66</xdr:row>
          <xdr:rowOff>38100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57</xdr:row>
          <xdr:rowOff>28575</xdr:rowOff>
        </xdr:from>
        <xdr:to>
          <xdr:col>15</xdr:col>
          <xdr:colOff>590550</xdr:colOff>
          <xdr:row>61</xdr:row>
          <xdr:rowOff>28575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52</xdr:row>
          <xdr:rowOff>28575</xdr:rowOff>
        </xdr:from>
        <xdr:to>
          <xdr:col>20</xdr:col>
          <xdr:colOff>228600</xdr:colOff>
          <xdr:row>55</xdr:row>
          <xdr:rowOff>133350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57</xdr:row>
          <xdr:rowOff>28575</xdr:rowOff>
        </xdr:from>
        <xdr:to>
          <xdr:col>20</xdr:col>
          <xdr:colOff>152400</xdr:colOff>
          <xdr:row>60</xdr:row>
          <xdr:rowOff>133350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62</xdr:row>
          <xdr:rowOff>47625</xdr:rowOff>
        </xdr:from>
        <xdr:to>
          <xdr:col>20</xdr:col>
          <xdr:colOff>285750</xdr:colOff>
          <xdr:row>65</xdr:row>
          <xdr:rowOff>142875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Ongoing%20projects/RS-54417/05.MICP/MICP%20job%201/MICP%20Correction%20Ver.%20I/MICP%20Corr%20(24.07.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lab AS MICP Correction"/>
      <sheetName val="Template"/>
      <sheetName val="working"/>
      <sheetName val="workshee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75" workbookViewId="0">
      <selection activeCell="A8" sqref="A8:XFD9"/>
    </sheetView>
  </sheetViews>
  <sheetFormatPr defaultRowHeight="12.75" x14ac:dyDescent="0.2"/>
  <cols>
    <col min="1" max="1" width="16.42578125" style="61" customWidth="1"/>
    <col min="2" max="2" width="12.140625" style="61" customWidth="1"/>
    <col min="3" max="3" width="10" style="61" customWidth="1"/>
    <col min="4" max="4" width="9.28515625" style="61" customWidth="1"/>
    <col min="5" max="5" width="11" style="61" customWidth="1"/>
    <col min="6" max="6" width="9" style="61" customWidth="1"/>
    <col min="7" max="7" width="9.5703125" style="61" customWidth="1"/>
    <col min="8" max="8" width="10.5703125" style="61" customWidth="1"/>
    <col min="9" max="9" width="9.7109375" style="61" customWidth="1"/>
    <col min="10" max="10" width="8.28515625" style="61" customWidth="1"/>
    <col min="11" max="11" width="8" style="61" customWidth="1"/>
    <col min="12" max="14" width="7.85546875" style="61" customWidth="1"/>
    <col min="15" max="15" width="7" style="61" customWidth="1"/>
    <col min="16" max="256" width="9.140625" style="61"/>
    <col min="257" max="257" width="16.42578125" style="61" customWidth="1"/>
    <col min="258" max="258" width="12.140625" style="61" customWidth="1"/>
    <col min="259" max="259" width="10" style="61" customWidth="1"/>
    <col min="260" max="260" width="9.28515625" style="61" customWidth="1"/>
    <col min="261" max="261" width="11" style="61" customWidth="1"/>
    <col min="262" max="262" width="9" style="61" customWidth="1"/>
    <col min="263" max="263" width="9.5703125" style="61" customWidth="1"/>
    <col min="264" max="264" width="10.5703125" style="61" customWidth="1"/>
    <col min="265" max="265" width="9.7109375" style="61" customWidth="1"/>
    <col min="266" max="266" width="8.28515625" style="61" customWidth="1"/>
    <col min="267" max="267" width="8" style="61" customWidth="1"/>
    <col min="268" max="270" width="7.85546875" style="61" customWidth="1"/>
    <col min="271" max="271" width="7" style="61" customWidth="1"/>
    <col min="272" max="512" width="9.140625" style="61"/>
    <col min="513" max="513" width="16.42578125" style="61" customWidth="1"/>
    <col min="514" max="514" width="12.140625" style="61" customWidth="1"/>
    <col min="515" max="515" width="10" style="61" customWidth="1"/>
    <col min="516" max="516" width="9.28515625" style="61" customWidth="1"/>
    <col min="517" max="517" width="11" style="61" customWidth="1"/>
    <col min="518" max="518" width="9" style="61" customWidth="1"/>
    <col min="519" max="519" width="9.5703125" style="61" customWidth="1"/>
    <col min="520" max="520" width="10.5703125" style="61" customWidth="1"/>
    <col min="521" max="521" width="9.7109375" style="61" customWidth="1"/>
    <col min="522" max="522" width="8.28515625" style="61" customWidth="1"/>
    <col min="523" max="523" width="8" style="61" customWidth="1"/>
    <col min="524" max="526" width="7.85546875" style="61" customWidth="1"/>
    <col min="527" max="527" width="7" style="61" customWidth="1"/>
    <col min="528" max="768" width="9.140625" style="61"/>
    <col min="769" max="769" width="16.42578125" style="61" customWidth="1"/>
    <col min="770" max="770" width="12.140625" style="61" customWidth="1"/>
    <col min="771" max="771" width="10" style="61" customWidth="1"/>
    <col min="772" max="772" width="9.28515625" style="61" customWidth="1"/>
    <col min="773" max="773" width="11" style="61" customWidth="1"/>
    <col min="774" max="774" width="9" style="61" customWidth="1"/>
    <col min="775" max="775" width="9.5703125" style="61" customWidth="1"/>
    <col min="776" max="776" width="10.5703125" style="61" customWidth="1"/>
    <col min="777" max="777" width="9.7109375" style="61" customWidth="1"/>
    <col min="778" max="778" width="8.28515625" style="61" customWidth="1"/>
    <col min="779" max="779" width="8" style="61" customWidth="1"/>
    <col min="780" max="782" width="7.85546875" style="61" customWidth="1"/>
    <col min="783" max="783" width="7" style="61" customWidth="1"/>
    <col min="784" max="1024" width="9.140625" style="61"/>
    <col min="1025" max="1025" width="16.42578125" style="61" customWidth="1"/>
    <col min="1026" max="1026" width="12.140625" style="61" customWidth="1"/>
    <col min="1027" max="1027" width="10" style="61" customWidth="1"/>
    <col min="1028" max="1028" width="9.28515625" style="61" customWidth="1"/>
    <col min="1029" max="1029" width="11" style="61" customWidth="1"/>
    <col min="1030" max="1030" width="9" style="61" customWidth="1"/>
    <col min="1031" max="1031" width="9.5703125" style="61" customWidth="1"/>
    <col min="1032" max="1032" width="10.5703125" style="61" customWidth="1"/>
    <col min="1033" max="1033" width="9.7109375" style="61" customWidth="1"/>
    <col min="1034" max="1034" width="8.28515625" style="61" customWidth="1"/>
    <col min="1035" max="1035" width="8" style="61" customWidth="1"/>
    <col min="1036" max="1038" width="7.85546875" style="61" customWidth="1"/>
    <col min="1039" max="1039" width="7" style="61" customWidth="1"/>
    <col min="1040" max="1280" width="9.140625" style="61"/>
    <col min="1281" max="1281" width="16.42578125" style="61" customWidth="1"/>
    <col min="1282" max="1282" width="12.140625" style="61" customWidth="1"/>
    <col min="1283" max="1283" width="10" style="61" customWidth="1"/>
    <col min="1284" max="1284" width="9.28515625" style="61" customWidth="1"/>
    <col min="1285" max="1285" width="11" style="61" customWidth="1"/>
    <col min="1286" max="1286" width="9" style="61" customWidth="1"/>
    <col min="1287" max="1287" width="9.5703125" style="61" customWidth="1"/>
    <col min="1288" max="1288" width="10.5703125" style="61" customWidth="1"/>
    <col min="1289" max="1289" width="9.7109375" style="61" customWidth="1"/>
    <col min="1290" max="1290" width="8.28515625" style="61" customWidth="1"/>
    <col min="1291" max="1291" width="8" style="61" customWidth="1"/>
    <col min="1292" max="1294" width="7.85546875" style="61" customWidth="1"/>
    <col min="1295" max="1295" width="7" style="61" customWidth="1"/>
    <col min="1296" max="1536" width="9.140625" style="61"/>
    <col min="1537" max="1537" width="16.42578125" style="61" customWidth="1"/>
    <col min="1538" max="1538" width="12.140625" style="61" customWidth="1"/>
    <col min="1539" max="1539" width="10" style="61" customWidth="1"/>
    <col min="1540" max="1540" width="9.28515625" style="61" customWidth="1"/>
    <col min="1541" max="1541" width="11" style="61" customWidth="1"/>
    <col min="1542" max="1542" width="9" style="61" customWidth="1"/>
    <col min="1543" max="1543" width="9.5703125" style="61" customWidth="1"/>
    <col min="1544" max="1544" width="10.5703125" style="61" customWidth="1"/>
    <col min="1545" max="1545" width="9.7109375" style="61" customWidth="1"/>
    <col min="1546" max="1546" width="8.28515625" style="61" customWidth="1"/>
    <col min="1547" max="1547" width="8" style="61" customWidth="1"/>
    <col min="1548" max="1550" width="7.85546875" style="61" customWidth="1"/>
    <col min="1551" max="1551" width="7" style="61" customWidth="1"/>
    <col min="1552" max="1792" width="9.140625" style="61"/>
    <col min="1793" max="1793" width="16.42578125" style="61" customWidth="1"/>
    <col min="1794" max="1794" width="12.140625" style="61" customWidth="1"/>
    <col min="1795" max="1795" width="10" style="61" customWidth="1"/>
    <col min="1796" max="1796" width="9.28515625" style="61" customWidth="1"/>
    <col min="1797" max="1797" width="11" style="61" customWidth="1"/>
    <col min="1798" max="1798" width="9" style="61" customWidth="1"/>
    <col min="1799" max="1799" width="9.5703125" style="61" customWidth="1"/>
    <col min="1800" max="1800" width="10.5703125" style="61" customWidth="1"/>
    <col min="1801" max="1801" width="9.7109375" style="61" customWidth="1"/>
    <col min="1802" max="1802" width="8.28515625" style="61" customWidth="1"/>
    <col min="1803" max="1803" width="8" style="61" customWidth="1"/>
    <col min="1804" max="1806" width="7.85546875" style="61" customWidth="1"/>
    <col min="1807" max="1807" width="7" style="61" customWidth="1"/>
    <col min="1808" max="2048" width="9.140625" style="61"/>
    <col min="2049" max="2049" width="16.42578125" style="61" customWidth="1"/>
    <col min="2050" max="2050" width="12.140625" style="61" customWidth="1"/>
    <col min="2051" max="2051" width="10" style="61" customWidth="1"/>
    <col min="2052" max="2052" width="9.28515625" style="61" customWidth="1"/>
    <col min="2053" max="2053" width="11" style="61" customWidth="1"/>
    <col min="2054" max="2054" width="9" style="61" customWidth="1"/>
    <col min="2055" max="2055" width="9.5703125" style="61" customWidth="1"/>
    <col min="2056" max="2056" width="10.5703125" style="61" customWidth="1"/>
    <col min="2057" max="2057" width="9.7109375" style="61" customWidth="1"/>
    <col min="2058" max="2058" width="8.28515625" style="61" customWidth="1"/>
    <col min="2059" max="2059" width="8" style="61" customWidth="1"/>
    <col min="2060" max="2062" width="7.85546875" style="61" customWidth="1"/>
    <col min="2063" max="2063" width="7" style="61" customWidth="1"/>
    <col min="2064" max="2304" width="9.140625" style="61"/>
    <col min="2305" max="2305" width="16.42578125" style="61" customWidth="1"/>
    <col min="2306" max="2306" width="12.140625" style="61" customWidth="1"/>
    <col min="2307" max="2307" width="10" style="61" customWidth="1"/>
    <col min="2308" max="2308" width="9.28515625" style="61" customWidth="1"/>
    <col min="2309" max="2309" width="11" style="61" customWidth="1"/>
    <col min="2310" max="2310" width="9" style="61" customWidth="1"/>
    <col min="2311" max="2311" width="9.5703125" style="61" customWidth="1"/>
    <col min="2312" max="2312" width="10.5703125" style="61" customWidth="1"/>
    <col min="2313" max="2313" width="9.7109375" style="61" customWidth="1"/>
    <col min="2314" max="2314" width="8.28515625" style="61" customWidth="1"/>
    <col min="2315" max="2315" width="8" style="61" customWidth="1"/>
    <col min="2316" max="2318" width="7.85546875" style="61" customWidth="1"/>
    <col min="2319" max="2319" width="7" style="61" customWidth="1"/>
    <col min="2320" max="2560" width="9.140625" style="61"/>
    <col min="2561" max="2561" width="16.42578125" style="61" customWidth="1"/>
    <col min="2562" max="2562" width="12.140625" style="61" customWidth="1"/>
    <col min="2563" max="2563" width="10" style="61" customWidth="1"/>
    <col min="2564" max="2564" width="9.28515625" style="61" customWidth="1"/>
    <col min="2565" max="2565" width="11" style="61" customWidth="1"/>
    <col min="2566" max="2566" width="9" style="61" customWidth="1"/>
    <col min="2567" max="2567" width="9.5703125" style="61" customWidth="1"/>
    <col min="2568" max="2568" width="10.5703125" style="61" customWidth="1"/>
    <col min="2569" max="2569" width="9.7109375" style="61" customWidth="1"/>
    <col min="2570" max="2570" width="8.28515625" style="61" customWidth="1"/>
    <col min="2571" max="2571" width="8" style="61" customWidth="1"/>
    <col min="2572" max="2574" width="7.85546875" style="61" customWidth="1"/>
    <col min="2575" max="2575" width="7" style="61" customWidth="1"/>
    <col min="2576" max="2816" width="9.140625" style="61"/>
    <col min="2817" max="2817" width="16.42578125" style="61" customWidth="1"/>
    <col min="2818" max="2818" width="12.140625" style="61" customWidth="1"/>
    <col min="2819" max="2819" width="10" style="61" customWidth="1"/>
    <col min="2820" max="2820" width="9.28515625" style="61" customWidth="1"/>
    <col min="2821" max="2821" width="11" style="61" customWidth="1"/>
    <col min="2822" max="2822" width="9" style="61" customWidth="1"/>
    <col min="2823" max="2823" width="9.5703125" style="61" customWidth="1"/>
    <col min="2824" max="2824" width="10.5703125" style="61" customWidth="1"/>
    <col min="2825" max="2825" width="9.7109375" style="61" customWidth="1"/>
    <col min="2826" max="2826" width="8.28515625" style="61" customWidth="1"/>
    <col min="2827" max="2827" width="8" style="61" customWidth="1"/>
    <col min="2828" max="2830" width="7.85546875" style="61" customWidth="1"/>
    <col min="2831" max="2831" width="7" style="61" customWidth="1"/>
    <col min="2832" max="3072" width="9.140625" style="61"/>
    <col min="3073" max="3073" width="16.42578125" style="61" customWidth="1"/>
    <col min="3074" max="3074" width="12.140625" style="61" customWidth="1"/>
    <col min="3075" max="3075" width="10" style="61" customWidth="1"/>
    <col min="3076" max="3076" width="9.28515625" style="61" customWidth="1"/>
    <col min="3077" max="3077" width="11" style="61" customWidth="1"/>
    <col min="3078" max="3078" width="9" style="61" customWidth="1"/>
    <col min="3079" max="3079" width="9.5703125" style="61" customWidth="1"/>
    <col min="3080" max="3080" width="10.5703125" style="61" customWidth="1"/>
    <col min="3081" max="3081" width="9.7109375" style="61" customWidth="1"/>
    <col min="3082" max="3082" width="8.28515625" style="61" customWidth="1"/>
    <col min="3083" max="3083" width="8" style="61" customWidth="1"/>
    <col min="3084" max="3086" width="7.85546875" style="61" customWidth="1"/>
    <col min="3087" max="3087" width="7" style="61" customWidth="1"/>
    <col min="3088" max="3328" width="9.140625" style="61"/>
    <col min="3329" max="3329" width="16.42578125" style="61" customWidth="1"/>
    <col min="3330" max="3330" width="12.140625" style="61" customWidth="1"/>
    <col min="3331" max="3331" width="10" style="61" customWidth="1"/>
    <col min="3332" max="3332" width="9.28515625" style="61" customWidth="1"/>
    <col min="3333" max="3333" width="11" style="61" customWidth="1"/>
    <col min="3334" max="3334" width="9" style="61" customWidth="1"/>
    <col min="3335" max="3335" width="9.5703125" style="61" customWidth="1"/>
    <col min="3336" max="3336" width="10.5703125" style="61" customWidth="1"/>
    <col min="3337" max="3337" width="9.7109375" style="61" customWidth="1"/>
    <col min="3338" max="3338" width="8.28515625" style="61" customWidth="1"/>
    <col min="3339" max="3339" width="8" style="61" customWidth="1"/>
    <col min="3340" max="3342" width="7.85546875" style="61" customWidth="1"/>
    <col min="3343" max="3343" width="7" style="61" customWidth="1"/>
    <col min="3344" max="3584" width="9.140625" style="61"/>
    <col min="3585" max="3585" width="16.42578125" style="61" customWidth="1"/>
    <col min="3586" max="3586" width="12.140625" style="61" customWidth="1"/>
    <col min="3587" max="3587" width="10" style="61" customWidth="1"/>
    <col min="3588" max="3588" width="9.28515625" style="61" customWidth="1"/>
    <col min="3589" max="3589" width="11" style="61" customWidth="1"/>
    <col min="3590" max="3590" width="9" style="61" customWidth="1"/>
    <col min="3591" max="3591" width="9.5703125" style="61" customWidth="1"/>
    <col min="3592" max="3592" width="10.5703125" style="61" customWidth="1"/>
    <col min="3593" max="3593" width="9.7109375" style="61" customWidth="1"/>
    <col min="3594" max="3594" width="8.28515625" style="61" customWidth="1"/>
    <col min="3595" max="3595" width="8" style="61" customWidth="1"/>
    <col min="3596" max="3598" width="7.85546875" style="61" customWidth="1"/>
    <col min="3599" max="3599" width="7" style="61" customWidth="1"/>
    <col min="3600" max="3840" width="9.140625" style="61"/>
    <col min="3841" max="3841" width="16.42578125" style="61" customWidth="1"/>
    <col min="3842" max="3842" width="12.140625" style="61" customWidth="1"/>
    <col min="3843" max="3843" width="10" style="61" customWidth="1"/>
    <col min="3844" max="3844" width="9.28515625" style="61" customWidth="1"/>
    <col min="3845" max="3845" width="11" style="61" customWidth="1"/>
    <col min="3846" max="3846" width="9" style="61" customWidth="1"/>
    <col min="3847" max="3847" width="9.5703125" style="61" customWidth="1"/>
    <col min="3848" max="3848" width="10.5703125" style="61" customWidth="1"/>
    <col min="3849" max="3849" width="9.7109375" style="61" customWidth="1"/>
    <col min="3850" max="3850" width="8.28515625" style="61" customWidth="1"/>
    <col min="3851" max="3851" width="8" style="61" customWidth="1"/>
    <col min="3852" max="3854" width="7.85546875" style="61" customWidth="1"/>
    <col min="3855" max="3855" width="7" style="61" customWidth="1"/>
    <col min="3856" max="4096" width="9.140625" style="61"/>
    <col min="4097" max="4097" width="16.42578125" style="61" customWidth="1"/>
    <col min="4098" max="4098" width="12.140625" style="61" customWidth="1"/>
    <col min="4099" max="4099" width="10" style="61" customWidth="1"/>
    <col min="4100" max="4100" width="9.28515625" style="61" customWidth="1"/>
    <col min="4101" max="4101" width="11" style="61" customWidth="1"/>
    <col min="4102" max="4102" width="9" style="61" customWidth="1"/>
    <col min="4103" max="4103" width="9.5703125" style="61" customWidth="1"/>
    <col min="4104" max="4104" width="10.5703125" style="61" customWidth="1"/>
    <col min="4105" max="4105" width="9.7109375" style="61" customWidth="1"/>
    <col min="4106" max="4106" width="8.28515625" style="61" customWidth="1"/>
    <col min="4107" max="4107" width="8" style="61" customWidth="1"/>
    <col min="4108" max="4110" width="7.85546875" style="61" customWidth="1"/>
    <col min="4111" max="4111" width="7" style="61" customWidth="1"/>
    <col min="4112" max="4352" width="9.140625" style="61"/>
    <col min="4353" max="4353" width="16.42578125" style="61" customWidth="1"/>
    <col min="4354" max="4354" width="12.140625" style="61" customWidth="1"/>
    <col min="4355" max="4355" width="10" style="61" customWidth="1"/>
    <col min="4356" max="4356" width="9.28515625" style="61" customWidth="1"/>
    <col min="4357" max="4357" width="11" style="61" customWidth="1"/>
    <col min="4358" max="4358" width="9" style="61" customWidth="1"/>
    <col min="4359" max="4359" width="9.5703125" style="61" customWidth="1"/>
    <col min="4360" max="4360" width="10.5703125" style="61" customWidth="1"/>
    <col min="4361" max="4361" width="9.7109375" style="61" customWidth="1"/>
    <col min="4362" max="4362" width="8.28515625" style="61" customWidth="1"/>
    <col min="4363" max="4363" width="8" style="61" customWidth="1"/>
    <col min="4364" max="4366" width="7.85546875" style="61" customWidth="1"/>
    <col min="4367" max="4367" width="7" style="61" customWidth="1"/>
    <col min="4368" max="4608" width="9.140625" style="61"/>
    <col min="4609" max="4609" width="16.42578125" style="61" customWidth="1"/>
    <col min="4610" max="4610" width="12.140625" style="61" customWidth="1"/>
    <col min="4611" max="4611" width="10" style="61" customWidth="1"/>
    <col min="4612" max="4612" width="9.28515625" style="61" customWidth="1"/>
    <col min="4613" max="4613" width="11" style="61" customWidth="1"/>
    <col min="4614" max="4614" width="9" style="61" customWidth="1"/>
    <col min="4615" max="4615" width="9.5703125" style="61" customWidth="1"/>
    <col min="4616" max="4616" width="10.5703125" style="61" customWidth="1"/>
    <col min="4617" max="4617" width="9.7109375" style="61" customWidth="1"/>
    <col min="4618" max="4618" width="8.28515625" style="61" customWidth="1"/>
    <col min="4619" max="4619" width="8" style="61" customWidth="1"/>
    <col min="4620" max="4622" width="7.85546875" style="61" customWidth="1"/>
    <col min="4623" max="4623" width="7" style="61" customWidth="1"/>
    <col min="4624" max="4864" width="9.140625" style="61"/>
    <col min="4865" max="4865" width="16.42578125" style="61" customWidth="1"/>
    <col min="4866" max="4866" width="12.140625" style="61" customWidth="1"/>
    <col min="4867" max="4867" width="10" style="61" customWidth="1"/>
    <col min="4868" max="4868" width="9.28515625" style="61" customWidth="1"/>
    <col min="4869" max="4869" width="11" style="61" customWidth="1"/>
    <col min="4870" max="4870" width="9" style="61" customWidth="1"/>
    <col min="4871" max="4871" width="9.5703125" style="61" customWidth="1"/>
    <col min="4872" max="4872" width="10.5703125" style="61" customWidth="1"/>
    <col min="4873" max="4873" width="9.7109375" style="61" customWidth="1"/>
    <col min="4874" max="4874" width="8.28515625" style="61" customWidth="1"/>
    <col min="4875" max="4875" width="8" style="61" customWidth="1"/>
    <col min="4876" max="4878" width="7.85546875" style="61" customWidth="1"/>
    <col min="4879" max="4879" width="7" style="61" customWidth="1"/>
    <col min="4880" max="5120" width="9.140625" style="61"/>
    <col min="5121" max="5121" width="16.42578125" style="61" customWidth="1"/>
    <col min="5122" max="5122" width="12.140625" style="61" customWidth="1"/>
    <col min="5123" max="5123" width="10" style="61" customWidth="1"/>
    <col min="5124" max="5124" width="9.28515625" style="61" customWidth="1"/>
    <col min="5125" max="5125" width="11" style="61" customWidth="1"/>
    <col min="5126" max="5126" width="9" style="61" customWidth="1"/>
    <col min="5127" max="5127" width="9.5703125" style="61" customWidth="1"/>
    <col min="5128" max="5128" width="10.5703125" style="61" customWidth="1"/>
    <col min="5129" max="5129" width="9.7109375" style="61" customWidth="1"/>
    <col min="5130" max="5130" width="8.28515625" style="61" customWidth="1"/>
    <col min="5131" max="5131" width="8" style="61" customWidth="1"/>
    <col min="5132" max="5134" width="7.85546875" style="61" customWidth="1"/>
    <col min="5135" max="5135" width="7" style="61" customWidth="1"/>
    <col min="5136" max="5376" width="9.140625" style="61"/>
    <col min="5377" max="5377" width="16.42578125" style="61" customWidth="1"/>
    <col min="5378" max="5378" width="12.140625" style="61" customWidth="1"/>
    <col min="5379" max="5379" width="10" style="61" customWidth="1"/>
    <col min="5380" max="5380" width="9.28515625" style="61" customWidth="1"/>
    <col min="5381" max="5381" width="11" style="61" customWidth="1"/>
    <col min="5382" max="5382" width="9" style="61" customWidth="1"/>
    <col min="5383" max="5383" width="9.5703125" style="61" customWidth="1"/>
    <col min="5384" max="5384" width="10.5703125" style="61" customWidth="1"/>
    <col min="5385" max="5385" width="9.7109375" style="61" customWidth="1"/>
    <col min="5386" max="5386" width="8.28515625" style="61" customWidth="1"/>
    <col min="5387" max="5387" width="8" style="61" customWidth="1"/>
    <col min="5388" max="5390" width="7.85546875" style="61" customWidth="1"/>
    <col min="5391" max="5391" width="7" style="61" customWidth="1"/>
    <col min="5392" max="5632" width="9.140625" style="61"/>
    <col min="5633" max="5633" width="16.42578125" style="61" customWidth="1"/>
    <col min="5634" max="5634" width="12.140625" style="61" customWidth="1"/>
    <col min="5635" max="5635" width="10" style="61" customWidth="1"/>
    <col min="5636" max="5636" width="9.28515625" style="61" customWidth="1"/>
    <col min="5637" max="5637" width="11" style="61" customWidth="1"/>
    <col min="5638" max="5638" width="9" style="61" customWidth="1"/>
    <col min="5639" max="5639" width="9.5703125" style="61" customWidth="1"/>
    <col min="5640" max="5640" width="10.5703125" style="61" customWidth="1"/>
    <col min="5641" max="5641" width="9.7109375" style="61" customWidth="1"/>
    <col min="5642" max="5642" width="8.28515625" style="61" customWidth="1"/>
    <col min="5643" max="5643" width="8" style="61" customWidth="1"/>
    <col min="5644" max="5646" width="7.85546875" style="61" customWidth="1"/>
    <col min="5647" max="5647" width="7" style="61" customWidth="1"/>
    <col min="5648" max="5888" width="9.140625" style="61"/>
    <col min="5889" max="5889" width="16.42578125" style="61" customWidth="1"/>
    <col min="5890" max="5890" width="12.140625" style="61" customWidth="1"/>
    <col min="5891" max="5891" width="10" style="61" customWidth="1"/>
    <col min="5892" max="5892" width="9.28515625" style="61" customWidth="1"/>
    <col min="5893" max="5893" width="11" style="61" customWidth="1"/>
    <col min="5894" max="5894" width="9" style="61" customWidth="1"/>
    <col min="5895" max="5895" width="9.5703125" style="61" customWidth="1"/>
    <col min="5896" max="5896" width="10.5703125" style="61" customWidth="1"/>
    <col min="5897" max="5897" width="9.7109375" style="61" customWidth="1"/>
    <col min="5898" max="5898" width="8.28515625" style="61" customWidth="1"/>
    <col min="5899" max="5899" width="8" style="61" customWidth="1"/>
    <col min="5900" max="5902" width="7.85546875" style="61" customWidth="1"/>
    <col min="5903" max="5903" width="7" style="61" customWidth="1"/>
    <col min="5904" max="6144" width="9.140625" style="61"/>
    <col min="6145" max="6145" width="16.42578125" style="61" customWidth="1"/>
    <col min="6146" max="6146" width="12.140625" style="61" customWidth="1"/>
    <col min="6147" max="6147" width="10" style="61" customWidth="1"/>
    <col min="6148" max="6148" width="9.28515625" style="61" customWidth="1"/>
    <col min="6149" max="6149" width="11" style="61" customWidth="1"/>
    <col min="6150" max="6150" width="9" style="61" customWidth="1"/>
    <col min="6151" max="6151" width="9.5703125" style="61" customWidth="1"/>
    <col min="6152" max="6152" width="10.5703125" style="61" customWidth="1"/>
    <col min="6153" max="6153" width="9.7109375" style="61" customWidth="1"/>
    <col min="6154" max="6154" width="8.28515625" style="61" customWidth="1"/>
    <col min="6155" max="6155" width="8" style="61" customWidth="1"/>
    <col min="6156" max="6158" width="7.85546875" style="61" customWidth="1"/>
    <col min="6159" max="6159" width="7" style="61" customWidth="1"/>
    <col min="6160" max="6400" width="9.140625" style="61"/>
    <col min="6401" max="6401" width="16.42578125" style="61" customWidth="1"/>
    <col min="6402" max="6402" width="12.140625" style="61" customWidth="1"/>
    <col min="6403" max="6403" width="10" style="61" customWidth="1"/>
    <col min="6404" max="6404" width="9.28515625" style="61" customWidth="1"/>
    <col min="6405" max="6405" width="11" style="61" customWidth="1"/>
    <col min="6406" max="6406" width="9" style="61" customWidth="1"/>
    <col min="6407" max="6407" width="9.5703125" style="61" customWidth="1"/>
    <col min="6408" max="6408" width="10.5703125" style="61" customWidth="1"/>
    <col min="6409" max="6409" width="9.7109375" style="61" customWidth="1"/>
    <col min="6410" max="6410" width="8.28515625" style="61" customWidth="1"/>
    <col min="6411" max="6411" width="8" style="61" customWidth="1"/>
    <col min="6412" max="6414" width="7.85546875" style="61" customWidth="1"/>
    <col min="6415" max="6415" width="7" style="61" customWidth="1"/>
    <col min="6416" max="6656" width="9.140625" style="61"/>
    <col min="6657" max="6657" width="16.42578125" style="61" customWidth="1"/>
    <col min="6658" max="6658" width="12.140625" style="61" customWidth="1"/>
    <col min="6659" max="6659" width="10" style="61" customWidth="1"/>
    <col min="6660" max="6660" width="9.28515625" style="61" customWidth="1"/>
    <col min="6661" max="6661" width="11" style="61" customWidth="1"/>
    <col min="6662" max="6662" width="9" style="61" customWidth="1"/>
    <col min="6663" max="6663" width="9.5703125" style="61" customWidth="1"/>
    <col min="6664" max="6664" width="10.5703125" style="61" customWidth="1"/>
    <col min="6665" max="6665" width="9.7109375" style="61" customWidth="1"/>
    <col min="6666" max="6666" width="8.28515625" style="61" customWidth="1"/>
    <col min="6667" max="6667" width="8" style="61" customWidth="1"/>
    <col min="6668" max="6670" width="7.85546875" style="61" customWidth="1"/>
    <col min="6671" max="6671" width="7" style="61" customWidth="1"/>
    <col min="6672" max="6912" width="9.140625" style="61"/>
    <col min="6913" max="6913" width="16.42578125" style="61" customWidth="1"/>
    <col min="6914" max="6914" width="12.140625" style="61" customWidth="1"/>
    <col min="6915" max="6915" width="10" style="61" customWidth="1"/>
    <col min="6916" max="6916" width="9.28515625" style="61" customWidth="1"/>
    <col min="6917" max="6917" width="11" style="61" customWidth="1"/>
    <col min="6918" max="6918" width="9" style="61" customWidth="1"/>
    <col min="6919" max="6919" width="9.5703125" style="61" customWidth="1"/>
    <col min="6920" max="6920" width="10.5703125" style="61" customWidth="1"/>
    <col min="6921" max="6921" width="9.7109375" style="61" customWidth="1"/>
    <col min="6922" max="6922" width="8.28515625" style="61" customWidth="1"/>
    <col min="6923" max="6923" width="8" style="61" customWidth="1"/>
    <col min="6924" max="6926" width="7.85546875" style="61" customWidth="1"/>
    <col min="6927" max="6927" width="7" style="61" customWidth="1"/>
    <col min="6928" max="7168" width="9.140625" style="61"/>
    <col min="7169" max="7169" width="16.42578125" style="61" customWidth="1"/>
    <col min="7170" max="7170" width="12.140625" style="61" customWidth="1"/>
    <col min="7171" max="7171" width="10" style="61" customWidth="1"/>
    <col min="7172" max="7172" width="9.28515625" style="61" customWidth="1"/>
    <col min="7173" max="7173" width="11" style="61" customWidth="1"/>
    <col min="7174" max="7174" width="9" style="61" customWidth="1"/>
    <col min="7175" max="7175" width="9.5703125" style="61" customWidth="1"/>
    <col min="7176" max="7176" width="10.5703125" style="61" customWidth="1"/>
    <col min="7177" max="7177" width="9.7109375" style="61" customWidth="1"/>
    <col min="7178" max="7178" width="8.28515625" style="61" customWidth="1"/>
    <col min="7179" max="7179" width="8" style="61" customWidth="1"/>
    <col min="7180" max="7182" width="7.85546875" style="61" customWidth="1"/>
    <col min="7183" max="7183" width="7" style="61" customWidth="1"/>
    <col min="7184" max="7424" width="9.140625" style="61"/>
    <col min="7425" max="7425" width="16.42578125" style="61" customWidth="1"/>
    <col min="7426" max="7426" width="12.140625" style="61" customWidth="1"/>
    <col min="7427" max="7427" width="10" style="61" customWidth="1"/>
    <col min="7428" max="7428" width="9.28515625" style="61" customWidth="1"/>
    <col min="7429" max="7429" width="11" style="61" customWidth="1"/>
    <col min="7430" max="7430" width="9" style="61" customWidth="1"/>
    <col min="7431" max="7431" width="9.5703125" style="61" customWidth="1"/>
    <col min="7432" max="7432" width="10.5703125" style="61" customWidth="1"/>
    <col min="7433" max="7433" width="9.7109375" style="61" customWidth="1"/>
    <col min="7434" max="7434" width="8.28515625" style="61" customWidth="1"/>
    <col min="7435" max="7435" width="8" style="61" customWidth="1"/>
    <col min="7436" max="7438" width="7.85546875" style="61" customWidth="1"/>
    <col min="7439" max="7439" width="7" style="61" customWidth="1"/>
    <col min="7440" max="7680" width="9.140625" style="61"/>
    <col min="7681" max="7681" width="16.42578125" style="61" customWidth="1"/>
    <col min="7682" max="7682" width="12.140625" style="61" customWidth="1"/>
    <col min="7683" max="7683" width="10" style="61" customWidth="1"/>
    <col min="7684" max="7684" width="9.28515625" style="61" customWidth="1"/>
    <col min="7685" max="7685" width="11" style="61" customWidth="1"/>
    <col min="7686" max="7686" width="9" style="61" customWidth="1"/>
    <col min="7687" max="7687" width="9.5703125" style="61" customWidth="1"/>
    <col min="7688" max="7688" width="10.5703125" style="61" customWidth="1"/>
    <col min="7689" max="7689" width="9.7109375" style="61" customWidth="1"/>
    <col min="7690" max="7690" width="8.28515625" style="61" customWidth="1"/>
    <col min="7691" max="7691" width="8" style="61" customWidth="1"/>
    <col min="7692" max="7694" width="7.85546875" style="61" customWidth="1"/>
    <col min="7695" max="7695" width="7" style="61" customWidth="1"/>
    <col min="7696" max="7936" width="9.140625" style="61"/>
    <col min="7937" max="7937" width="16.42578125" style="61" customWidth="1"/>
    <col min="7938" max="7938" width="12.140625" style="61" customWidth="1"/>
    <col min="7939" max="7939" width="10" style="61" customWidth="1"/>
    <col min="7940" max="7940" width="9.28515625" style="61" customWidth="1"/>
    <col min="7941" max="7941" width="11" style="61" customWidth="1"/>
    <col min="7942" max="7942" width="9" style="61" customWidth="1"/>
    <col min="7943" max="7943" width="9.5703125" style="61" customWidth="1"/>
    <col min="7944" max="7944" width="10.5703125" style="61" customWidth="1"/>
    <col min="7945" max="7945" width="9.7109375" style="61" customWidth="1"/>
    <col min="7946" max="7946" width="8.28515625" style="61" customWidth="1"/>
    <col min="7947" max="7947" width="8" style="61" customWidth="1"/>
    <col min="7948" max="7950" width="7.85546875" style="61" customWidth="1"/>
    <col min="7951" max="7951" width="7" style="61" customWidth="1"/>
    <col min="7952" max="8192" width="9.140625" style="61"/>
    <col min="8193" max="8193" width="16.42578125" style="61" customWidth="1"/>
    <col min="8194" max="8194" width="12.140625" style="61" customWidth="1"/>
    <col min="8195" max="8195" width="10" style="61" customWidth="1"/>
    <col min="8196" max="8196" width="9.28515625" style="61" customWidth="1"/>
    <col min="8197" max="8197" width="11" style="61" customWidth="1"/>
    <col min="8198" max="8198" width="9" style="61" customWidth="1"/>
    <col min="8199" max="8199" width="9.5703125" style="61" customWidth="1"/>
    <col min="8200" max="8200" width="10.5703125" style="61" customWidth="1"/>
    <col min="8201" max="8201" width="9.7109375" style="61" customWidth="1"/>
    <col min="8202" max="8202" width="8.28515625" style="61" customWidth="1"/>
    <col min="8203" max="8203" width="8" style="61" customWidth="1"/>
    <col min="8204" max="8206" width="7.85546875" style="61" customWidth="1"/>
    <col min="8207" max="8207" width="7" style="61" customWidth="1"/>
    <col min="8208" max="8448" width="9.140625" style="61"/>
    <col min="8449" max="8449" width="16.42578125" style="61" customWidth="1"/>
    <col min="8450" max="8450" width="12.140625" style="61" customWidth="1"/>
    <col min="8451" max="8451" width="10" style="61" customWidth="1"/>
    <col min="8452" max="8452" width="9.28515625" style="61" customWidth="1"/>
    <col min="8453" max="8453" width="11" style="61" customWidth="1"/>
    <col min="8454" max="8454" width="9" style="61" customWidth="1"/>
    <col min="8455" max="8455" width="9.5703125" style="61" customWidth="1"/>
    <col min="8456" max="8456" width="10.5703125" style="61" customWidth="1"/>
    <col min="8457" max="8457" width="9.7109375" style="61" customWidth="1"/>
    <col min="8458" max="8458" width="8.28515625" style="61" customWidth="1"/>
    <col min="8459" max="8459" width="8" style="61" customWidth="1"/>
    <col min="8460" max="8462" width="7.85546875" style="61" customWidth="1"/>
    <col min="8463" max="8463" width="7" style="61" customWidth="1"/>
    <col min="8464" max="8704" width="9.140625" style="61"/>
    <col min="8705" max="8705" width="16.42578125" style="61" customWidth="1"/>
    <col min="8706" max="8706" width="12.140625" style="61" customWidth="1"/>
    <col min="8707" max="8707" width="10" style="61" customWidth="1"/>
    <col min="8708" max="8708" width="9.28515625" style="61" customWidth="1"/>
    <col min="8709" max="8709" width="11" style="61" customWidth="1"/>
    <col min="8710" max="8710" width="9" style="61" customWidth="1"/>
    <col min="8711" max="8711" width="9.5703125" style="61" customWidth="1"/>
    <col min="8712" max="8712" width="10.5703125" style="61" customWidth="1"/>
    <col min="8713" max="8713" width="9.7109375" style="61" customWidth="1"/>
    <col min="8714" max="8714" width="8.28515625" style="61" customWidth="1"/>
    <col min="8715" max="8715" width="8" style="61" customWidth="1"/>
    <col min="8716" max="8718" width="7.85546875" style="61" customWidth="1"/>
    <col min="8719" max="8719" width="7" style="61" customWidth="1"/>
    <col min="8720" max="8960" width="9.140625" style="61"/>
    <col min="8961" max="8961" width="16.42578125" style="61" customWidth="1"/>
    <col min="8962" max="8962" width="12.140625" style="61" customWidth="1"/>
    <col min="8963" max="8963" width="10" style="61" customWidth="1"/>
    <col min="8964" max="8964" width="9.28515625" style="61" customWidth="1"/>
    <col min="8965" max="8965" width="11" style="61" customWidth="1"/>
    <col min="8966" max="8966" width="9" style="61" customWidth="1"/>
    <col min="8967" max="8967" width="9.5703125" style="61" customWidth="1"/>
    <col min="8968" max="8968" width="10.5703125" style="61" customWidth="1"/>
    <col min="8969" max="8969" width="9.7109375" style="61" customWidth="1"/>
    <col min="8970" max="8970" width="8.28515625" style="61" customWidth="1"/>
    <col min="8971" max="8971" width="8" style="61" customWidth="1"/>
    <col min="8972" max="8974" width="7.85546875" style="61" customWidth="1"/>
    <col min="8975" max="8975" width="7" style="61" customWidth="1"/>
    <col min="8976" max="9216" width="9.140625" style="61"/>
    <col min="9217" max="9217" width="16.42578125" style="61" customWidth="1"/>
    <col min="9218" max="9218" width="12.140625" style="61" customWidth="1"/>
    <col min="9219" max="9219" width="10" style="61" customWidth="1"/>
    <col min="9220" max="9220" width="9.28515625" style="61" customWidth="1"/>
    <col min="9221" max="9221" width="11" style="61" customWidth="1"/>
    <col min="9222" max="9222" width="9" style="61" customWidth="1"/>
    <col min="9223" max="9223" width="9.5703125" style="61" customWidth="1"/>
    <col min="9224" max="9224" width="10.5703125" style="61" customWidth="1"/>
    <col min="9225" max="9225" width="9.7109375" style="61" customWidth="1"/>
    <col min="9226" max="9226" width="8.28515625" style="61" customWidth="1"/>
    <col min="9227" max="9227" width="8" style="61" customWidth="1"/>
    <col min="9228" max="9230" width="7.85546875" style="61" customWidth="1"/>
    <col min="9231" max="9231" width="7" style="61" customWidth="1"/>
    <col min="9232" max="9472" width="9.140625" style="61"/>
    <col min="9473" max="9473" width="16.42578125" style="61" customWidth="1"/>
    <col min="9474" max="9474" width="12.140625" style="61" customWidth="1"/>
    <col min="9475" max="9475" width="10" style="61" customWidth="1"/>
    <col min="9476" max="9476" width="9.28515625" style="61" customWidth="1"/>
    <col min="9477" max="9477" width="11" style="61" customWidth="1"/>
    <col min="9478" max="9478" width="9" style="61" customWidth="1"/>
    <col min="9479" max="9479" width="9.5703125" style="61" customWidth="1"/>
    <col min="9480" max="9480" width="10.5703125" style="61" customWidth="1"/>
    <col min="9481" max="9481" width="9.7109375" style="61" customWidth="1"/>
    <col min="9482" max="9482" width="8.28515625" style="61" customWidth="1"/>
    <col min="9483" max="9483" width="8" style="61" customWidth="1"/>
    <col min="9484" max="9486" width="7.85546875" style="61" customWidth="1"/>
    <col min="9487" max="9487" width="7" style="61" customWidth="1"/>
    <col min="9488" max="9728" width="9.140625" style="61"/>
    <col min="9729" max="9729" width="16.42578125" style="61" customWidth="1"/>
    <col min="9730" max="9730" width="12.140625" style="61" customWidth="1"/>
    <col min="9731" max="9731" width="10" style="61" customWidth="1"/>
    <col min="9732" max="9732" width="9.28515625" style="61" customWidth="1"/>
    <col min="9733" max="9733" width="11" style="61" customWidth="1"/>
    <col min="9734" max="9734" width="9" style="61" customWidth="1"/>
    <col min="9735" max="9735" width="9.5703125" style="61" customWidth="1"/>
    <col min="9736" max="9736" width="10.5703125" style="61" customWidth="1"/>
    <col min="9737" max="9737" width="9.7109375" style="61" customWidth="1"/>
    <col min="9738" max="9738" width="8.28515625" style="61" customWidth="1"/>
    <col min="9739" max="9739" width="8" style="61" customWidth="1"/>
    <col min="9740" max="9742" width="7.85546875" style="61" customWidth="1"/>
    <col min="9743" max="9743" width="7" style="61" customWidth="1"/>
    <col min="9744" max="9984" width="9.140625" style="61"/>
    <col min="9985" max="9985" width="16.42578125" style="61" customWidth="1"/>
    <col min="9986" max="9986" width="12.140625" style="61" customWidth="1"/>
    <col min="9987" max="9987" width="10" style="61" customWidth="1"/>
    <col min="9988" max="9988" width="9.28515625" style="61" customWidth="1"/>
    <col min="9989" max="9989" width="11" style="61" customWidth="1"/>
    <col min="9990" max="9990" width="9" style="61" customWidth="1"/>
    <col min="9991" max="9991" width="9.5703125" style="61" customWidth="1"/>
    <col min="9992" max="9992" width="10.5703125" style="61" customWidth="1"/>
    <col min="9993" max="9993" width="9.7109375" style="61" customWidth="1"/>
    <col min="9994" max="9994" width="8.28515625" style="61" customWidth="1"/>
    <col min="9995" max="9995" width="8" style="61" customWidth="1"/>
    <col min="9996" max="9998" width="7.85546875" style="61" customWidth="1"/>
    <col min="9999" max="9999" width="7" style="61" customWidth="1"/>
    <col min="10000" max="10240" width="9.140625" style="61"/>
    <col min="10241" max="10241" width="16.42578125" style="61" customWidth="1"/>
    <col min="10242" max="10242" width="12.140625" style="61" customWidth="1"/>
    <col min="10243" max="10243" width="10" style="61" customWidth="1"/>
    <col min="10244" max="10244" width="9.28515625" style="61" customWidth="1"/>
    <col min="10245" max="10245" width="11" style="61" customWidth="1"/>
    <col min="10246" max="10246" width="9" style="61" customWidth="1"/>
    <col min="10247" max="10247" width="9.5703125" style="61" customWidth="1"/>
    <col min="10248" max="10248" width="10.5703125" style="61" customWidth="1"/>
    <col min="10249" max="10249" width="9.7109375" style="61" customWidth="1"/>
    <col min="10250" max="10250" width="8.28515625" style="61" customWidth="1"/>
    <col min="10251" max="10251" width="8" style="61" customWidth="1"/>
    <col min="10252" max="10254" width="7.85546875" style="61" customWidth="1"/>
    <col min="10255" max="10255" width="7" style="61" customWidth="1"/>
    <col min="10256" max="10496" width="9.140625" style="61"/>
    <col min="10497" max="10497" width="16.42578125" style="61" customWidth="1"/>
    <col min="10498" max="10498" width="12.140625" style="61" customWidth="1"/>
    <col min="10499" max="10499" width="10" style="61" customWidth="1"/>
    <col min="10500" max="10500" width="9.28515625" style="61" customWidth="1"/>
    <col min="10501" max="10501" width="11" style="61" customWidth="1"/>
    <col min="10502" max="10502" width="9" style="61" customWidth="1"/>
    <col min="10503" max="10503" width="9.5703125" style="61" customWidth="1"/>
    <col min="10504" max="10504" width="10.5703125" style="61" customWidth="1"/>
    <col min="10505" max="10505" width="9.7109375" style="61" customWidth="1"/>
    <col min="10506" max="10506" width="8.28515625" style="61" customWidth="1"/>
    <col min="10507" max="10507" width="8" style="61" customWidth="1"/>
    <col min="10508" max="10510" width="7.85546875" style="61" customWidth="1"/>
    <col min="10511" max="10511" width="7" style="61" customWidth="1"/>
    <col min="10512" max="10752" width="9.140625" style="61"/>
    <col min="10753" max="10753" width="16.42578125" style="61" customWidth="1"/>
    <col min="10754" max="10754" width="12.140625" style="61" customWidth="1"/>
    <col min="10755" max="10755" width="10" style="61" customWidth="1"/>
    <col min="10756" max="10756" width="9.28515625" style="61" customWidth="1"/>
    <col min="10757" max="10757" width="11" style="61" customWidth="1"/>
    <col min="10758" max="10758" width="9" style="61" customWidth="1"/>
    <col min="10759" max="10759" width="9.5703125" style="61" customWidth="1"/>
    <col min="10760" max="10760" width="10.5703125" style="61" customWidth="1"/>
    <col min="10761" max="10761" width="9.7109375" style="61" customWidth="1"/>
    <col min="10762" max="10762" width="8.28515625" style="61" customWidth="1"/>
    <col min="10763" max="10763" width="8" style="61" customWidth="1"/>
    <col min="10764" max="10766" width="7.85546875" style="61" customWidth="1"/>
    <col min="10767" max="10767" width="7" style="61" customWidth="1"/>
    <col min="10768" max="11008" width="9.140625" style="61"/>
    <col min="11009" max="11009" width="16.42578125" style="61" customWidth="1"/>
    <col min="11010" max="11010" width="12.140625" style="61" customWidth="1"/>
    <col min="11011" max="11011" width="10" style="61" customWidth="1"/>
    <col min="11012" max="11012" width="9.28515625" style="61" customWidth="1"/>
    <col min="11013" max="11013" width="11" style="61" customWidth="1"/>
    <col min="11014" max="11014" width="9" style="61" customWidth="1"/>
    <col min="11015" max="11015" width="9.5703125" style="61" customWidth="1"/>
    <col min="11016" max="11016" width="10.5703125" style="61" customWidth="1"/>
    <col min="11017" max="11017" width="9.7109375" style="61" customWidth="1"/>
    <col min="11018" max="11018" width="8.28515625" style="61" customWidth="1"/>
    <col min="11019" max="11019" width="8" style="61" customWidth="1"/>
    <col min="11020" max="11022" width="7.85546875" style="61" customWidth="1"/>
    <col min="11023" max="11023" width="7" style="61" customWidth="1"/>
    <col min="11024" max="11264" width="9.140625" style="61"/>
    <col min="11265" max="11265" width="16.42578125" style="61" customWidth="1"/>
    <col min="11266" max="11266" width="12.140625" style="61" customWidth="1"/>
    <col min="11267" max="11267" width="10" style="61" customWidth="1"/>
    <col min="11268" max="11268" width="9.28515625" style="61" customWidth="1"/>
    <col min="11269" max="11269" width="11" style="61" customWidth="1"/>
    <col min="11270" max="11270" width="9" style="61" customWidth="1"/>
    <col min="11271" max="11271" width="9.5703125" style="61" customWidth="1"/>
    <col min="11272" max="11272" width="10.5703125" style="61" customWidth="1"/>
    <col min="11273" max="11273" width="9.7109375" style="61" customWidth="1"/>
    <col min="11274" max="11274" width="8.28515625" style="61" customWidth="1"/>
    <col min="11275" max="11275" width="8" style="61" customWidth="1"/>
    <col min="11276" max="11278" width="7.85546875" style="61" customWidth="1"/>
    <col min="11279" max="11279" width="7" style="61" customWidth="1"/>
    <col min="11280" max="11520" width="9.140625" style="61"/>
    <col min="11521" max="11521" width="16.42578125" style="61" customWidth="1"/>
    <col min="11522" max="11522" width="12.140625" style="61" customWidth="1"/>
    <col min="11523" max="11523" width="10" style="61" customWidth="1"/>
    <col min="11524" max="11524" width="9.28515625" style="61" customWidth="1"/>
    <col min="11525" max="11525" width="11" style="61" customWidth="1"/>
    <col min="11526" max="11526" width="9" style="61" customWidth="1"/>
    <col min="11527" max="11527" width="9.5703125" style="61" customWidth="1"/>
    <col min="11528" max="11528" width="10.5703125" style="61" customWidth="1"/>
    <col min="11529" max="11529" width="9.7109375" style="61" customWidth="1"/>
    <col min="11530" max="11530" width="8.28515625" style="61" customWidth="1"/>
    <col min="11531" max="11531" width="8" style="61" customWidth="1"/>
    <col min="11532" max="11534" width="7.85546875" style="61" customWidth="1"/>
    <col min="11535" max="11535" width="7" style="61" customWidth="1"/>
    <col min="11536" max="11776" width="9.140625" style="61"/>
    <col min="11777" max="11777" width="16.42578125" style="61" customWidth="1"/>
    <col min="11778" max="11778" width="12.140625" style="61" customWidth="1"/>
    <col min="11779" max="11779" width="10" style="61" customWidth="1"/>
    <col min="11780" max="11780" width="9.28515625" style="61" customWidth="1"/>
    <col min="11781" max="11781" width="11" style="61" customWidth="1"/>
    <col min="11782" max="11782" width="9" style="61" customWidth="1"/>
    <col min="11783" max="11783" width="9.5703125" style="61" customWidth="1"/>
    <col min="11784" max="11784" width="10.5703125" style="61" customWidth="1"/>
    <col min="11785" max="11785" width="9.7109375" style="61" customWidth="1"/>
    <col min="11786" max="11786" width="8.28515625" style="61" customWidth="1"/>
    <col min="11787" max="11787" width="8" style="61" customWidth="1"/>
    <col min="11788" max="11790" width="7.85546875" style="61" customWidth="1"/>
    <col min="11791" max="11791" width="7" style="61" customWidth="1"/>
    <col min="11792" max="12032" width="9.140625" style="61"/>
    <col min="12033" max="12033" width="16.42578125" style="61" customWidth="1"/>
    <col min="12034" max="12034" width="12.140625" style="61" customWidth="1"/>
    <col min="12035" max="12035" width="10" style="61" customWidth="1"/>
    <col min="12036" max="12036" width="9.28515625" style="61" customWidth="1"/>
    <col min="12037" max="12037" width="11" style="61" customWidth="1"/>
    <col min="12038" max="12038" width="9" style="61" customWidth="1"/>
    <col min="12039" max="12039" width="9.5703125" style="61" customWidth="1"/>
    <col min="12040" max="12040" width="10.5703125" style="61" customWidth="1"/>
    <col min="12041" max="12041" width="9.7109375" style="61" customWidth="1"/>
    <col min="12042" max="12042" width="8.28515625" style="61" customWidth="1"/>
    <col min="12043" max="12043" width="8" style="61" customWidth="1"/>
    <col min="12044" max="12046" width="7.85546875" style="61" customWidth="1"/>
    <col min="12047" max="12047" width="7" style="61" customWidth="1"/>
    <col min="12048" max="12288" width="9.140625" style="61"/>
    <col min="12289" max="12289" width="16.42578125" style="61" customWidth="1"/>
    <col min="12290" max="12290" width="12.140625" style="61" customWidth="1"/>
    <col min="12291" max="12291" width="10" style="61" customWidth="1"/>
    <col min="12292" max="12292" width="9.28515625" style="61" customWidth="1"/>
    <col min="12293" max="12293" width="11" style="61" customWidth="1"/>
    <col min="12294" max="12294" width="9" style="61" customWidth="1"/>
    <col min="12295" max="12295" width="9.5703125" style="61" customWidth="1"/>
    <col min="12296" max="12296" width="10.5703125" style="61" customWidth="1"/>
    <col min="12297" max="12297" width="9.7109375" style="61" customWidth="1"/>
    <col min="12298" max="12298" width="8.28515625" style="61" customWidth="1"/>
    <col min="12299" max="12299" width="8" style="61" customWidth="1"/>
    <col min="12300" max="12302" width="7.85546875" style="61" customWidth="1"/>
    <col min="12303" max="12303" width="7" style="61" customWidth="1"/>
    <col min="12304" max="12544" width="9.140625" style="61"/>
    <col min="12545" max="12545" width="16.42578125" style="61" customWidth="1"/>
    <col min="12546" max="12546" width="12.140625" style="61" customWidth="1"/>
    <col min="12547" max="12547" width="10" style="61" customWidth="1"/>
    <col min="12548" max="12548" width="9.28515625" style="61" customWidth="1"/>
    <col min="12549" max="12549" width="11" style="61" customWidth="1"/>
    <col min="12550" max="12550" width="9" style="61" customWidth="1"/>
    <col min="12551" max="12551" width="9.5703125" style="61" customWidth="1"/>
    <col min="12552" max="12552" width="10.5703125" style="61" customWidth="1"/>
    <col min="12553" max="12553" width="9.7109375" style="61" customWidth="1"/>
    <col min="12554" max="12554" width="8.28515625" style="61" customWidth="1"/>
    <col min="12555" max="12555" width="8" style="61" customWidth="1"/>
    <col min="12556" max="12558" width="7.85546875" style="61" customWidth="1"/>
    <col min="12559" max="12559" width="7" style="61" customWidth="1"/>
    <col min="12560" max="12800" width="9.140625" style="61"/>
    <col min="12801" max="12801" width="16.42578125" style="61" customWidth="1"/>
    <col min="12802" max="12802" width="12.140625" style="61" customWidth="1"/>
    <col min="12803" max="12803" width="10" style="61" customWidth="1"/>
    <col min="12804" max="12804" width="9.28515625" style="61" customWidth="1"/>
    <col min="12805" max="12805" width="11" style="61" customWidth="1"/>
    <col min="12806" max="12806" width="9" style="61" customWidth="1"/>
    <col min="12807" max="12807" width="9.5703125" style="61" customWidth="1"/>
    <col min="12808" max="12808" width="10.5703125" style="61" customWidth="1"/>
    <col min="12809" max="12809" width="9.7109375" style="61" customWidth="1"/>
    <col min="12810" max="12810" width="8.28515625" style="61" customWidth="1"/>
    <col min="12811" max="12811" width="8" style="61" customWidth="1"/>
    <col min="12812" max="12814" width="7.85546875" style="61" customWidth="1"/>
    <col min="12815" max="12815" width="7" style="61" customWidth="1"/>
    <col min="12816" max="13056" width="9.140625" style="61"/>
    <col min="13057" max="13057" width="16.42578125" style="61" customWidth="1"/>
    <col min="13058" max="13058" width="12.140625" style="61" customWidth="1"/>
    <col min="13059" max="13059" width="10" style="61" customWidth="1"/>
    <col min="13060" max="13060" width="9.28515625" style="61" customWidth="1"/>
    <col min="13061" max="13061" width="11" style="61" customWidth="1"/>
    <col min="13062" max="13062" width="9" style="61" customWidth="1"/>
    <col min="13063" max="13063" width="9.5703125" style="61" customWidth="1"/>
    <col min="13064" max="13064" width="10.5703125" style="61" customWidth="1"/>
    <col min="13065" max="13065" width="9.7109375" style="61" customWidth="1"/>
    <col min="13066" max="13066" width="8.28515625" style="61" customWidth="1"/>
    <col min="13067" max="13067" width="8" style="61" customWidth="1"/>
    <col min="13068" max="13070" width="7.85546875" style="61" customWidth="1"/>
    <col min="13071" max="13071" width="7" style="61" customWidth="1"/>
    <col min="13072" max="13312" width="9.140625" style="61"/>
    <col min="13313" max="13313" width="16.42578125" style="61" customWidth="1"/>
    <col min="13314" max="13314" width="12.140625" style="61" customWidth="1"/>
    <col min="13315" max="13315" width="10" style="61" customWidth="1"/>
    <col min="13316" max="13316" width="9.28515625" style="61" customWidth="1"/>
    <col min="13317" max="13317" width="11" style="61" customWidth="1"/>
    <col min="13318" max="13318" width="9" style="61" customWidth="1"/>
    <col min="13319" max="13319" width="9.5703125" style="61" customWidth="1"/>
    <col min="13320" max="13320" width="10.5703125" style="61" customWidth="1"/>
    <col min="13321" max="13321" width="9.7109375" style="61" customWidth="1"/>
    <col min="13322" max="13322" width="8.28515625" style="61" customWidth="1"/>
    <col min="13323" max="13323" width="8" style="61" customWidth="1"/>
    <col min="13324" max="13326" width="7.85546875" style="61" customWidth="1"/>
    <col min="13327" max="13327" width="7" style="61" customWidth="1"/>
    <col min="13328" max="13568" width="9.140625" style="61"/>
    <col min="13569" max="13569" width="16.42578125" style="61" customWidth="1"/>
    <col min="13570" max="13570" width="12.140625" style="61" customWidth="1"/>
    <col min="13571" max="13571" width="10" style="61" customWidth="1"/>
    <col min="13572" max="13572" width="9.28515625" style="61" customWidth="1"/>
    <col min="13573" max="13573" width="11" style="61" customWidth="1"/>
    <col min="13574" max="13574" width="9" style="61" customWidth="1"/>
    <col min="13575" max="13575" width="9.5703125" style="61" customWidth="1"/>
    <col min="13576" max="13576" width="10.5703125" style="61" customWidth="1"/>
    <col min="13577" max="13577" width="9.7109375" style="61" customWidth="1"/>
    <col min="13578" max="13578" width="8.28515625" style="61" customWidth="1"/>
    <col min="13579" max="13579" width="8" style="61" customWidth="1"/>
    <col min="13580" max="13582" width="7.85546875" style="61" customWidth="1"/>
    <col min="13583" max="13583" width="7" style="61" customWidth="1"/>
    <col min="13584" max="13824" width="9.140625" style="61"/>
    <col min="13825" max="13825" width="16.42578125" style="61" customWidth="1"/>
    <col min="13826" max="13826" width="12.140625" style="61" customWidth="1"/>
    <col min="13827" max="13827" width="10" style="61" customWidth="1"/>
    <col min="13828" max="13828" width="9.28515625" style="61" customWidth="1"/>
    <col min="13829" max="13829" width="11" style="61" customWidth="1"/>
    <col min="13830" max="13830" width="9" style="61" customWidth="1"/>
    <col min="13831" max="13831" width="9.5703125" style="61" customWidth="1"/>
    <col min="13832" max="13832" width="10.5703125" style="61" customWidth="1"/>
    <col min="13833" max="13833" width="9.7109375" style="61" customWidth="1"/>
    <col min="13834" max="13834" width="8.28515625" style="61" customWidth="1"/>
    <col min="13835" max="13835" width="8" style="61" customWidth="1"/>
    <col min="13836" max="13838" width="7.85546875" style="61" customWidth="1"/>
    <col min="13839" max="13839" width="7" style="61" customWidth="1"/>
    <col min="13840" max="14080" width="9.140625" style="61"/>
    <col min="14081" max="14081" width="16.42578125" style="61" customWidth="1"/>
    <col min="14082" max="14082" width="12.140625" style="61" customWidth="1"/>
    <col min="14083" max="14083" width="10" style="61" customWidth="1"/>
    <col min="14084" max="14084" width="9.28515625" style="61" customWidth="1"/>
    <col min="14085" max="14085" width="11" style="61" customWidth="1"/>
    <col min="14086" max="14086" width="9" style="61" customWidth="1"/>
    <col min="14087" max="14087" width="9.5703125" style="61" customWidth="1"/>
    <col min="14088" max="14088" width="10.5703125" style="61" customWidth="1"/>
    <col min="14089" max="14089" width="9.7109375" style="61" customWidth="1"/>
    <col min="14090" max="14090" width="8.28515625" style="61" customWidth="1"/>
    <col min="14091" max="14091" width="8" style="61" customWidth="1"/>
    <col min="14092" max="14094" width="7.85546875" style="61" customWidth="1"/>
    <col min="14095" max="14095" width="7" style="61" customWidth="1"/>
    <col min="14096" max="14336" width="9.140625" style="61"/>
    <col min="14337" max="14337" width="16.42578125" style="61" customWidth="1"/>
    <col min="14338" max="14338" width="12.140625" style="61" customWidth="1"/>
    <col min="14339" max="14339" width="10" style="61" customWidth="1"/>
    <col min="14340" max="14340" width="9.28515625" style="61" customWidth="1"/>
    <col min="14341" max="14341" width="11" style="61" customWidth="1"/>
    <col min="14342" max="14342" width="9" style="61" customWidth="1"/>
    <col min="14343" max="14343" width="9.5703125" style="61" customWidth="1"/>
    <col min="14344" max="14344" width="10.5703125" style="61" customWidth="1"/>
    <col min="14345" max="14345" width="9.7109375" style="61" customWidth="1"/>
    <col min="14346" max="14346" width="8.28515625" style="61" customWidth="1"/>
    <col min="14347" max="14347" width="8" style="61" customWidth="1"/>
    <col min="14348" max="14350" width="7.85546875" style="61" customWidth="1"/>
    <col min="14351" max="14351" width="7" style="61" customWidth="1"/>
    <col min="14352" max="14592" width="9.140625" style="61"/>
    <col min="14593" max="14593" width="16.42578125" style="61" customWidth="1"/>
    <col min="14594" max="14594" width="12.140625" style="61" customWidth="1"/>
    <col min="14595" max="14595" width="10" style="61" customWidth="1"/>
    <col min="14596" max="14596" width="9.28515625" style="61" customWidth="1"/>
    <col min="14597" max="14597" width="11" style="61" customWidth="1"/>
    <col min="14598" max="14598" width="9" style="61" customWidth="1"/>
    <col min="14599" max="14599" width="9.5703125" style="61" customWidth="1"/>
    <col min="14600" max="14600" width="10.5703125" style="61" customWidth="1"/>
    <col min="14601" max="14601" width="9.7109375" style="61" customWidth="1"/>
    <col min="14602" max="14602" width="8.28515625" style="61" customWidth="1"/>
    <col min="14603" max="14603" width="8" style="61" customWidth="1"/>
    <col min="14604" max="14606" width="7.85546875" style="61" customWidth="1"/>
    <col min="14607" max="14607" width="7" style="61" customWidth="1"/>
    <col min="14608" max="14848" width="9.140625" style="61"/>
    <col min="14849" max="14849" width="16.42578125" style="61" customWidth="1"/>
    <col min="14850" max="14850" width="12.140625" style="61" customWidth="1"/>
    <col min="14851" max="14851" width="10" style="61" customWidth="1"/>
    <col min="14852" max="14852" width="9.28515625" style="61" customWidth="1"/>
    <col min="14853" max="14853" width="11" style="61" customWidth="1"/>
    <col min="14854" max="14854" width="9" style="61" customWidth="1"/>
    <col min="14855" max="14855" width="9.5703125" style="61" customWidth="1"/>
    <col min="14856" max="14856" width="10.5703125" style="61" customWidth="1"/>
    <col min="14857" max="14857" width="9.7109375" style="61" customWidth="1"/>
    <col min="14858" max="14858" width="8.28515625" style="61" customWidth="1"/>
    <col min="14859" max="14859" width="8" style="61" customWidth="1"/>
    <col min="14860" max="14862" width="7.85546875" style="61" customWidth="1"/>
    <col min="14863" max="14863" width="7" style="61" customWidth="1"/>
    <col min="14864" max="15104" width="9.140625" style="61"/>
    <col min="15105" max="15105" width="16.42578125" style="61" customWidth="1"/>
    <col min="15106" max="15106" width="12.140625" style="61" customWidth="1"/>
    <col min="15107" max="15107" width="10" style="61" customWidth="1"/>
    <col min="15108" max="15108" width="9.28515625" style="61" customWidth="1"/>
    <col min="15109" max="15109" width="11" style="61" customWidth="1"/>
    <col min="15110" max="15110" width="9" style="61" customWidth="1"/>
    <col min="15111" max="15111" width="9.5703125" style="61" customWidth="1"/>
    <col min="15112" max="15112" width="10.5703125" style="61" customWidth="1"/>
    <col min="15113" max="15113" width="9.7109375" style="61" customWidth="1"/>
    <col min="15114" max="15114" width="8.28515625" style="61" customWidth="1"/>
    <col min="15115" max="15115" width="8" style="61" customWidth="1"/>
    <col min="15116" max="15118" width="7.85546875" style="61" customWidth="1"/>
    <col min="15119" max="15119" width="7" style="61" customWidth="1"/>
    <col min="15120" max="15360" width="9.140625" style="61"/>
    <col min="15361" max="15361" width="16.42578125" style="61" customWidth="1"/>
    <col min="15362" max="15362" width="12.140625" style="61" customWidth="1"/>
    <col min="15363" max="15363" width="10" style="61" customWidth="1"/>
    <col min="15364" max="15364" width="9.28515625" style="61" customWidth="1"/>
    <col min="15365" max="15365" width="11" style="61" customWidth="1"/>
    <col min="15366" max="15366" width="9" style="61" customWidth="1"/>
    <col min="15367" max="15367" width="9.5703125" style="61" customWidth="1"/>
    <col min="15368" max="15368" width="10.5703125" style="61" customWidth="1"/>
    <col min="15369" max="15369" width="9.7109375" style="61" customWidth="1"/>
    <col min="15370" max="15370" width="8.28515625" style="61" customWidth="1"/>
    <col min="15371" max="15371" width="8" style="61" customWidth="1"/>
    <col min="15372" max="15374" width="7.85546875" style="61" customWidth="1"/>
    <col min="15375" max="15375" width="7" style="61" customWidth="1"/>
    <col min="15376" max="15616" width="9.140625" style="61"/>
    <col min="15617" max="15617" width="16.42578125" style="61" customWidth="1"/>
    <col min="15618" max="15618" width="12.140625" style="61" customWidth="1"/>
    <col min="15619" max="15619" width="10" style="61" customWidth="1"/>
    <col min="15620" max="15620" width="9.28515625" style="61" customWidth="1"/>
    <col min="15621" max="15621" width="11" style="61" customWidth="1"/>
    <col min="15622" max="15622" width="9" style="61" customWidth="1"/>
    <col min="15623" max="15623" width="9.5703125" style="61" customWidth="1"/>
    <col min="15624" max="15624" width="10.5703125" style="61" customWidth="1"/>
    <col min="15625" max="15625" width="9.7109375" style="61" customWidth="1"/>
    <col min="15626" max="15626" width="8.28515625" style="61" customWidth="1"/>
    <col min="15627" max="15627" width="8" style="61" customWidth="1"/>
    <col min="15628" max="15630" width="7.85546875" style="61" customWidth="1"/>
    <col min="15631" max="15631" width="7" style="61" customWidth="1"/>
    <col min="15632" max="15872" width="9.140625" style="61"/>
    <col min="15873" max="15873" width="16.42578125" style="61" customWidth="1"/>
    <col min="15874" max="15874" width="12.140625" style="61" customWidth="1"/>
    <col min="15875" max="15875" width="10" style="61" customWidth="1"/>
    <col min="15876" max="15876" width="9.28515625" style="61" customWidth="1"/>
    <col min="15877" max="15877" width="11" style="61" customWidth="1"/>
    <col min="15878" max="15878" width="9" style="61" customWidth="1"/>
    <col min="15879" max="15879" width="9.5703125" style="61" customWidth="1"/>
    <col min="15880" max="15880" width="10.5703125" style="61" customWidth="1"/>
    <col min="15881" max="15881" width="9.7109375" style="61" customWidth="1"/>
    <col min="15882" max="15882" width="8.28515625" style="61" customWidth="1"/>
    <col min="15883" max="15883" width="8" style="61" customWidth="1"/>
    <col min="15884" max="15886" width="7.85546875" style="61" customWidth="1"/>
    <col min="15887" max="15887" width="7" style="61" customWidth="1"/>
    <col min="15888" max="16128" width="9.140625" style="61"/>
    <col min="16129" max="16129" width="16.42578125" style="61" customWidth="1"/>
    <col min="16130" max="16130" width="12.140625" style="61" customWidth="1"/>
    <col min="16131" max="16131" width="10" style="61" customWidth="1"/>
    <col min="16132" max="16132" width="9.28515625" style="61" customWidth="1"/>
    <col min="16133" max="16133" width="11" style="61" customWidth="1"/>
    <col min="16134" max="16134" width="9" style="61" customWidth="1"/>
    <col min="16135" max="16135" width="9.5703125" style="61" customWidth="1"/>
    <col min="16136" max="16136" width="10.5703125" style="61" customWidth="1"/>
    <col min="16137" max="16137" width="9.7109375" style="61" customWidth="1"/>
    <col min="16138" max="16138" width="8.28515625" style="61" customWidth="1"/>
    <col min="16139" max="16139" width="8" style="61" customWidth="1"/>
    <col min="16140" max="16142" width="7.85546875" style="61" customWidth="1"/>
    <col min="16143" max="16143" width="7" style="61" customWidth="1"/>
    <col min="16144" max="16384" width="9.140625" style="61"/>
  </cols>
  <sheetData>
    <row r="1" spans="1:15" ht="15.75" x14ac:dyDescent="0.25">
      <c r="A1" s="59" t="s">
        <v>49</v>
      </c>
      <c r="B1" s="60"/>
      <c r="C1" s="60"/>
      <c r="E1" s="60"/>
      <c r="F1" s="60"/>
    </row>
    <row r="2" spans="1:15" ht="17.100000000000001" customHeight="1" x14ac:dyDescent="0.2">
      <c r="A2" s="60"/>
      <c r="B2" s="60"/>
      <c r="C2" s="60"/>
      <c r="E2" s="60"/>
      <c r="F2" s="60"/>
      <c r="G2" s="60"/>
      <c r="H2" s="60"/>
    </row>
    <row r="3" spans="1:15" ht="17.100000000000001" customHeight="1" x14ac:dyDescent="0.25">
      <c r="A3" s="62" t="s">
        <v>50</v>
      </c>
      <c r="B3" s="60"/>
      <c r="C3" s="60"/>
      <c r="E3" s="60"/>
      <c r="F3" s="60"/>
      <c r="G3" s="63" t="s">
        <v>51</v>
      </c>
      <c r="H3" s="64" t="s">
        <v>26</v>
      </c>
    </row>
    <row r="4" spans="1:15" ht="17.100000000000001" customHeight="1" x14ac:dyDescent="0.2">
      <c r="B4" s="65"/>
      <c r="C4" s="66"/>
      <c r="E4" s="66"/>
    </row>
    <row r="5" spans="1:15" ht="17.100000000000001" customHeight="1" x14ac:dyDescent="0.2"/>
    <row r="6" spans="1:15" ht="36" customHeight="1" x14ac:dyDescent="0.2">
      <c r="A6" s="67" t="s">
        <v>24</v>
      </c>
      <c r="B6" s="67" t="s">
        <v>52</v>
      </c>
      <c r="C6" s="67" t="s">
        <v>53</v>
      </c>
      <c r="D6" s="67" t="s">
        <v>54</v>
      </c>
      <c r="E6" s="67" t="s">
        <v>55</v>
      </c>
      <c r="F6" s="67" t="s">
        <v>56</v>
      </c>
      <c r="G6" s="67" t="s">
        <v>57</v>
      </c>
      <c r="H6" s="67" t="s">
        <v>58</v>
      </c>
      <c r="I6" s="67" t="s">
        <v>59</v>
      </c>
      <c r="J6" s="67" t="s">
        <v>60</v>
      </c>
      <c r="K6" s="67" t="s">
        <v>61</v>
      </c>
      <c r="L6" s="67" t="s">
        <v>62</v>
      </c>
      <c r="M6" s="67" t="s">
        <v>63</v>
      </c>
      <c r="N6" s="67" t="s">
        <v>64</v>
      </c>
      <c r="O6" s="67" t="s">
        <v>65</v>
      </c>
    </row>
    <row r="7" spans="1:15" s="72" customFormat="1" ht="36" customHeight="1" x14ac:dyDescent="0.2">
      <c r="A7" s="71" t="s">
        <v>25</v>
      </c>
      <c r="B7" s="69">
        <v>0</v>
      </c>
      <c r="C7" s="68">
        <v>6.6839079455501773</v>
      </c>
      <c r="D7" s="68">
        <v>7.8634211124119719</v>
      </c>
      <c r="E7" s="69" t="s">
        <v>66</v>
      </c>
      <c r="F7" s="68">
        <v>0.9436105334894368</v>
      </c>
      <c r="G7" s="70">
        <v>76.479633739318857</v>
      </c>
      <c r="H7" s="68">
        <v>2.8657801387456971</v>
      </c>
      <c r="I7" s="68">
        <v>1.9134324706869135</v>
      </c>
      <c r="J7" s="69" t="s">
        <v>66</v>
      </c>
      <c r="K7" s="68">
        <v>0.68149649640903764</v>
      </c>
      <c r="L7" s="68">
        <v>0.76013070753315737</v>
      </c>
      <c r="M7" s="68">
        <v>1.8085868558547535</v>
      </c>
      <c r="N7" s="69">
        <v>0</v>
      </c>
      <c r="O7" s="71">
        <v>100</v>
      </c>
    </row>
  </sheetData>
  <printOptions horizontalCentered="1"/>
  <pageMargins left="0.24" right="0.24" top="0.94" bottom="1" header="0.5" footer="0.5"/>
  <pageSetup paperSize="9" orientation="landscape" horizontalDpi="300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J1" sqref="J1"/>
    </sheetView>
  </sheetViews>
  <sheetFormatPr defaultRowHeight="11.25" x14ac:dyDescent="0.2"/>
  <cols>
    <col min="1" max="1" width="14.140625" style="76" customWidth="1"/>
    <col min="2" max="22" width="5.7109375" style="76" customWidth="1"/>
    <col min="23" max="256" width="9.140625" style="76"/>
    <col min="257" max="257" width="14.140625" style="76" customWidth="1"/>
    <col min="258" max="278" width="5.7109375" style="76" customWidth="1"/>
    <col min="279" max="512" width="9.140625" style="76"/>
    <col min="513" max="513" width="14.140625" style="76" customWidth="1"/>
    <col min="514" max="534" width="5.7109375" style="76" customWidth="1"/>
    <col min="535" max="768" width="9.140625" style="76"/>
    <col min="769" max="769" width="14.140625" style="76" customWidth="1"/>
    <col min="770" max="790" width="5.7109375" style="76" customWidth="1"/>
    <col min="791" max="1024" width="9.140625" style="76"/>
    <col min="1025" max="1025" width="14.140625" style="76" customWidth="1"/>
    <col min="1026" max="1046" width="5.7109375" style="76" customWidth="1"/>
    <col min="1047" max="1280" width="9.140625" style="76"/>
    <col min="1281" max="1281" width="14.140625" style="76" customWidth="1"/>
    <col min="1282" max="1302" width="5.7109375" style="76" customWidth="1"/>
    <col min="1303" max="1536" width="9.140625" style="76"/>
    <col min="1537" max="1537" width="14.140625" style="76" customWidth="1"/>
    <col min="1538" max="1558" width="5.7109375" style="76" customWidth="1"/>
    <col min="1559" max="1792" width="9.140625" style="76"/>
    <col min="1793" max="1793" width="14.140625" style="76" customWidth="1"/>
    <col min="1794" max="1814" width="5.7109375" style="76" customWidth="1"/>
    <col min="1815" max="2048" width="9.140625" style="76"/>
    <col min="2049" max="2049" width="14.140625" style="76" customWidth="1"/>
    <col min="2050" max="2070" width="5.7109375" style="76" customWidth="1"/>
    <col min="2071" max="2304" width="9.140625" style="76"/>
    <col min="2305" max="2305" width="14.140625" style="76" customWidth="1"/>
    <col min="2306" max="2326" width="5.7109375" style="76" customWidth="1"/>
    <col min="2327" max="2560" width="9.140625" style="76"/>
    <col min="2561" max="2561" width="14.140625" style="76" customWidth="1"/>
    <col min="2562" max="2582" width="5.7109375" style="76" customWidth="1"/>
    <col min="2583" max="2816" width="9.140625" style="76"/>
    <col min="2817" max="2817" width="14.140625" style="76" customWidth="1"/>
    <col min="2818" max="2838" width="5.7109375" style="76" customWidth="1"/>
    <col min="2839" max="3072" width="9.140625" style="76"/>
    <col min="3073" max="3073" width="14.140625" style="76" customWidth="1"/>
    <col min="3074" max="3094" width="5.7109375" style="76" customWidth="1"/>
    <col min="3095" max="3328" width="9.140625" style="76"/>
    <col min="3329" max="3329" width="14.140625" style="76" customWidth="1"/>
    <col min="3330" max="3350" width="5.7109375" style="76" customWidth="1"/>
    <col min="3351" max="3584" width="9.140625" style="76"/>
    <col min="3585" max="3585" width="14.140625" style="76" customWidth="1"/>
    <col min="3586" max="3606" width="5.7109375" style="76" customWidth="1"/>
    <col min="3607" max="3840" width="9.140625" style="76"/>
    <col min="3841" max="3841" width="14.140625" style="76" customWidth="1"/>
    <col min="3842" max="3862" width="5.7109375" style="76" customWidth="1"/>
    <col min="3863" max="4096" width="9.140625" style="76"/>
    <col min="4097" max="4097" width="14.140625" style="76" customWidth="1"/>
    <col min="4098" max="4118" width="5.7109375" style="76" customWidth="1"/>
    <col min="4119" max="4352" width="9.140625" style="76"/>
    <col min="4353" max="4353" width="14.140625" style="76" customWidth="1"/>
    <col min="4354" max="4374" width="5.7109375" style="76" customWidth="1"/>
    <col min="4375" max="4608" width="9.140625" style="76"/>
    <col min="4609" max="4609" width="14.140625" style="76" customWidth="1"/>
    <col min="4610" max="4630" width="5.7109375" style="76" customWidth="1"/>
    <col min="4631" max="4864" width="9.140625" style="76"/>
    <col min="4865" max="4865" width="14.140625" style="76" customWidth="1"/>
    <col min="4866" max="4886" width="5.7109375" style="76" customWidth="1"/>
    <col min="4887" max="5120" width="9.140625" style="76"/>
    <col min="5121" max="5121" width="14.140625" style="76" customWidth="1"/>
    <col min="5122" max="5142" width="5.7109375" style="76" customWidth="1"/>
    <col min="5143" max="5376" width="9.140625" style="76"/>
    <col min="5377" max="5377" width="14.140625" style="76" customWidth="1"/>
    <col min="5378" max="5398" width="5.7109375" style="76" customWidth="1"/>
    <col min="5399" max="5632" width="9.140625" style="76"/>
    <col min="5633" max="5633" width="14.140625" style="76" customWidth="1"/>
    <col min="5634" max="5654" width="5.7109375" style="76" customWidth="1"/>
    <col min="5655" max="5888" width="9.140625" style="76"/>
    <col min="5889" max="5889" width="14.140625" style="76" customWidth="1"/>
    <col min="5890" max="5910" width="5.7109375" style="76" customWidth="1"/>
    <col min="5911" max="6144" width="9.140625" style="76"/>
    <col min="6145" max="6145" width="14.140625" style="76" customWidth="1"/>
    <col min="6146" max="6166" width="5.7109375" style="76" customWidth="1"/>
    <col min="6167" max="6400" width="9.140625" style="76"/>
    <col min="6401" max="6401" width="14.140625" style="76" customWidth="1"/>
    <col min="6402" max="6422" width="5.7109375" style="76" customWidth="1"/>
    <col min="6423" max="6656" width="9.140625" style="76"/>
    <col min="6657" max="6657" width="14.140625" style="76" customWidth="1"/>
    <col min="6658" max="6678" width="5.7109375" style="76" customWidth="1"/>
    <col min="6679" max="6912" width="9.140625" style="76"/>
    <col min="6913" max="6913" width="14.140625" style="76" customWidth="1"/>
    <col min="6914" max="6934" width="5.7109375" style="76" customWidth="1"/>
    <col min="6935" max="7168" width="9.140625" style="76"/>
    <col min="7169" max="7169" width="14.140625" style="76" customWidth="1"/>
    <col min="7170" max="7190" width="5.7109375" style="76" customWidth="1"/>
    <col min="7191" max="7424" width="9.140625" style="76"/>
    <col min="7425" max="7425" width="14.140625" style="76" customWidth="1"/>
    <col min="7426" max="7446" width="5.7109375" style="76" customWidth="1"/>
    <col min="7447" max="7680" width="9.140625" style="76"/>
    <col min="7681" max="7681" width="14.140625" style="76" customWidth="1"/>
    <col min="7682" max="7702" width="5.7109375" style="76" customWidth="1"/>
    <col min="7703" max="7936" width="9.140625" style="76"/>
    <col min="7937" max="7937" width="14.140625" style="76" customWidth="1"/>
    <col min="7938" max="7958" width="5.7109375" style="76" customWidth="1"/>
    <col min="7959" max="8192" width="9.140625" style="76"/>
    <col min="8193" max="8193" width="14.140625" style="76" customWidth="1"/>
    <col min="8194" max="8214" width="5.7109375" style="76" customWidth="1"/>
    <col min="8215" max="8448" width="9.140625" style="76"/>
    <col min="8449" max="8449" width="14.140625" style="76" customWidth="1"/>
    <col min="8450" max="8470" width="5.7109375" style="76" customWidth="1"/>
    <col min="8471" max="8704" width="9.140625" style="76"/>
    <col min="8705" max="8705" width="14.140625" style="76" customWidth="1"/>
    <col min="8706" max="8726" width="5.7109375" style="76" customWidth="1"/>
    <col min="8727" max="8960" width="9.140625" style="76"/>
    <col min="8961" max="8961" width="14.140625" style="76" customWidth="1"/>
    <col min="8962" max="8982" width="5.7109375" style="76" customWidth="1"/>
    <col min="8983" max="9216" width="9.140625" style="76"/>
    <col min="9217" max="9217" width="14.140625" style="76" customWidth="1"/>
    <col min="9218" max="9238" width="5.7109375" style="76" customWidth="1"/>
    <col min="9239" max="9472" width="9.140625" style="76"/>
    <col min="9473" max="9473" width="14.140625" style="76" customWidth="1"/>
    <col min="9474" max="9494" width="5.7109375" style="76" customWidth="1"/>
    <col min="9495" max="9728" width="9.140625" style="76"/>
    <col min="9729" max="9729" width="14.140625" style="76" customWidth="1"/>
    <col min="9730" max="9750" width="5.7109375" style="76" customWidth="1"/>
    <col min="9751" max="9984" width="9.140625" style="76"/>
    <col min="9985" max="9985" width="14.140625" style="76" customWidth="1"/>
    <col min="9986" max="10006" width="5.7109375" style="76" customWidth="1"/>
    <col min="10007" max="10240" width="9.140625" style="76"/>
    <col min="10241" max="10241" width="14.140625" style="76" customWidth="1"/>
    <col min="10242" max="10262" width="5.7109375" style="76" customWidth="1"/>
    <col min="10263" max="10496" width="9.140625" style="76"/>
    <col min="10497" max="10497" width="14.140625" style="76" customWidth="1"/>
    <col min="10498" max="10518" width="5.7109375" style="76" customWidth="1"/>
    <col min="10519" max="10752" width="9.140625" style="76"/>
    <col min="10753" max="10753" width="14.140625" style="76" customWidth="1"/>
    <col min="10754" max="10774" width="5.7109375" style="76" customWidth="1"/>
    <col min="10775" max="11008" width="9.140625" style="76"/>
    <col min="11009" max="11009" width="14.140625" style="76" customWidth="1"/>
    <col min="11010" max="11030" width="5.7109375" style="76" customWidth="1"/>
    <col min="11031" max="11264" width="9.140625" style="76"/>
    <col min="11265" max="11265" width="14.140625" style="76" customWidth="1"/>
    <col min="11266" max="11286" width="5.7109375" style="76" customWidth="1"/>
    <col min="11287" max="11520" width="9.140625" style="76"/>
    <col min="11521" max="11521" width="14.140625" style="76" customWidth="1"/>
    <col min="11522" max="11542" width="5.7109375" style="76" customWidth="1"/>
    <col min="11543" max="11776" width="9.140625" style="76"/>
    <col min="11777" max="11777" width="14.140625" style="76" customWidth="1"/>
    <col min="11778" max="11798" width="5.7109375" style="76" customWidth="1"/>
    <col min="11799" max="12032" width="9.140625" style="76"/>
    <col min="12033" max="12033" width="14.140625" style="76" customWidth="1"/>
    <col min="12034" max="12054" width="5.7109375" style="76" customWidth="1"/>
    <col min="12055" max="12288" width="9.140625" style="76"/>
    <col min="12289" max="12289" width="14.140625" style="76" customWidth="1"/>
    <col min="12290" max="12310" width="5.7109375" style="76" customWidth="1"/>
    <col min="12311" max="12544" width="9.140625" style="76"/>
    <col min="12545" max="12545" width="14.140625" style="76" customWidth="1"/>
    <col min="12546" max="12566" width="5.7109375" style="76" customWidth="1"/>
    <col min="12567" max="12800" width="9.140625" style="76"/>
    <col min="12801" max="12801" width="14.140625" style="76" customWidth="1"/>
    <col min="12802" max="12822" width="5.7109375" style="76" customWidth="1"/>
    <col min="12823" max="13056" width="9.140625" style="76"/>
    <col min="13057" max="13057" width="14.140625" style="76" customWidth="1"/>
    <col min="13058" max="13078" width="5.7109375" style="76" customWidth="1"/>
    <col min="13079" max="13312" width="9.140625" style="76"/>
    <col min="13313" max="13313" width="14.140625" style="76" customWidth="1"/>
    <col min="13314" max="13334" width="5.7109375" style="76" customWidth="1"/>
    <col min="13335" max="13568" width="9.140625" style="76"/>
    <col min="13569" max="13569" width="14.140625" style="76" customWidth="1"/>
    <col min="13570" max="13590" width="5.7109375" style="76" customWidth="1"/>
    <col min="13591" max="13824" width="9.140625" style="76"/>
    <col min="13825" max="13825" width="14.140625" style="76" customWidth="1"/>
    <col min="13826" max="13846" width="5.7109375" style="76" customWidth="1"/>
    <col min="13847" max="14080" width="9.140625" style="76"/>
    <col min="14081" max="14081" width="14.140625" style="76" customWidth="1"/>
    <col min="14082" max="14102" width="5.7109375" style="76" customWidth="1"/>
    <col min="14103" max="14336" width="9.140625" style="76"/>
    <col min="14337" max="14337" width="14.140625" style="76" customWidth="1"/>
    <col min="14338" max="14358" width="5.7109375" style="76" customWidth="1"/>
    <col min="14359" max="14592" width="9.140625" style="76"/>
    <col min="14593" max="14593" width="14.140625" style="76" customWidth="1"/>
    <col min="14594" max="14614" width="5.7109375" style="76" customWidth="1"/>
    <col min="14615" max="14848" width="9.140625" style="76"/>
    <col min="14849" max="14849" width="14.140625" style="76" customWidth="1"/>
    <col min="14850" max="14870" width="5.7109375" style="76" customWidth="1"/>
    <col min="14871" max="15104" width="9.140625" style="76"/>
    <col min="15105" max="15105" width="14.140625" style="76" customWidth="1"/>
    <col min="15106" max="15126" width="5.7109375" style="76" customWidth="1"/>
    <col min="15127" max="15360" width="9.140625" style="76"/>
    <col min="15361" max="15361" width="14.140625" style="76" customWidth="1"/>
    <col min="15362" max="15382" width="5.7109375" style="76" customWidth="1"/>
    <col min="15383" max="15616" width="9.140625" style="76"/>
    <col min="15617" max="15617" width="14.140625" style="76" customWidth="1"/>
    <col min="15618" max="15638" width="5.7109375" style="76" customWidth="1"/>
    <col min="15639" max="15872" width="9.140625" style="76"/>
    <col min="15873" max="15873" width="14.140625" style="76" customWidth="1"/>
    <col min="15874" max="15894" width="5.7109375" style="76" customWidth="1"/>
    <col min="15895" max="16128" width="9.140625" style="76"/>
    <col min="16129" max="16129" width="14.140625" style="76" customWidth="1"/>
    <col min="16130" max="16150" width="5.7109375" style="76" customWidth="1"/>
    <col min="16151" max="16384" width="9.140625" style="76"/>
  </cols>
  <sheetData>
    <row r="1" spans="1:22" ht="15.75" x14ac:dyDescent="0.25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  <c r="N1" s="74"/>
      <c r="O1" s="74"/>
      <c r="P1" s="75"/>
      <c r="Q1" s="75"/>
      <c r="R1" s="75"/>
    </row>
    <row r="2" spans="1:22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5"/>
      <c r="Q2" s="75"/>
      <c r="R2" s="75"/>
    </row>
    <row r="3" spans="1:22" ht="15.75" x14ac:dyDescent="0.2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 t="s">
        <v>69</v>
      </c>
      <c r="K3" s="73"/>
      <c r="L3" s="74"/>
      <c r="M3" s="74"/>
      <c r="N3" s="74"/>
      <c r="O3" s="74"/>
      <c r="P3" s="75"/>
      <c r="Q3" s="75"/>
      <c r="R3" s="75"/>
    </row>
    <row r="7" spans="1:22" ht="42" customHeight="1" x14ac:dyDescent="0.2">
      <c r="A7" s="77" t="s">
        <v>24</v>
      </c>
      <c r="B7" s="77" t="s">
        <v>70</v>
      </c>
      <c r="C7" s="78" t="s">
        <v>71</v>
      </c>
      <c r="D7" s="79"/>
      <c r="E7" s="80"/>
      <c r="F7" s="80"/>
      <c r="G7" s="78" t="s">
        <v>72</v>
      </c>
      <c r="H7" s="80"/>
      <c r="I7" s="80"/>
      <c r="J7" s="81" t="s">
        <v>54</v>
      </c>
      <c r="K7" s="82"/>
      <c r="L7" s="83"/>
      <c r="M7" s="80" t="s">
        <v>73</v>
      </c>
      <c r="N7" s="80"/>
      <c r="O7" s="80"/>
      <c r="P7" s="78" t="s">
        <v>56</v>
      </c>
      <c r="Q7" s="80"/>
      <c r="R7" s="80"/>
      <c r="S7" s="78" t="s">
        <v>57</v>
      </c>
      <c r="T7" s="80"/>
      <c r="U7" s="78" t="s">
        <v>60</v>
      </c>
      <c r="V7" s="84"/>
    </row>
    <row r="8" spans="1:22" ht="42" customHeight="1" x14ac:dyDescent="0.2">
      <c r="A8" s="85"/>
      <c r="B8" s="86" t="s">
        <v>74</v>
      </c>
      <c r="C8" s="87" t="s">
        <v>75</v>
      </c>
      <c r="D8" s="87" t="s">
        <v>76</v>
      </c>
      <c r="E8" s="87" t="s">
        <v>77</v>
      </c>
      <c r="F8" s="87" t="s">
        <v>78</v>
      </c>
      <c r="G8" s="87" t="s">
        <v>75</v>
      </c>
      <c r="H8" s="87" t="s">
        <v>76</v>
      </c>
      <c r="I8" s="87" t="s">
        <v>79</v>
      </c>
      <c r="J8" s="87" t="s">
        <v>75</v>
      </c>
      <c r="K8" s="87" t="s">
        <v>76</v>
      </c>
      <c r="L8" s="87" t="s">
        <v>79</v>
      </c>
      <c r="M8" s="87" t="s">
        <v>75</v>
      </c>
      <c r="N8" s="87" t="s">
        <v>76</v>
      </c>
      <c r="O8" s="87" t="s">
        <v>77</v>
      </c>
      <c r="P8" s="87" t="s">
        <v>75</v>
      </c>
      <c r="Q8" s="87" t="s">
        <v>76</v>
      </c>
      <c r="R8" s="87" t="s">
        <v>79</v>
      </c>
      <c r="S8" s="87" t="s">
        <v>75</v>
      </c>
      <c r="T8" s="87" t="s">
        <v>76</v>
      </c>
      <c r="U8" s="87" t="s">
        <v>75</v>
      </c>
      <c r="V8" s="87" t="s">
        <v>76</v>
      </c>
    </row>
    <row r="9" spans="1:22" ht="42" customHeight="1" x14ac:dyDescent="0.2">
      <c r="A9" s="90" t="s">
        <v>25</v>
      </c>
      <c r="B9" s="88">
        <v>2.2400000000000002</v>
      </c>
      <c r="C9" s="88">
        <v>0</v>
      </c>
      <c r="D9" s="88">
        <v>0</v>
      </c>
      <c r="E9" s="89"/>
      <c r="F9" s="89"/>
      <c r="G9" s="88">
        <v>24.438603297769156</v>
      </c>
      <c r="H9" s="88">
        <v>0.54742471387002911</v>
      </c>
      <c r="I9" s="88" t="s">
        <v>80</v>
      </c>
      <c r="J9" s="88">
        <v>61.811222114451979</v>
      </c>
      <c r="K9" s="88">
        <v>1.3845713753637243</v>
      </c>
      <c r="L9" s="88" t="s">
        <v>81</v>
      </c>
      <c r="M9" s="88" t="s">
        <v>66</v>
      </c>
      <c r="N9" s="88" t="s">
        <v>66</v>
      </c>
      <c r="O9" s="88" t="s">
        <v>82</v>
      </c>
      <c r="P9" s="88">
        <v>8.8301745877788562</v>
      </c>
      <c r="Q9" s="88">
        <v>0.19779591076624642</v>
      </c>
      <c r="R9" s="88" t="s">
        <v>80</v>
      </c>
      <c r="S9" s="88">
        <v>4.92</v>
      </c>
      <c r="T9" s="88">
        <v>0.11020800000000001</v>
      </c>
      <c r="U9" s="88">
        <v>0</v>
      </c>
      <c r="V9" s="88">
        <v>0</v>
      </c>
    </row>
    <row r="11" spans="1:22" ht="12.75" x14ac:dyDescent="0.2">
      <c r="A11" s="91" t="s">
        <v>83</v>
      </c>
      <c r="E11" s="92" t="s">
        <v>84</v>
      </c>
      <c r="F11" s="92"/>
      <c r="G11" s="93"/>
      <c r="H11" s="93"/>
      <c r="I11" s="93"/>
      <c r="J11" s="93"/>
      <c r="K11" s="93"/>
      <c r="L11" s="92" t="s">
        <v>85</v>
      </c>
      <c r="M11" s="92"/>
      <c r="N11" s="92"/>
      <c r="O11" s="92"/>
      <c r="P11" s="93"/>
      <c r="Q11" s="93"/>
      <c r="R11" s="93"/>
      <c r="S11" s="93"/>
    </row>
    <row r="12" spans="1:22" ht="12" x14ac:dyDescent="0.2">
      <c r="A12" s="91" t="s">
        <v>86</v>
      </c>
      <c r="E12" s="94" t="s">
        <v>87</v>
      </c>
      <c r="F12" s="94"/>
      <c r="G12" s="94"/>
      <c r="H12" s="94"/>
      <c r="I12" s="94"/>
      <c r="K12" s="93"/>
      <c r="L12" s="94" t="s">
        <v>88</v>
      </c>
      <c r="M12" s="94"/>
      <c r="N12" s="94"/>
      <c r="O12" s="94"/>
      <c r="P12" s="94"/>
      <c r="Q12" s="94"/>
      <c r="R12" s="94"/>
      <c r="S12" s="94"/>
    </row>
    <row r="13" spans="1:22" ht="12.75" x14ac:dyDescent="0.2">
      <c r="A13" s="74"/>
      <c r="E13" s="94" t="s">
        <v>89</v>
      </c>
      <c r="F13" s="94"/>
      <c r="G13" s="94"/>
      <c r="H13" s="94"/>
      <c r="I13" s="94"/>
      <c r="K13" s="93"/>
      <c r="L13" s="94" t="s">
        <v>90</v>
      </c>
      <c r="M13" s="94"/>
      <c r="N13" s="94"/>
      <c r="O13" s="94"/>
      <c r="P13" s="94"/>
      <c r="Q13" s="94"/>
      <c r="R13" s="94"/>
      <c r="S13" s="94"/>
    </row>
    <row r="14" spans="1:22" ht="12" x14ac:dyDescent="0.2">
      <c r="E14" s="94" t="s">
        <v>91</v>
      </c>
      <c r="F14" s="94"/>
      <c r="G14" s="94"/>
      <c r="H14" s="94"/>
      <c r="I14" s="94"/>
      <c r="J14" s="94"/>
      <c r="K14" s="93"/>
      <c r="L14" s="94" t="s">
        <v>92</v>
      </c>
      <c r="M14" s="94"/>
      <c r="N14" s="94"/>
      <c r="O14" s="94"/>
      <c r="P14" s="94"/>
      <c r="Q14" s="94"/>
      <c r="R14" s="94"/>
      <c r="S14" s="94"/>
    </row>
    <row r="15" spans="1:22" ht="12" x14ac:dyDescent="0.2">
      <c r="L15" s="94" t="s">
        <v>93</v>
      </c>
      <c r="M15" s="94"/>
      <c r="N15" s="94"/>
      <c r="O15" s="94"/>
    </row>
    <row r="16" spans="1:22" ht="12" x14ac:dyDescent="0.2">
      <c r="L16" s="94"/>
      <c r="M16" s="94"/>
      <c r="N16" s="94"/>
      <c r="O16" s="94"/>
    </row>
  </sheetData>
  <pageMargins left="0.75" right="0.75" top="1" bottom="1" header="0.5" footer="0.5"/>
  <pageSetup paperSize="9" scale="93" orientation="landscape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zoomScale="70" zoomScaleNormal="70" workbookViewId="0">
      <selection activeCell="W31" sqref="W31"/>
    </sheetView>
  </sheetViews>
  <sheetFormatPr defaultRowHeight="12.75" x14ac:dyDescent="0.2"/>
  <cols>
    <col min="1" max="8" width="9.140625" style="26"/>
    <col min="9" max="10" width="11.85546875" style="26" customWidth="1"/>
    <col min="11" max="11" width="16.7109375" style="26" customWidth="1"/>
    <col min="12" max="12" width="9.140625" style="26"/>
    <col min="13" max="13" width="18.7109375" style="26" customWidth="1"/>
    <col min="14" max="14" width="18.7109375" style="44" customWidth="1"/>
    <col min="15" max="15" width="9.140625" style="26"/>
    <col min="16" max="20" width="12.28515625" style="26" customWidth="1"/>
    <col min="21" max="21" width="16.7109375" style="26" customWidth="1"/>
    <col min="22" max="264" width="9.140625" style="26"/>
    <col min="265" max="266" width="11.85546875" style="26" customWidth="1"/>
    <col min="267" max="267" width="16.7109375" style="26" customWidth="1"/>
    <col min="268" max="268" width="9.140625" style="26"/>
    <col min="269" max="270" width="18.7109375" style="26" customWidth="1"/>
    <col min="271" max="271" width="9.140625" style="26"/>
    <col min="272" max="276" width="12.28515625" style="26" customWidth="1"/>
    <col min="277" max="277" width="16.7109375" style="26" customWidth="1"/>
    <col min="278" max="520" width="9.140625" style="26"/>
    <col min="521" max="522" width="11.85546875" style="26" customWidth="1"/>
    <col min="523" max="523" width="16.7109375" style="26" customWidth="1"/>
    <col min="524" max="524" width="9.140625" style="26"/>
    <col min="525" max="526" width="18.7109375" style="26" customWidth="1"/>
    <col min="527" max="527" width="9.140625" style="26"/>
    <col min="528" max="532" width="12.28515625" style="26" customWidth="1"/>
    <col min="533" max="533" width="16.7109375" style="26" customWidth="1"/>
    <col min="534" max="776" width="9.140625" style="26"/>
    <col min="777" max="778" width="11.85546875" style="26" customWidth="1"/>
    <col min="779" max="779" width="16.7109375" style="26" customWidth="1"/>
    <col min="780" max="780" width="9.140625" style="26"/>
    <col min="781" max="782" width="18.7109375" style="26" customWidth="1"/>
    <col min="783" max="783" width="9.140625" style="26"/>
    <col min="784" max="788" width="12.28515625" style="26" customWidth="1"/>
    <col min="789" max="789" width="16.7109375" style="26" customWidth="1"/>
    <col min="790" max="1032" width="9.140625" style="26"/>
    <col min="1033" max="1034" width="11.85546875" style="26" customWidth="1"/>
    <col min="1035" max="1035" width="16.7109375" style="26" customWidth="1"/>
    <col min="1036" max="1036" width="9.140625" style="26"/>
    <col min="1037" max="1038" width="18.7109375" style="26" customWidth="1"/>
    <col min="1039" max="1039" width="9.140625" style="26"/>
    <col min="1040" max="1044" width="12.28515625" style="26" customWidth="1"/>
    <col min="1045" max="1045" width="16.7109375" style="26" customWidth="1"/>
    <col min="1046" max="1288" width="9.140625" style="26"/>
    <col min="1289" max="1290" width="11.85546875" style="26" customWidth="1"/>
    <col min="1291" max="1291" width="16.7109375" style="26" customWidth="1"/>
    <col min="1292" max="1292" width="9.140625" style="26"/>
    <col min="1293" max="1294" width="18.7109375" style="26" customWidth="1"/>
    <col min="1295" max="1295" width="9.140625" style="26"/>
    <col min="1296" max="1300" width="12.28515625" style="26" customWidth="1"/>
    <col min="1301" max="1301" width="16.7109375" style="26" customWidth="1"/>
    <col min="1302" max="1544" width="9.140625" style="26"/>
    <col min="1545" max="1546" width="11.85546875" style="26" customWidth="1"/>
    <col min="1547" max="1547" width="16.7109375" style="26" customWidth="1"/>
    <col min="1548" max="1548" width="9.140625" style="26"/>
    <col min="1549" max="1550" width="18.7109375" style="26" customWidth="1"/>
    <col min="1551" max="1551" width="9.140625" style="26"/>
    <col min="1552" max="1556" width="12.28515625" style="26" customWidth="1"/>
    <col min="1557" max="1557" width="16.7109375" style="26" customWidth="1"/>
    <col min="1558" max="1800" width="9.140625" style="26"/>
    <col min="1801" max="1802" width="11.85546875" style="26" customWidth="1"/>
    <col min="1803" max="1803" width="16.7109375" style="26" customWidth="1"/>
    <col min="1804" max="1804" width="9.140625" style="26"/>
    <col min="1805" max="1806" width="18.7109375" style="26" customWidth="1"/>
    <col min="1807" max="1807" width="9.140625" style="26"/>
    <col min="1808" max="1812" width="12.28515625" style="26" customWidth="1"/>
    <col min="1813" max="1813" width="16.7109375" style="26" customWidth="1"/>
    <col min="1814" max="2056" width="9.140625" style="26"/>
    <col min="2057" max="2058" width="11.85546875" style="26" customWidth="1"/>
    <col min="2059" max="2059" width="16.7109375" style="26" customWidth="1"/>
    <col min="2060" max="2060" width="9.140625" style="26"/>
    <col min="2061" max="2062" width="18.7109375" style="26" customWidth="1"/>
    <col min="2063" max="2063" width="9.140625" style="26"/>
    <col min="2064" max="2068" width="12.28515625" style="26" customWidth="1"/>
    <col min="2069" max="2069" width="16.7109375" style="26" customWidth="1"/>
    <col min="2070" max="2312" width="9.140625" style="26"/>
    <col min="2313" max="2314" width="11.85546875" style="26" customWidth="1"/>
    <col min="2315" max="2315" width="16.7109375" style="26" customWidth="1"/>
    <col min="2316" max="2316" width="9.140625" style="26"/>
    <col min="2317" max="2318" width="18.7109375" style="26" customWidth="1"/>
    <col min="2319" max="2319" width="9.140625" style="26"/>
    <col min="2320" max="2324" width="12.28515625" style="26" customWidth="1"/>
    <col min="2325" max="2325" width="16.7109375" style="26" customWidth="1"/>
    <col min="2326" max="2568" width="9.140625" style="26"/>
    <col min="2569" max="2570" width="11.85546875" style="26" customWidth="1"/>
    <col min="2571" max="2571" width="16.7109375" style="26" customWidth="1"/>
    <col min="2572" max="2572" width="9.140625" style="26"/>
    <col min="2573" max="2574" width="18.7109375" style="26" customWidth="1"/>
    <col min="2575" max="2575" width="9.140625" style="26"/>
    <col min="2576" max="2580" width="12.28515625" style="26" customWidth="1"/>
    <col min="2581" max="2581" width="16.7109375" style="26" customWidth="1"/>
    <col min="2582" max="2824" width="9.140625" style="26"/>
    <col min="2825" max="2826" width="11.85546875" style="26" customWidth="1"/>
    <col min="2827" max="2827" width="16.7109375" style="26" customWidth="1"/>
    <col min="2828" max="2828" width="9.140625" style="26"/>
    <col min="2829" max="2830" width="18.7109375" style="26" customWidth="1"/>
    <col min="2831" max="2831" width="9.140625" style="26"/>
    <col min="2832" max="2836" width="12.28515625" style="26" customWidth="1"/>
    <col min="2837" max="2837" width="16.7109375" style="26" customWidth="1"/>
    <col min="2838" max="3080" width="9.140625" style="26"/>
    <col min="3081" max="3082" width="11.85546875" style="26" customWidth="1"/>
    <col min="3083" max="3083" width="16.7109375" style="26" customWidth="1"/>
    <col min="3084" max="3084" width="9.140625" style="26"/>
    <col min="3085" max="3086" width="18.7109375" style="26" customWidth="1"/>
    <col min="3087" max="3087" width="9.140625" style="26"/>
    <col min="3088" max="3092" width="12.28515625" style="26" customWidth="1"/>
    <col min="3093" max="3093" width="16.7109375" style="26" customWidth="1"/>
    <col min="3094" max="3336" width="9.140625" style="26"/>
    <col min="3337" max="3338" width="11.85546875" style="26" customWidth="1"/>
    <col min="3339" max="3339" width="16.7109375" style="26" customWidth="1"/>
    <col min="3340" max="3340" width="9.140625" style="26"/>
    <col min="3341" max="3342" width="18.7109375" style="26" customWidth="1"/>
    <col min="3343" max="3343" width="9.140625" style="26"/>
    <col min="3344" max="3348" width="12.28515625" style="26" customWidth="1"/>
    <col min="3349" max="3349" width="16.7109375" style="26" customWidth="1"/>
    <col min="3350" max="3592" width="9.140625" style="26"/>
    <col min="3593" max="3594" width="11.85546875" style="26" customWidth="1"/>
    <col min="3595" max="3595" width="16.7109375" style="26" customWidth="1"/>
    <col min="3596" max="3596" width="9.140625" style="26"/>
    <col min="3597" max="3598" width="18.7109375" style="26" customWidth="1"/>
    <col min="3599" max="3599" width="9.140625" style="26"/>
    <col min="3600" max="3604" width="12.28515625" style="26" customWidth="1"/>
    <col min="3605" max="3605" width="16.7109375" style="26" customWidth="1"/>
    <col min="3606" max="3848" width="9.140625" style="26"/>
    <col min="3849" max="3850" width="11.85546875" style="26" customWidth="1"/>
    <col min="3851" max="3851" width="16.7109375" style="26" customWidth="1"/>
    <col min="3852" max="3852" width="9.140625" style="26"/>
    <col min="3853" max="3854" width="18.7109375" style="26" customWidth="1"/>
    <col min="3855" max="3855" width="9.140625" style="26"/>
    <col min="3856" max="3860" width="12.28515625" style="26" customWidth="1"/>
    <col min="3861" max="3861" width="16.7109375" style="26" customWidth="1"/>
    <col min="3862" max="4104" width="9.140625" style="26"/>
    <col min="4105" max="4106" width="11.85546875" style="26" customWidth="1"/>
    <col min="4107" max="4107" width="16.7109375" style="26" customWidth="1"/>
    <col min="4108" max="4108" width="9.140625" style="26"/>
    <col min="4109" max="4110" width="18.7109375" style="26" customWidth="1"/>
    <col min="4111" max="4111" width="9.140625" style="26"/>
    <col min="4112" max="4116" width="12.28515625" style="26" customWidth="1"/>
    <col min="4117" max="4117" width="16.7109375" style="26" customWidth="1"/>
    <col min="4118" max="4360" width="9.140625" style="26"/>
    <col min="4361" max="4362" width="11.85546875" style="26" customWidth="1"/>
    <col min="4363" max="4363" width="16.7109375" style="26" customWidth="1"/>
    <col min="4364" max="4364" width="9.140625" style="26"/>
    <col min="4365" max="4366" width="18.7109375" style="26" customWidth="1"/>
    <col min="4367" max="4367" width="9.140625" style="26"/>
    <col min="4368" max="4372" width="12.28515625" style="26" customWidth="1"/>
    <col min="4373" max="4373" width="16.7109375" style="26" customWidth="1"/>
    <col min="4374" max="4616" width="9.140625" style="26"/>
    <col min="4617" max="4618" width="11.85546875" style="26" customWidth="1"/>
    <col min="4619" max="4619" width="16.7109375" style="26" customWidth="1"/>
    <col min="4620" max="4620" width="9.140625" style="26"/>
    <col min="4621" max="4622" width="18.7109375" style="26" customWidth="1"/>
    <col min="4623" max="4623" width="9.140625" style="26"/>
    <col min="4624" max="4628" width="12.28515625" style="26" customWidth="1"/>
    <col min="4629" max="4629" width="16.7109375" style="26" customWidth="1"/>
    <col min="4630" max="4872" width="9.140625" style="26"/>
    <col min="4873" max="4874" width="11.85546875" style="26" customWidth="1"/>
    <col min="4875" max="4875" width="16.7109375" style="26" customWidth="1"/>
    <col min="4876" max="4876" width="9.140625" style="26"/>
    <col min="4877" max="4878" width="18.7109375" style="26" customWidth="1"/>
    <col min="4879" max="4879" width="9.140625" style="26"/>
    <col min="4880" max="4884" width="12.28515625" style="26" customWidth="1"/>
    <col min="4885" max="4885" width="16.7109375" style="26" customWidth="1"/>
    <col min="4886" max="5128" width="9.140625" style="26"/>
    <col min="5129" max="5130" width="11.85546875" style="26" customWidth="1"/>
    <col min="5131" max="5131" width="16.7109375" style="26" customWidth="1"/>
    <col min="5132" max="5132" width="9.140625" style="26"/>
    <col min="5133" max="5134" width="18.7109375" style="26" customWidth="1"/>
    <col min="5135" max="5135" width="9.140625" style="26"/>
    <col min="5136" max="5140" width="12.28515625" style="26" customWidth="1"/>
    <col min="5141" max="5141" width="16.7109375" style="26" customWidth="1"/>
    <col min="5142" max="5384" width="9.140625" style="26"/>
    <col min="5385" max="5386" width="11.85546875" style="26" customWidth="1"/>
    <col min="5387" max="5387" width="16.7109375" style="26" customWidth="1"/>
    <col min="5388" max="5388" width="9.140625" style="26"/>
    <col min="5389" max="5390" width="18.7109375" style="26" customWidth="1"/>
    <col min="5391" max="5391" width="9.140625" style="26"/>
    <col min="5392" max="5396" width="12.28515625" style="26" customWidth="1"/>
    <col min="5397" max="5397" width="16.7109375" style="26" customWidth="1"/>
    <col min="5398" max="5640" width="9.140625" style="26"/>
    <col min="5641" max="5642" width="11.85546875" style="26" customWidth="1"/>
    <col min="5643" max="5643" width="16.7109375" style="26" customWidth="1"/>
    <col min="5644" max="5644" width="9.140625" style="26"/>
    <col min="5645" max="5646" width="18.7109375" style="26" customWidth="1"/>
    <col min="5647" max="5647" width="9.140625" style="26"/>
    <col min="5648" max="5652" width="12.28515625" style="26" customWidth="1"/>
    <col min="5653" max="5653" width="16.7109375" style="26" customWidth="1"/>
    <col min="5654" max="5896" width="9.140625" style="26"/>
    <col min="5897" max="5898" width="11.85546875" style="26" customWidth="1"/>
    <col min="5899" max="5899" width="16.7109375" style="26" customWidth="1"/>
    <col min="5900" max="5900" width="9.140625" style="26"/>
    <col min="5901" max="5902" width="18.7109375" style="26" customWidth="1"/>
    <col min="5903" max="5903" width="9.140625" style="26"/>
    <col min="5904" max="5908" width="12.28515625" style="26" customWidth="1"/>
    <col min="5909" max="5909" width="16.7109375" style="26" customWidth="1"/>
    <col min="5910" max="6152" width="9.140625" style="26"/>
    <col min="6153" max="6154" width="11.85546875" style="26" customWidth="1"/>
    <col min="6155" max="6155" width="16.7109375" style="26" customWidth="1"/>
    <col min="6156" max="6156" width="9.140625" style="26"/>
    <col min="6157" max="6158" width="18.7109375" style="26" customWidth="1"/>
    <col min="6159" max="6159" width="9.140625" style="26"/>
    <col min="6160" max="6164" width="12.28515625" style="26" customWidth="1"/>
    <col min="6165" max="6165" width="16.7109375" style="26" customWidth="1"/>
    <col min="6166" max="6408" width="9.140625" style="26"/>
    <col min="6409" max="6410" width="11.85546875" style="26" customWidth="1"/>
    <col min="6411" max="6411" width="16.7109375" style="26" customWidth="1"/>
    <col min="6412" max="6412" width="9.140625" style="26"/>
    <col min="6413" max="6414" width="18.7109375" style="26" customWidth="1"/>
    <col min="6415" max="6415" width="9.140625" style="26"/>
    <col min="6416" max="6420" width="12.28515625" style="26" customWidth="1"/>
    <col min="6421" max="6421" width="16.7109375" style="26" customWidth="1"/>
    <col min="6422" max="6664" width="9.140625" style="26"/>
    <col min="6665" max="6666" width="11.85546875" style="26" customWidth="1"/>
    <col min="6667" max="6667" width="16.7109375" style="26" customWidth="1"/>
    <col min="6668" max="6668" width="9.140625" style="26"/>
    <col min="6669" max="6670" width="18.7109375" style="26" customWidth="1"/>
    <col min="6671" max="6671" width="9.140625" style="26"/>
    <col min="6672" max="6676" width="12.28515625" style="26" customWidth="1"/>
    <col min="6677" max="6677" width="16.7109375" style="26" customWidth="1"/>
    <col min="6678" max="6920" width="9.140625" style="26"/>
    <col min="6921" max="6922" width="11.85546875" style="26" customWidth="1"/>
    <col min="6923" max="6923" width="16.7109375" style="26" customWidth="1"/>
    <col min="6924" max="6924" width="9.140625" style="26"/>
    <col min="6925" max="6926" width="18.7109375" style="26" customWidth="1"/>
    <col min="6927" max="6927" width="9.140625" style="26"/>
    <col min="6928" max="6932" width="12.28515625" style="26" customWidth="1"/>
    <col min="6933" max="6933" width="16.7109375" style="26" customWidth="1"/>
    <col min="6934" max="7176" width="9.140625" style="26"/>
    <col min="7177" max="7178" width="11.85546875" style="26" customWidth="1"/>
    <col min="7179" max="7179" width="16.7109375" style="26" customWidth="1"/>
    <col min="7180" max="7180" width="9.140625" style="26"/>
    <col min="7181" max="7182" width="18.7109375" style="26" customWidth="1"/>
    <col min="7183" max="7183" width="9.140625" style="26"/>
    <col min="7184" max="7188" width="12.28515625" style="26" customWidth="1"/>
    <col min="7189" max="7189" width="16.7109375" style="26" customWidth="1"/>
    <col min="7190" max="7432" width="9.140625" style="26"/>
    <col min="7433" max="7434" width="11.85546875" style="26" customWidth="1"/>
    <col min="7435" max="7435" width="16.7109375" style="26" customWidth="1"/>
    <col min="7436" max="7436" width="9.140625" style="26"/>
    <col min="7437" max="7438" width="18.7109375" style="26" customWidth="1"/>
    <col min="7439" max="7439" width="9.140625" style="26"/>
    <col min="7440" max="7444" width="12.28515625" style="26" customWidth="1"/>
    <col min="7445" max="7445" width="16.7109375" style="26" customWidth="1"/>
    <col min="7446" max="7688" width="9.140625" style="26"/>
    <col min="7689" max="7690" width="11.85546875" style="26" customWidth="1"/>
    <col min="7691" max="7691" width="16.7109375" style="26" customWidth="1"/>
    <col min="7692" max="7692" width="9.140625" style="26"/>
    <col min="7693" max="7694" width="18.7109375" style="26" customWidth="1"/>
    <col min="7695" max="7695" width="9.140625" style="26"/>
    <col min="7696" max="7700" width="12.28515625" style="26" customWidth="1"/>
    <col min="7701" max="7701" width="16.7109375" style="26" customWidth="1"/>
    <col min="7702" max="7944" width="9.140625" style="26"/>
    <col min="7945" max="7946" width="11.85546875" style="26" customWidth="1"/>
    <col min="7947" max="7947" width="16.7109375" style="26" customWidth="1"/>
    <col min="7948" max="7948" width="9.140625" style="26"/>
    <col min="7949" max="7950" width="18.7109375" style="26" customWidth="1"/>
    <col min="7951" max="7951" width="9.140625" style="26"/>
    <col min="7952" max="7956" width="12.28515625" style="26" customWidth="1"/>
    <col min="7957" max="7957" width="16.7109375" style="26" customWidth="1"/>
    <col min="7958" max="8200" width="9.140625" style="26"/>
    <col min="8201" max="8202" width="11.85546875" style="26" customWidth="1"/>
    <col min="8203" max="8203" width="16.7109375" style="26" customWidth="1"/>
    <col min="8204" max="8204" width="9.140625" style="26"/>
    <col min="8205" max="8206" width="18.7109375" style="26" customWidth="1"/>
    <col min="8207" max="8207" width="9.140625" style="26"/>
    <col min="8208" max="8212" width="12.28515625" style="26" customWidth="1"/>
    <col min="8213" max="8213" width="16.7109375" style="26" customWidth="1"/>
    <col min="8214" max="8456" width="9.140625" style="26"/>
    <col min="8457" max="8458" width="11.85546875" style="26" customWidth="1"/>
    <col min="8459" max="8459" width="16.7109375" style="26" customWidth="1"/>
    <col min="8460" max="8460" width="9.140625" style="26"/>
    <col min="8461" max="8462" width="18.7109375" style="26" customWidth="1"/>
    <col min="8463" max="8463" width="9.140625" style="26"/>
    <col min="8464" max="8468" width="12.28515625" style="26" customWidth="1"/>
    <col min="8469" max="8469" width="16.7109375" style="26" customWidth="1"/>
    <col min="8470" max="8712" width="9.140625" style="26"/>
    <col min="8713" max="8714" width="11.85546875" style="26" customWidth="1"/>
    <col min="8715" max="8715" width="16.7109375" style="26" customWidth="1"/>
    <col min="8716" max="8716" width="9.140625" style="26"/>
    <col min="8717" max="8718" width="18.7109375" style="26" customWidth="1"/>
    <col min="8719" max="8719" width="9.140625" style="26"/>
    <col min="8720" max="8724" width="12.28515625" style="26" customWidth="1"/>
    <col min="8725" max="8725" width="16.7109375" style="26" customWidth="1"/>
    <col min="8726" max="8968" width="9.140625" style="26"/>
    <col min="8969" max="8970" width="11.85546875" style="26" customWidth="1"/>
    <col min="8971" max="8971" width="16.7109375" style="26" customWidth="1"/>
    <col min="8972" max="8972" width="9.140625" style="26"/>
    <col min="8973" max="8974" width="18.7109375" style="26" customWidth="1"/>
    <col min="8975" max="8975" width="9.140625" style="26"/>
    <col min="8976" max="8980" width="12.28515625" style="26" customWidth="1"/>
    <col min="8981" max="8981" width="16.7109375" style="26" customWidth="1"/>
    <col min="8982" max="9224" width="9.140625" style="26"/>
    <col min="9225" max="9226" width="11.85546875" style="26" customWidth="1"/>
    <col min="9227" max="9227" width="16.7109375" style="26" customWidth="1"/>
    <col min="9228" max="9228" width="9.140625" style="26"/>
    <col min="9229" max="9230" width="18.7109375" style="26" customWidth="1"/>
    <col min="9231" max="9231" width="9.140625" style="26"/>
    <col min="9232" max="9236" width="12.28515625" style="26" customWidth="1"/>
    <col min="9237" max="9237" width="16.7109375" style="26" customWidth="1"/>
    <col min="9238" max="9480" width="9.140625" style="26"/>
    <col min="9481" max="9482" width="11.85546875" style="26" customWidth="1"/>
    <col min="9483" max="9483" width="16.7109375" style="26" customWidth="1"/>
    <col min="9484" max="9484" width="9.140625" style="26"/>
    <col min="9485" max="9486" width="18.7109375" style="26" customWidth="1"/>
    <col min="9487" max="9487" width="9.140625" style="26"/>
    <col min="9488" max="9492" width="12.28515625" style="26" customWidth="1"/>
    <col min="9493" max="9493" width="16.7109375" style="26" customWidth="1"/>
    <col min="9494" max="9736" width="9.140625" style="26"/>
    <col min="9737" max="9738" width="11.85546875" style="26" customWidth="1"/>
    <col min="9739" max="9739" width="16.7109375" style="26" customWidth="1"/>
    <col min="9740" max="9740" width="9.140625" style="26"/>
    <col min="9741" max="9742" width="18.7109375" style="26" customWidth="1"/>
    <col min="9743" max="9743" width="9.140625" style="26"/>
    <col min="9744" max="9748" width="12.28515625" style="26" customWidth="1"/>
    <col min="9749" max="9749" width="16.7109375" style="26" customWidth="1"/>
    <col min="9750" max="9992" width="9.140625" style="26"/>
    <col min="9993" max="9994" width="11.85546875" style="26" customWidth="1"/>
    <col min="9995" max="9995" width="16.7109375" style="26" customWidth="1"/>
    <col min="9996" max="9996" width="9.140625" style="26"/>
    <col min="9997" max="9998" width="18.7109375" style="26" customWidth="1"/>
    <col min="9999" max="9999" width="9.140625" style="26"/>
    <col min="10000" max="10004" width="12.28515625" style="26" customWidth="1"/>
    <col min="10005" max="10005" width="16.7109375" style="26" customWidth="1"/>
    <col min="10006" max="10248" width="9.140625" style="26"/>
    <col min="10249" max="10250" width="11.85546875" style="26" customWidth="1"/>
    <col min="10251" max="10251" width="16.7109375" style="26" customWidth="1"/>
    <col min="10252" max="10252" width="9.140625" style="26"/>
    <col min="10253" max="10254" width="18.7109375" style="26" customWidth="1"/>
    <col min="10255" max="10255" width="9.140625" style="26"/>
    <col min="10256" max="10260" width="12.28515625" style="26" customWidth="1"/>
    <col min="10261" max="10261" width="16.7109375" style="26" customWidth="1"/>
    <col min="10262" max="10504" width="9.140625" style="26"/>
    <col min="10505" max="10506" width="11.85546875" style="26" customWidth="1"/>
    <col min="10507" max="10507" width="16.7109375" style="26" customWidth="1"/>
    <col min="10508" max="10508" width="9.140625" style="26"/>
    <col min="10509" max="10510" width="18.7109375" style="26" customWidth="1"/>
    <col min="10511" max="10511" width="9.140625" style="26"/>
    <col min="10512" max="10516" width="12.28515625" style="26" customWidth="1"/>
    <col min="10517" max="10517" width="16.7109375" style="26" customWidth="1"/>
    <col min="10518" max="10760" width="9.140625" style="26"/>
    <col min="10761" max="10762" width="11.85546875" style="26" customWidth="1"/>
    <col min="10763" max="10763" width="16.7109375" style="26" customWidth="1"/>
    <col min="10764" max="10764" width="9.140625" style="26"/>
    <col min="10765" max="10766" width="18.7109375" style="26" customWidth="1"/>
    <col min="10767" max="10767" width="9.140625" style="26"/>
    <col min="10768" max="10772" width="12.28515625" style="26" customWidth="1"/>
    <col min="10773" max="10773" width="16.7109375" style="26" customWidth="1"/>
    <col min="10774" max="11016" width="9.140625" style="26"/>
    <col min="11017" max="11018" width="11.85546875" style="26" customWidth="1"/>
    <col min="11019" max="11019" width="16.7109375" style="26" customWidth="1"/>
    <col min="11020" max="11020" width="9.140625" style="26"/>
    <col min="11021" max="11022" width="18.7109375" style="26" customWidth="1"/>
    <col min="11023" max="11023" width="9.140625" style="26"/>
    <col min="11024" max="11028" width="12.28515625" style="26" customWidth="1"/>
    <col min="11029" max="11029" width="16.7109375" style="26" customWidth="1"/>
    <col min="11030" max="11272" width="9.140625" style="26"/>
    <col min="11273" max="11274" width="11.85546875" style="26" customWidth="1"/>
    <col min="11275" max="11275" width="16.7109375" style="26" customWidth="1"/>
    <col min="11276" max="11276" width="9.140625" style="26"/>
    <col min="11277" max="11278" width="18.7109375" style="26" customWidth="1"/>
    <col min="11279" max="11279" width="9.140625" style="26"/>
    <col min="11280" max="11284" width="12.28515625" style="26" customWidth="1"/>
    <col min="11285" max="11285" width="16.7109375" style="26" customWidth="1"/>
    <col min="11286" max="11528" width="9.140625" style="26"/>
    <col min="11529" max="11530" width="11.85546875" style="26" customWidth="1"/>
    <col min="11531" max="11531" width="16.7109375" style="26" customWidth="1"/>
    <col min="11532" max="11532" width="9.140625" style="26"/>
    <col min="11533" max="11534" width="18.7109375" style="26" customWidth="1"/>
    <col min="11535" max="11535" width="9.140625" style="26"/>
    <col min="11536" max="11540" width="12.28515625" style="26" customWidth="1"/>
    <col min="11541" max="11541" width="16.7109375" style="26" customWidth="1"/>
    <col min="11542" max="11784" width="9.140625" style="26"/>
    <col min="11785" max="11786" width="11.85546875" style="26" customWidth="1"/>
    <col min="11787" max="11787" width="16.7109375" style="26" customWidth="1"/>
    <col min="11788" max="11788" width="9.140625" style="26"/>
    <col min="11789" max="11790" width="18.7109375" style="26" customWidth="1"/>
    <col min="11791" max="11791" width="9.140625" style="26"/>
    <col min="11792" max="11796" width="12.28515625" style="26" customWidth="1"/>
    <col min="11797" max="11797" width="16.7109375" style="26" customWidth="1"/>
    <col min="11798" max="12040" width="9.140625" style="26"/>
    <col min="12041" max="12042" width="11.85546875" style="26" customWidth="1"/>
    <col min="12043" max="12043" width="16.7109375" style="26" customWidth="1"/>
    <col min="12044" max="12044" width="9.140625" style="26"/>
    <col min="12045" max="12046" width="18.7109375" style="26" customWidth="1"/>
    <col min="12047" max="12047" width="9.140625" style="26"/>
    <col min="12048" max="12052" width="12.28515625" style="26" customWidth="1"/>
    <col min="12053" max="12053" width="16.7109375" style="26" customWidth="1"/>
    <col min="12054" max="12296" width="9.140625" style="26"/>
    <col min="12297" max="12298" width="11.85546875" style="26" customWidth="1"/>
    <col min="12299" max="12299" width="16.7109375" style="26" customWidth="1"/>
    <col min="12300" max="12300" width="9.140625" style="26"/>
    <col min="12301" max="12302" width="18.7109375" style="26" customWidth="1"/>
    <col min="12303" max="12303" width="9.140625" style="26"/>
    <col min="12304" max="12308" width="12.28515625" style="26" customWidth="1"/>
    <col min="12309" max="12309" width="16.7109375" style="26" customWidth="1"/>
    <col min="12310" max="12552" width="9.140625" style="26"/>
    <col min="12553" max="12554" width="11.85546875" style="26" customWidth="1"/>
    <col min="12555" max="12555" width="16.7109375" style="26" customWidth="1"/>
    <col min="12556" max="12556" width="9.140625" style="26"/>
    <col min="12557" max="12558" width="18.7109375" style="26" customWidth="1"/>
    <col min="12559" max="12559" width="9.140625" style="26"/>
    <col min="12560" max="12564" width="12.28515625" style="26" customWidth="1"/>
    <col min="12565" max="12565" width="16.7109375" style="26" customWidth="1"/>
    <col min="12566" max="12808" width="9.140625" style="26"/>
    <col min="12809" max="12810" width="11.85546875" style="26" customWidth="1"/>
    <col min="12811" max="12811" width="16.7109375" style="26" customWidth="1"/>
    <col min="12812" max="12812" width="9.140625" style="26"/>
    <col min="12813" max="12814" width="18.7109375" style="26" customWidth="1"/>
    <col min="12815" max="12815" width="9.140625" style="26"/>
    <col min="12816" max="12820" width="12.28515625" style="26" customWidth="1"/>
    <col min="12821" max="12821" width="16.7109375" style="26" customWidth="1"/>
    <col min="12822" max="13064" width="9.140625" style="26"/>
    <col min="13065" max="13066" width="11.85546875" style="26" customWidth="1"/>
    <col min="13067" max="13067" width="16.7109375" style="26" customWidth="1"/>
    <col min="13068" max="13068" width="9.140625" style="26"/>
    <col min="13069" max="13070" width="18.7109375" style="26" customWidth="1"/>
    <col min="13071" max="13071" width="9.140625" style="26"/>
    <col min="13072" max="13076" width="12.28515625" style="26" customWidth="1"/>
    <col min="13077" max="13077" width="16.7109375" style="26" customWidth="1"/>
    <col min="13078" max="13320" width="9.140625" style="26"/>
    <col min="13321" max="13322" width="11.85546875" style="26" customWidth="1"/>
    <col min="13323" max="13323" width="16.7109375" style="26" customWidth="1"/>
    <col min="13324" max="13324" width="9.140625" style="26"/>
    <col min="13325" max="13326" width="18.7109375" style="26" customWidth="1"/>
    <col min="13327" max="13327" width="9.140625" style="26"/>
    <col min="13328" max="13332" width="12.28515625" style="26" customWidth="1"/>
    <col min="13333" max="13333" width="16.7109375" style="26" customWidth="1"/>
    <col min="13334" max="13576" width="9.140625" style="26"/>
    <col min="13577" max="13578" width="11.85546875" style="26" customWidth="1"/>
    <col min="13579" max="13579" width="16.7109375" style="26" customWidth="1"/>
    <col min="13580" max="13580" width="9.140625" style="26"/>
    <col min="13581" max="13582" width="18.7109375" style="26" customWidth="1"/>
    <col min="13583" max="13583" width="9.140625" style="26"/>
    <col min="13584" max="13588" width="12.28515625" style="26" customWidth="1"/>
    <col min="13589" max="13589" width="16.7109375" style="26" customWidth="1"/>
    <col min="13590" max="13832" width="9.140625" style="26"/>
    <col min="13833" max="13834" width="11.85546875" style="26" customWidth="1"/>
    <col min="13835" max="13835" width="16.7109375" style="26" customWidth="1"/>
    <col min="13836" max="13836" width="9.140625" style="26"/>
    <col min="13837" max="13838" width="18.7109375" style="26" customWidth="1"/>
    <col min="13839" max="13839" width="9.140625" style="26"/>
    <col min="13840" max="13844" width="12.28515625" style="26" customWidth="1"/>
    <col min="13845" max="13845" width="16.7109375" style="26" customWidth="1"/>
    <col min="13846" max="14088" width="9.140625" style="26"/>
    <col min="14089" max="14090" width="11.85546875" style="26" customWidth="1"/>
    <col min="14091" max="14091" width="16.7109375" style="26" customWidth="1"/>
    <col min="14092" max="14092" width="9.140625" style="26"/>
    <col min="14093" max="14094" width="18.7109375" style="26" customWidth="1"/>
    <col min="14095" max="14095" width="9.140625" style="26"/>
    <col min="14096" max="14100" width="12.28515625" style="26" customWidth="1"/>
    <col min="14101" max="14101" width="16.7109375" style="26" customWidth="1"/>
    <col min="14102" max="14344" width="9.140625" style="26"/>
    <col min="14345" max="14346" width="11.85546875" style="26" customWidth="1"/>
    <col min="14347" max="14347" width="16.7109375" style="26" customWidth="1"/>
    <col min="14348" max="14348" width="9.140625" style="26"/>
    <col min="14349" max="14350" width="18.7109375" style="26" customWidth="1"/>
    <col min="14351" max="14351" width="9.140625" style="26"/>
    <col min="14352" max="14356" width="12.28515625" style="26" customWidth="1"/>
    <col min="14357" max="14357" width="16.7109375" style="26" customWidth="1"/>
    <col min="14358" max="14600" width="9.140625" style="26"/>
    <col min="14601" max="14602" width="11.85546875" style="26" customWidth="1"/>
    <col min="14603" max="14603" width="16.7109375" style="26" customWidth="1"/>
    <col min="14604" max="14604" width="9.140625" style="26"/>
    <col min="14605" max="14606" width="18.7109375" style="26" customWidth="1"/>
    <col min="14607" max="14607" width="9.140625" style="26"/>
    <col min="14608" max="14612" width="12.28515625" style="26" customWidth="1"/>
    <col min="14613" max="14613" width="16.7109375" style="26" customWidth="1"/>
    <col min="14614" max="14856" width="9.140625" style="26"/>
    <col min="14857" max="14858" width="11.85546875" style="26" customWidth="1"/>
    <col min="14859" max="14859" width="16.7109375" style="26" customWidth="1"/>
    <col min="14860" max="14860" width="9.140625" style="26"/>
    <col min="14861" max="14862" width="18.7109375" style="26" customWidth="1"/>
    <col min="14863" max="14863" width="9.140625" style="26"/>
    <col min="14864" max="14868" width="12.28515625" style="26" customWidth="1"/>
    <col min="14869" max="14869" width="16.7109375" style="26" customWidth="1"/>
    <col min="14870" max="15112" width="9.140625" style="26"/>
    <col min="15113" max="15114" width="11.85546875" style="26" customWidth="1"/>
    <col min="15115" max="15115" width="16.7109375" style="26" customWidth="1"/>
    <col min="15116" max="15116" width="9.140625" style="26"/>
    <col min="15117" max="15118" width="18.7109375" style="26" customWidth="1"/>
    <col min="15119" max="15119" width="9.140625" style="26"/>
    <col min="15120" max="15124" width="12.28515625" style="26" customWidth="1"/>
    <col min="15125" max="15125" width="16.7109375" style="26" customWidth="1"/>
    <col min="15126" max="15368" width="9.140625" style="26"/>
    <col min="15369" max="15370" width="11.85546875" style="26" customWidth="1"/>
    <col min="15371" max="15371" width="16.7109375" style="26" customWidth="1"/>
    <col min="15372" max="15372" width="9.140625" style="26"/>
    <col min="15373" max="15374" width="18.7109375" style="26" customWidth="1"/>
    <col min="15375" max="15375" width="9.140625" style="26"/>
    <col min="15376" max="15380" width="12.28515625" style="26" customWidth="1"/>
    <col min="15381" max="15381" width="16.7109375" style="26" customWidth="1"/>
    <col min="15382" max="15624" width="9.140625" style="26"/>
    <col min="15625" max="15626" width="11.85546875" style="26" customWidth="1"/>
    <col min="15627" max="15627" width="16.7109375" style="26" customWidth="1"/>
    <col min="15628" max="15628" width="9.140625" style="26"/>
    <col min="15629" max="15630" width="18.7109375" style="26" customWidth="1"/>
    <col min="15631" max="15631" width="9.140625" style="26"/>
    <col min="15632" max="15636" width="12.28515625" style="26" customWidth="1"/>
    <col min="15637" max="15637" width="16.7109375" style="26" customWidth="1"/>
    <col min="15638" max="15880" width="9.140625" style="26"/>
    <col min="15881" max="15882" width="11.85546875" style="26" customWidth="1"/>
    <col min="15883" max="15883" width="16.7109375" style="26" customWidth="1"/>
    <col min="15884" max="15884" width="9.140625" style="26"/>
    <col min="15885" max="15886" width="18.7109375" style="26" customWidth="1"/>
    <col min="15887" max="15887" width="9.140625" style="26"/>
    <col min="15888" max="15892" width="12.28515625" style="26" customWidth="1"/>
    <col min="15893" max="15893" width="16.7109375" style="26" customWidth="1"/>
    <col min="15894" max="16136" width="9.140625" style="26"/>
    <col min="16137" max="16138" width="11.85546875" style="26" customWidth="1"/>
    <col min="16139" max="16139" width="16.7109375" style="26" customWidth="1"/>
    <col min="16140" max="16140" width="9.140625" style="26"/>
    <col min="16141" max="16142" width="18.7109375" style="26" customWidth="1"/>
    <col min="16143" max="16143" width="9.140625" style="26"/>
    <col min="16144" max="16148" width="12.28515625" style="26" customWidth="1"/>
    <col min="16149" max="16149" width="16.7109375" style="26" customWidth="1"/>
    <col min="16150" max="16384" width="9.140625" style="26"/>
  </cols>
  <sheetData>
    <row r="2" spans="1:21" x14ac:dyDescent="0.2">
      <c r="A2" s="95" t="s">
        <v>26</v>
      </c>
      <c r="B2" s="95"/>
      <c r="C2" s="40"/>
      <c r="D2" s="41"/>
      <c r="E2" s="41"/>
      <c r="F2" s="41"/>
      <c r="G2" s="95" t="s">
        <v>27</v>
      </c>
      <c r="H2" s="96"/>
      <c r="I2" s="96"/>
      <c r="J2" s="42">
        <v>1237</v>
      </c>
      <c r="K2" s="43"/>
      <c r="M2" s="26" t="s">
        <v>28</v>
      </c>
    </row>
    <row r="3" spans="1:21" ht="15.75" x14ac:dyDescent="0.3">
      <c r="A3" s="97"/>
      <c r="B3" s="98"/>
      <c r="C3" s="98"/>
      <c r="D3" s="98"/>
      <c r="E3" s="41"/>
      <c r="F3" s="41"/>
      <c r="G3" s="41"/>
      <c r="H3" s="41"/>
      <c r="I3" s="41"/>
      <c r="J3" s="41"/>
      <c r="K3" s="41"/>
      <c r="M3" s="26" t="s">
        <v>29</v>
      </c>
      <c r="N3" s="41" t="s">
        <v>30</v>
      </c>
      <c r="O3" s="26" t="s">
        <v>31</v>
      </c>
      <c r="P3" s="26" t="s">
        <v>32</v>
      </c>
      <c r="Q3" s="26" t="s">
        <v>33</v>
      </c>
      <c r="R3" s="45" t="s">
        <v>34</v>
      </c>
      <c r="S3" s="41" t="s">
        <v>35</v>
      </c>
      <c r="T3" s="41" t="s">
        <v>36</v>
      </c>
    </row>
    <row r="4" spans="1:2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21" ht="15.75" x14ac:dyDescent="0.3">
      <c r="A5" s="99" t="s">
        <v>37</v>
      </c>
      <c r="B5" s="100"/>
      <c r="C5" s="100"/>
      <c r="D5" s="100"/>
      <c r="E5" s="100"/>
      <c r="F5" s="100"/>
      <c r="G5" s="100"/>
      <c r="H5" s="100"/>
      <c r="I5" s="100"/>
      <c r="J5" s="43"/>
      <c r="K5" s="43"/>
      <c r="M5" s="26">
        <v>0.1</v>
      </c>
      <c r="N5" s="26">
        <v>1.0954865</v>
      </c>
      <c r="O5" s="26">
        <f>N5</f>
        <v>1.0954865</v>
      </c>
      <c r="P5" s="26">
        <f t="shared" ref="P5:Q36" si="0">N5/$O$54</f>
        <v>7.2141822660594221E-6</v>
      </c>
      <c r="Q5" s="26">
        <f t="shared" si="0"/>
        <v>7.2141822660594221E-6</v>
      </c>
      <c r="R5" s="26">
        <f>+P5*$U$15</f>
        <v>1.1425183108630981E-4</v>
      </c>
      <c r="S5" s="26">
        <f t="shared" ref="S5:S54" si="1">LOG10(M5)</f>
        <v>-1</v>
      </c>
      <c r="T5" s="26">
        <f t="shared" ref="T5:T54" si="2">S5*N5</f>
        <v>-1.0954865</v>
      </c>
      <c r="U5" s="47" t="s">
        <v>38</v>
      </c>
    </row>
    <row r="6" spans="1:21" x14ac:dyDescent="0.2">
      <c r="M6" s="26">
        <v>0.12648551999999999</v>
      </c>
      <c r="N6" s="26">
        <v>6.1110100999999997</v>
      </c>
      <c r="O6" s="26">
        <f t="shared" ref="O6:O54" si="3">O5+N6</f>
        <v>7.2064965999999995</v>
      </c>
      <c r="P6" s="26">
        <f t="shared" si="0"/>
        <v>4.0243253286215766E-5</v>
      </c>
      <c r="Q6" s="26">
        <f t="shared" si="0"/>
        <v>4.7457435552275192E-5</v>
      </c>
      <c r="R6" s="26">
        <f t="shared" ref="R6:R54" si="4">+P6*$U$15</f>
        <v>6.373370130183559E-4</v>
      </c>
      <c r="S6" s="26">
        <f t="shared" si="1"/>
        <v>-0.89795918946082121</v>
      </c>
      <c r="T6" s="26">
        <f t="shared" si="2"/>
        <v>-5.4874376761828918</v>
      </c>
      <c r="U6" s="48">
        <f>SUM(T5:T54)/U12</f>
        <v>1.2190457386040903</v>
      </c>
    </row>
    <row r="7" spans="1:21" x14ac:dyDescent="0.2">
      <c r="M7" s="26">
        <v>0.15998587</v>
      </c>
      <c r="N7" s="26">
        <v>23.834831000000001</v>
      </c>
      <c r="O7" s="26">
        <f t="shared" si="3"/>
        <v>31.041327600000002</v>
      </c>
      <c r="P7" s="26">
        <f t="shared" si="0"/>
        <v>1.5696114476510971E-4</v>
      </c>
      <c r="Q7" s="26">
        <f t="shared" si="0"/>
        <v>2.0441858031738491E-4</v>
      </c>
      <c r="R7" s="26">
        <f t="shared" si="4"/>
        <v>2.4858116328980236E-3</v>
      </c>
      <c r="S7" s="26">
        <f t="shared" si="1"/>
        <v>-0.79591837266916055</v>
      </c>
      <c r="T7" s="26">
        <f t="shared" si="2"/>
        <v>-18.970579902364463</v>
      </c>
      <c r="U7" s="48"/>
    </row>
    <row r="8" spans="1:21" ht="15.75" x14ac:dyDescent="0.2">
      <c r="M8" s="26">
        <v>0.20235896</v>
      </c>
      <c r="N8" s="26">
        <v>70.242271000000002</v>
      </c>
      <c r="O8" s="26">
        <f t="shared" si="3"/>
        <v>101.2835986</v>
      </c>
      <c r="P8" s="26">
        <f t="shared" si="0"/>
        <v>4.6257123732327144E-4</v>
      </c>
      <c r="Q8" s="26">
        <f t="shared" si="0"/>
        <v>6.6698981764065635E-4</v>
      </c>
      <c r="R8" s="26">
        <f t="shared" si="4"/>
        <v>7.3257936829078203E-3</v>
      </c>
      <c r="S8" s="26">
        <f t="shared" si="1"/>
        <v>-0.69387756126298505</v>
      </c>
      <c r="T8" s="26">
        <f t="shared" si="2"/>
        <v>-48.739535699053697</v>
      </c>
      <c r="U8" s="48" t="s">
        <v>39</v>
      </c>
    </row>
    <row r="9" spans="1:21" x14ac:dyDescent="0.2">
      <c r="M9" s="26">
        <v>0.25595478999999999</v>
      </c>
      <c r="N9" s="26">
        <v>166.47765000000001</v>
      </c>
      <c r="O9" s="26">
        <f t="shared" si="3"/>
        <v>267.76124860000004</v>
      </c>
      <c r="P9" s="26">
        <f t="shared" si="0"/>
        <v>1.0963166687359884E-3</v>
      </c>
      <c r="Q9" s="26">
        <f t="shared" si="0"/>
        <v>1.763306486376645E-3</v>
      </c>
      <c r="R9" s="26">
        <f t="shared" si="4"/>
        <v>1.7362492689271668E-2</v>
      </c>
      <c r="S9" s="26">
        <f t="shared" si="1"/>
        <v>-0.5918367385454496</v>
      </c>
      <c r="T9" s="26">
        <f t="shared" si="2"/>
        <v>-98.527589416710882</v>
      </c>
      <c r="U9" s="48">
        <f>POWER(10,U6)</f>
        <v>16.559443534240092</v>
      </c>
    </row>
    <row r="10" spans="1:21" x14ac:dyDescent="0.2">
      <c r="M10" s="26">
        <v>0.32374575999999999</v>
      </c>
      <c r="N10" s="26">
        <v>333.45096000000001</v>
      </c>
      <c r="O10" s="26">
        <f t="shared" si="3"/>
        <v>601.21220860000005</v>
      </c>
      <c r="P10" s="26">
        <f t="shared" si="0"/>
        <v>2.1958974412121827E-3</v>
      </c>
      <c r="Q10" s="26">
        <f t="shared" si="0"/>
        <v>3.9592039275888275E-3</v>
      </c>
      <c r="R10" s="26">
        <f t="shared" si="4"/>
        <v>3.4776679363449803E-2</v>
      </c>
      <c r="S10" s="26">
        <f t="shared" si="1"/>
        <v>-0.48979591069651851</v>
      </c>
      <c r="T10" s="26">
        <f t="shared" si="2"/>
        <v>-163.32291662582838</v>
      </c>
      <c r="U10" s="48"/>
    </row>
    <row r="11" spans="1:21" ht="13.5" thickBot="1" x14ac:dyDescent="0.25">
      <c r="M11" s="26">
        <v>0.40949152</v>
      </c>
      <c r="N11" s="26">
        <v>586.78814999999997</v>
      </c>
      <c r="O11" s="26">
        <f t="shared" si="3"/>
        <v>1188.0003586</v>
      </c>
      <c r="P11" s="26">
        <f t="shared" si="0"/>
        <v>3.8642161867479112E-3</v>
      </c>
      <c r="Q11" s="26">
        <f t="shared" si="0"/>
        <v>7.8234201143367391E-3</v>
      </c>
      <c r="R11" s="26">
        <f t="shared" si="4"/>
        <v>6.1198034478059035E-2</v>
      </c>
      <c r="S11" s="26">
        <f t="shared" si="1"/>
        <v>-0.3877550874452948</v>
      </c>
      <c r="T11" s="26">
        <f t="shared" si="2"/>
        <v>-227.53009041511274</v>
      </c>
      <c r="U11" s="48" t="s">
        <v>40</v>
      </c>
    </row>
    <row r="12" spans="1:21" ht="19.5" thickBot="1" x14ac:dyDescent="0.4">
      <c r="K12" s="49" t="s">
        <v>41</v>
      </c>
      <c r="L12" s="50">
        <f>SUM(T5:T54)/U12</f>
        <v>1.2190457386040903</v>
      </c>
      <c r="M12" s="26">
        <v>0.51794744999999998</v>
      </c>
      <c r="N12" s="26">
        <v>934.65002000000004</v>
      </c>
      <c r="O12" s="26">
        <f t="shared" si="3"/>
        <v>2122.6503786000003</v>
      </c>
      <c r="P12" s="26">
        <f t="shared" si="0"/>
        <v>6.1550147804250296E-3</v>
      </c>
      <c r="Q12" s="26">
        <f t="shared" si="0"/>
        <v>1.397843489476177E-2</v>
      </c>
      <c r="R12" s="26">
        <f t="shared" si="4"/>
        <v>9.7477674266050834E-2</v>
      </c>
      <c r="S12" s="26">
        <f t="shared" si="1"/>
        <v>-0.28571430074266835</v>
      </c>
      <c r="T12" s="26">
        <f t="shared" si="2"/>
        <v>-267.04287690342102</v>
      </c>
      <c r="U12" s="48">
        <f>MAX(O5:O54)</f>
        <v>151851.79131859998</v>
      </c>
    </row>
    <row r="13" spans="1:21" ht="19.5" thickBot="1" x14ac:dyDescent="0.4">
      <c r="K13" s="49" t="s">
        <v>42</v>
      </c>
      <c r="L13" s="51">
        <f>POWER(10,U6)</f>
        <v>16.559443534240092</v>
      </c>
      <c r="M13" s="26">
        <v>0.65512854000000009</v>
      </c>
      <c r="N13" s="26">
        <v>1377.9204999999999</v>
      </c>
      <c r="O13" s="26">
        <f t="shared" si="3"/>
        <v>3500.5708786000005</v>
      </c>
      <c r="P13" s="26">
        <f t="shared" si="0"/>
        <v>9.0741142270030078E-3</v>
      </c>
      <c r="Q13" s="26">
        <f t="shared" si="0"/>
        <v>2.3052549121764781E-2</v>
      </c>
      <c r="R13" s="26">
        <f t="shared" si="4"/>
        <v>0.14370778664672137</v>
      </c>
      <c r="S13" s="26">
        <f t="shared" si="1"/>
        <v>-0.18367348056420268</v>
      </c>
      <c r="T13" s="26">
        <f t="shared" si="2"/>
        <v>-253.08745417576642</v>
      </c>
      <c r="U13" s="48"/>
    </row>
    <row r="14" spans="1:21" ht="15" thickBot="1" x14ac:dyDescent="0.25">
      <c r="K14" s="49" t="s">
        <v>43</v>
      </c>
      <c r="L14" s="52">
        <f>MAX(O5:O54)</f>
        <v>151851.79131859998</v>
      </c>
      <c r="M14" s="26">
        <v>0.82864275999999992</v>
      </c>
      <c r="N14" s="26">
        <v>1910.3333</v>
      </c>
      <c r="O14" s="26">
        <f t="shared" si="3"/>
        <v>5410.9041786000007</v>
      </c>
      <c r="P14" s="26">
        <f t="shared" si="0"/>
        <v>1.2580248697836782E-2</v>
      </c>
      <c r="Q14" s="26">
        <f t="shared" si="0"/>
        <v>3.5632797819601561E-2</v>
      </c>
      <c r="R14" s="26">
        <f t="shared" si="4"/>
        <v>0.1992348399639364</v>
      </c>
      <c r="S14" s="26">
        <f t="shared" si="1"/>
        <v>-8.1632659798408197E-2</v>
      </c>
      <c r="T14" s="26">
        <f t="shared" si="2"/>
        <v>-155.94558838047047</v>
      </c>
      <c r="U14" s="48" t="s">
        <v>44</v>
      </c>
    </row>
    <row r="15" spans="1:21" ht="15" thickBot="1" x14ac:dyDescent="0.25">
      <c r="K15" s="53" t="s">
        <v>45</v>
      </c>
      <c r="L15" s="54">
        <v>15.83711457136738</v>
      </c>
      <c r="M15" s="26">
        <v>1.0481132</v>
      </c>
      <c r="N15" s="26">
        <v>2516.9380000000001</v>
      </c>
      <c r="O15" s="26">
        <f t="shared" si="3"/>
        <v>7927.8421786000008</v>
      </c>
      <c r="P15" s="26">
        <f t="shared" si="0"/>
        <v>1.6574964168313409E-2</v>
      </c>
      <c r="Q15" s="26">
        <f t="shared" si="0"/>
        <v>5.220776198791497E-2</v>
      </c>
      <c r="R15" s="26">
        <f t="shared" si="4"/>
        <v>0.26249960654988852</v>
      </c>
      <c r="S15" s="26">
        <f t="shared" si="1"/>
        <v>2.0408190548864356E-2</v>
      </c>
      <c r="T15" s="26">
        <f t="shared" si="2"/>
        <v>51.366150303677557</v>
      </c>
      <c r="U15" s="55">
        <f>L15</f>
        <v>15.83711457136738</v>
      </c>
    </row>
    <row r="16" spans="1:21" ht="15" thickBot="1" x14ac:dyDescent="0.25">
      <c r="K16" s="56"/>
      <c r="L16" s="51"/>
      <c r="M16" s="26">
        <v>1.3257113999999999</v>
      </c>
      <c r="N16" s="26">
        <v>3172.4857999999999</v>
      </c>
      <c r="O16" s="26">
        <f t="shared" si="3"/>
        <v>11100.3279786</v>
      </c>
      <c r="P16" s="26">
        <f t="shared" si="0"/>
        <v>2.0891987986785175E-2</v>
      </c>
      <c r="Q16" s="26">
        <f t="shared" si="0"/>
        <v>7.3099749974700146E-2</v>
      </c>
      <c r="R16" s="26">
        <f t="shared" si="4"/>
        <v>0.33086880737034774</v>
      </c>
      <c r="S16" s="26">
        <f t="shared" si="1"/>
        <v>0.12244899086429459</v>
      </c>
      <c r="T16" s="26">
        <f t="shared" si="2"/>
        <v>388.46768474130431</v>
      </c>
      <c r="U16" s="48"/>
    </row>
    <row r="17" spans="1:21" x14ac:dyDescent="0.2">
      <c r="M17" s="26">
        <v>1.6768329000000002</v>
      </c>
      <c r="N17" s="26">
        <v>3843.5479</v>
      </c>
      <c r="O17" s="26">
        <f t="shared" si="3"/>
        <v>14943.8758786</v>
      </c>
      <c r="P17" s="26">
        <f t="shared" si="0"/>
        <v>2.5311179187447706E-2</v>
      </c>
      <c r="Q17" s="26">
        <f t="shared" si="0"/>
        <v>9.8410929162147845E-2</v>
      </c>
      <c r="R17" s="26">
        <f t="shared" si="4"/>
        <v>0.40085604472801883</v>
      </c>
      <c r="S17" s="26">
        <f t="shared" si="1"/>
        <v>0.2244897863844314</v>
      </c>
      <c r="T17" s="26">
        <f t="shared" si="2"/>
        <v>862.83724702932989</v>
      </c>
      <c r="U17" s="57" t="s">
        <v>46</v>
      </c>
    </row>
    <row r="18" spans="1:21" x14ac:dyDescent="0.2">
      <c r="M18" s="26">
        <v>2.1209509</v>
      </c>
      <c r="N18" s="26">
        <v>4496.3975</v>
      </c>
      <c r="O18" s="26">
        <f t="shared" si="3"/>
        <v>19440.273378599999</v>
      </c>
      <c r="P18" s="26">
        <f t="shared" si="0"/>
        <v>2.961043436468995E-2</v>
      </c>
      <c r="Q18" s="26">
        <f t="shared" si="0"/>
        <v>0.12802136352683779</v>
      </c>
      <c r="R18" s="26">
        <f t="shared" si="4"/>
        <v>0.46894384154154861</v>
      </c>
      <c r="S18" s="26">
        <f t="shared" si="1"/>
        <v>0.32653061471840855</v>
      </c>
      <c r="T18" s="26">
        <f t="shared" si="2"/>
        <v>1468.2114396933155</v>
      </c>
      <c r="U18" s="58">
        <f>L16/100</f>
        <v>0</v>
      </c>
    </row>
    <row r="19" spans="1:21" x14ac:dyDescent="0.2">
      <c r="M19" s="26">
        <v>2.6826957999999999</v>
      </c>
      <c r="N19" s="26">
        <v>5107.7051000000001</v>
      </c>
      <c r="O19" s="26">
        <f t="shared" si="3"/>
        <v>24547.978478599998</v>
      </c>
      <c r="P19" s="26">
        <f t="shared" si="0"/>
        <v>3.3636120164585566E-2</v>
      </c>
      <c r="Q19" s="26">
        <f t="shared" si="0"/>
        <v>0.16165748369142335</v>
      </c>
      <c r="R19" s="26">
        <f t="shared" si="4"/>
        <v>0.53269908878282224</v>
      </c>
      <c r="S19" s="26">
        <f t="shared" si="1"/>
        <v>0.42857142933558118</v>
      </c>
      <c r="T19" s="26">
        <f t="shared" si="2"/>
        <v>2189.0164753316376</v>
      </c>
      <c r="U19" s="48"/>
    </row>
    <row r="20" spans="1:21" x14ac:dyDescent="0.2">
      <c r="M20" s="26">
        <v>3.3932217000000002</v>
      </c>
      <c r="N20" s="26">
        <v>5671.2563</v>
      </c>
      <c r="O20" s="26">
        <f t="shared" si="3"/>
        <v>30219.234778599999</v>
      </c>
      <c r="P20" s="26">
        <f t="shared" si="0"/>
        <v>3.7347312473259842E-2</v>
      </c>
      <c r="Q20" s="26">
        <f t="shared" si="0"/>
        <v>0.1990047961646832</v>
      </c>
      <c r="R20" s="26">
        <f t="shared" si="4"/>
        <v>0.59147366657167411</v>
      </c>
      <c r="S20" s="26">
        <f t="shared" si="1"/>
        <v>0.53061223569616023</v>
      </c>
      <c r="T20" s="26">
        <f t="shared" si="2"/>
        <v>3009.2379845489336</v>
      </c>
      <c r="U20" s="48"/>
    </row>
    <row r="21" spans="1:21" x14ac:dyDescent="0.2">
      <c r="M21" s="26">
        <v>4.2919341000000006</v>
      </c>
      <c r="N21" s="26">
        <v>6194.8130000000001</v>
      </c>
      <c r="O21" s="26">
        <f t="shared" si="3"/>
        <v>36414.047778599997</v>
      </c>
      <c r="P21" s="26">
        <f t="shared" si="0"/>
        <v>4.0795126262308447E-2</v>
      </c>
      <c r="Q21" s="26">
        <f t="shared" si="0"/>
        <v>0.23979992242699164</v>
      </c>
      <c r="R21" s="26">
        <f t="shared" si="4"/>
        <v>0.64607708856957713</v>
      </c>
      <c r="S21" s="26">
        <f t="shared" si="1"/>
        <v>0.63265304502129527</v>
      </c>
      <c r="T21" s="26">
        <f t="shared" si="2"/>
        <v>3919.1673077875053</v>
      </c>
      <c r="U21" s="47"/>
    </row>
    <row r="22" spans="1:21" x14ac:dyDescent="0.2">
      <c r="M22" s="26">
        <v>5.4286753000000001</v>
      </c>
      <c r="N22" s="26">
        <v>6687.6548000000003</v>
      </c>
      <c r="O22" s="26">
        <f t="shared" si="3"/>
        <v>43101.702578600001</v>
      </c>
      <c r="P22" s="26">
        <f t="shared" si="0"/>
        <v>4.4040671117067318E-2</v>
      </c>
      <c r="Q22" s="26">
        <f t="shared" si="0"/>
        <v>0.28384059354405899</v>
      </c>
      <c r="R22" s="26">
        <f t="shared" si="4"/>
        <v>0.69747715428090529</v>
      </c>
      <c r="S22" s="26">
        <f t="shared" si="1"/>
        <v>0.73469386640510004</v>
      </c>
      <c r="T22" s="26">
        <f t="shared" si="2"/>
        <v>4913.3789621946262</v>
      </c>
      <c r="U22" s="47"/>
    </row>
    <row r="23" spans="1:21" x14ac:dyDescent="0.2">
      <c r="M23" s="26">
        <v>6.8664883000000003</v>
      </c>
      <c r="N23" s="26">
        <v>7146.4336000000003</v>
      </c>
      <c r="O23" s="26">
        <f t="shared" si="3"/>
        <v>50248.136178600005</v>
      </c>
      <c r="P23" s="26">
        <f t="shared" si="0"/>
        <v>4.7061898565332563E-2</v>
      </c>
      <c r="Q23" s="26">
        <f t="shared" si="0"/>
        <v>0.3309024921093916</v>
      </c>
      <c r="R23" s="26">
        <f t="shared" si="4"/>
        <v>0.74532467952524195</v>
      </c>
      <c r="S23" s="26">
        <f t="shared" si="1"/>
        <v>0.83673468438756959</v>
      </c>
      <c r="T23" s="26">
        <f t="shared" si="2"/>
        <v>5979.6688627927233</v>
      </c>
      <c r="U23" s="47"/>
    </row>
    <row r="24" spans="1:21" x14ac:dyDescent="0.2">
      <c r="M24" s="26">
        <v>8.6851133000000011</v>
      </c>
      <c r="N24" s="26">
        <v>7548.9678000000004</v>
      </c>
      <c r="O24" s="26">
        <f t="shared" si="3"/>
        <v>57797.103978600004</v>
      </c>
      <c r="P24" s="26">
        <f t="shared" si="0"/>
        <v>4.9712734597654656E-2</v>
      </c>
      <c r="Q24" s="26">
        <f t="shared" si="0"/>
        <v>0.38061522670704623</v>
      </c>
      <c r="R24" s="26">
        <f t="shared" si="4"/>
        <v>0.78730627347903581</v>
      </c>
      <c r="S24" s="26">
        <f t="shared" si="1"/>
        <v>0.93877548832645052</v>
      </c>
      <c r="T24" s="26">
        <f t="shared" si="2"/>
        <v>7086.7859328056511</v>
      </c>
      <c r="U24" s="47"/>
    </row>
    <row r="25" spans="1:21" ht="14.25" x14ac:dyDescent="0.25">
      <c r="A25" s="40" t="s">
        <v>47</v>
      </c>
      <c r="M25" s="26">
        <v>10.985411000000001</v>
      </c>
      <c r="N25" s="26">
        <v>7860.2856000000002</v>
      </c>
      <c r="O25" s="26">
        <f t="shared" si="3"/>
        <v>65657.389578600007</v>
      </c>
      <c r="P25" s="26">
        <f t="shared" si="0"/>
        <v>5.1762877024666427E-2</v>
      </c>
      <c r="Q25" s="26">
        <f t="shared" si="0"/>
        <v>0.43237810373171265</v>
      </c>
      <c r="R25" s="26">
        <f t="shared" si="4"/>
        <v>0.81977461398324247</v>
      </c>
      <c r="S25" s="26">
        <f t="shared" si="1"/>
        <v>1.0408163099313568</v>
      </c>
      <c r="T25" s="26">
        <f t="shared" si="2"/>
        <v>8181.1134531985808</v>
      </c>
      <c r="U25" s="47"/>
    </row>
    <row r="26" spans="1:21" x14ac:dyDescent="0.2">
      <c r="M26" s="26">
        <v>13.894955</v>
      </c>
      <c r="N26" s="26">
        <v>8047.2109</v>
      </c>
      <c r="O26" s="26">
        <f t="shared" si="3"/>
        <v>73704.600478600012</v>
      </c>
      <c r="P26" s="26">
        <f t="shared" si="0"/>
        <v>5.2993849003178113E-2</v>
      </c>
      <c r="Q26" s="26">
        <f t="shared" si="0"/>
        <v>0.48537195273489081</v>
      </c>
      <c r="R26" s="26">
        <f t="shared" si="4"/>
        <v>0.8392696582410748</v>
      </c>
      <c r="S26" s="26">
        <f t="shared" si="1"/>
        <v>1.1428571446158498</v>
      </c>
      <c r="T26" s="26">
        <f t="shared" si="2"/>
        <v>9196.8124712955432</v>
      </c>
    </row>
    <row r="27" spans="1:21" x14ac:dyDescent="0.2">
      <c r="M27" s="26">
        <v>17.575105000000001</v>
      </c>
      <c r="N27" s="26">
        <v>8092.6815999999999</v>
      </c>
      <c r="O27" s="26">
        <f t="shared" si="3"/>
        <v>81797.282078600008</v>
      </c>
      <c r="P27" s="26">
        <f t="shared" si="0"/>
        <v>5.3293290317667434E-2</v>
      </c>
      <c r="Q27" s="26">
        <f t="shared" si="0"/>
        <v>0.53866524305255825</v>
      </c>
      <c r="R27" s="26">
        <f t="shared" si="4"/>
        <v>0.84401194464604301</v>
      </c>
      <c r="S27" s="26">
        <f t="shared" si="1"/>
        <v>1.2448979283310866</v>
      </c>
      <c r="T27" s="26">
        <f t="shared" si="2"/>
        <v>10074.562558483103</v>
      </c>
    </row>
    <row r="28" spans="1:21" x14ac:dyDescent="0.2">
      <c r="M28" s="26">
        <v>22.229965</v>
      </c>
      <c r="N28" s="26">
        <v>8001.1929</v>
      </c>
      <c r="O28" s="26">
        <f t="shared" si="3"/>
        <v>89798.474978600003</v>
      </c>
      <c r="P28" s="26">
        <f t="shared" si="0"/>
        <v>5.2690803516520335E-2</v>
      </c>
      <c r="Q28" s="26">
        <f t="shared" si="0"/>
        <v>0.59135604656907848</v>
      </c>
      <c r="R28" s="26">
        <f t="shared" si="4"/>
        <v>0.83447029214853974</v>
      </c>
      <c r="S28" s="26">
        <f t="shared" si="1"/>
        <v>1.3469387789239644</v>
      </c>
      <c r="T28" s="26">
        <f t="shared" si="2"/>
        <v>10777.116994661093</v>
      </c>
    </row>
    <row r="29" spans="1:21" x14ac:dyDescent="0.2">
      <c r="M29" s="26">
        <v>28.117687999999998</v>
      </c>
      <c r="N29" s="26">
        <v>7792.3545000000004</v>
      </c>
      <c r="O29" s="26">
        <f t="shared" si="3"/>
        <v>97590.829478600004</v>
      </c>
      <c r="P29" s="26">
        <f t="shared" si="0"/>
        <v>5.1315525699995694E-2</v>
      </c>
      <c r="Q29" s="26">
        <f t="shared" si="0"/>
        <v>0.64267157226907423</v>
      </c>
      <c r="R29" s="26">
        <f t="shared" si="4"/>
        <v>0.81268985980077901</v>
      </c>
      <c r="S29" s="26">
        <f t="shared" si="1"/>
        <v>1.4489796075952244</v>
      </c>
      <c r="T29" s="26">
        <f t="shared" si="2"/>
        <v>11290.962765652881</v>
      </c>
    </row>
    <row r="30" spans="1:21" x14ac:dyDescent="0.2">
      <c r="M30" s="26">
        <v>35.564805</v>
      </c>
      <c r="N30" s="26">
        <v>7487.7339000000002</v>
      </c>
      <c r="O30" s="26">
        <f t="shared" si="3"/>
        <v>105078.56337860001</v>
      </c>
      <c r="P30" s="26">
        <f t="shared" si="0"/>
        <v>4.9309486802760191E-2</v>
      </c>
      <c r="Q30" s="26">
        <f t="shared" si="0"/>
        <v>0.69198105907183449</v>
      </c>
      <c r="R30" s="26">
        <f t="shared" si="4"/>
        <v>0.78091999195064099</v>
      </c>
      <c r="S30" s="26">
        <f t="shared" si="1"/>
        <v>1.5510204318260488</v>
      </c>
      <c r="T30" s="26">
        <f t="shared" si="2"/>
        <v>11613.628266976544</v>
      </c>
    </row>
    <row r="31" spans="1:21" x14ac:dyDescent="0.2">
      <c r="M31" s="26">
        <v>44.984327999999998</v>
      </c>
      <c r="N31" s="26">
        <v>7100.7329</v>
      </c>
      <c r="O31" s="26">
        <f t="shared" si="3"/>
        <v>112179.29627860001</v>
      </c>
      <c r="P31" s="26">
        <f t="shared" si="0"/>
        <v>4.6760942616093114E-2</v>
      </c>
      <c r="Q31" s="26">
        <f t="shared" si="0"/>
        <v>0.73874200168792759</v>
      </c>
      <c r="R31" s="26">
        <f t="shared" si="4"/>
        <v>0.74055840567620213</v>
      </c>
      <c r="S31" s="26">
        <f t="shared" si="1"/>
        <v>1.6530612371399453</v>
      </c>
      <c r="T31" s="26">
        <f t="shared" si="2"/>
        <v>11737.946312274311</v>
      </c>
    </row>
    <row r="32" spans="1:21" x14ac:dyDescent="0.2">
      <c r="M32" s="26">
        <v>56.898660000000007</v>
      </c>
      <c r="N32" s="26">
        <v>6635.6094000000003</v>
      </c>
      <c r="O32" s="26">
        <f t="shared" si="3"/>
        <v>118814.90567860001</v>
      </c>
      <c r="P32" s="26">
        <f t="shared" si="0"/>
        <v>4.3697932980440383E-2</v>
      </c>
      <c r="Q32" s="26">
        <f t="shared" si="0"/>
        <v>0.78243993466836792</v>
      </c>
      <c r="R32" s="26">
        <f t="shared" si="4"/>
        <v>0.69204917114316755</v>
      </c>
      <c r="S32" s="26">
        <f t="shared" si="1"/>
        <v>1.7551020386014262</v>
      </c>
      <c r="T32" s="26">
        <f t="shared" si="2"/>
        <v>11646.171585302787</v>
      </c>
    </row>
    <row r="33" spans="1:20" x14ac:dyDescent="0.2">
      <c r="M33" s="26">
        <v>71.968570000000014</v>
      </c>
      <c r="N33" s="26">
        <v>6094.1244999999999</v>
      </c>
      <c r="O33" s="26">
        <f t="shared" si="3"/>
        <v>124909.03017860002</v>
      </c>
      <c r="P33" s="26">
        <f t="shared" si="0"/>
        <v>4.013205538823001E-2</v>
      </c>
      <c r="Q33" s="26">
        <f t="shared" si="0"/>
        <v>0.82257199005659798</v>
      </c>
      <c r="R33" s="26">
        <f t="shared" si="4"/>
        <v>0.63557595916786025</v>
      </c>
      <c r="S33" s="26">
        <f t="shared" si="1"/>
        <v>1.8571428734353179</v>
      </c>
      <c r="T33" s="26">
        <f t="shared" si="2"/>
        <v>11317.659885002569</v>
      </c>
    </row>
    <row r="34" spans="1:20" x14ac:dyDescent="0.2">
      <c r="M34" s="26">
        <v>91.029820000000001</v>
      </c>
      <c r="N34" s="26">
        <v>5482.7446</v>
      </c>
      <c r="O34" s="26">
        <f t="shared" si="3"/>
        <v>130391.77477860003</v>
      </c>
      <c r="P34" s="26">
        <f t="shared" si="0"/>
        <v>3.6105893466193383E-2</v>
      </c>
      <c r="Q34" s="26">
        <f t="shared" si="0"/>
        <v>0.8586778835227914</v>
      </c>
      <c r="R34" s="26">
        <f t="shared" si="4"/>
        <v>0.57181317152568945</v>
      </c>
      <c r="S34" s="26">
        <f t="shared" si="1"/>
        <v>1.9591836839694203</v>
      </c>
      <c r="T34" s="26">
        <f t="shared" si="2"/>
        <v>10741.703763691447</v>
      </c>
    </row>
    <row r="35" spans="1:20" x14ac:dyDescent="0.2">
      <c r="M35" s="26">
        <v>115.13954</v>
      </c>
      <c r="N35" s="26">
        <v>4815.1138000000001</v>
      </c>
      <c r="O35" s="26">
        <f t="shared" si="3"/>
        <v>135206.88857860002</v>
      </c>
      <c r="P35" s="26">
        <f t="shared" si="0"/>
        <v>3.1709298640392188E-2</v>
      </c>
      <c r="Q35" s="26">
        <f t="shared" si="0"/>
        <v>0.89038718216318358</v>
      </c>
      <c r="R35" s="26">
        <f t="shared" si="4"/>
        <v>0.502183795545595</v>
      </c>
      <c r="S35" s="26">
        <f t="shared" si="1"/>
        <v>2.0612244900499754</v>
      </c>
      <c r="T35" s="26">
        <f t="shared" si="2"/>
        <v>9925.0304869375996</v>
      </c>
    </row>
    <row r="36" spans="1:20" x14ac:dyDescent="0.2">
      <c r="M36" s="26">
        <v>145.63484</v>
      </c>
      <c r="N36" s="26">
        <v>4111.6400999999996</v>
      </c>
      <c r="O36" s="26">
        <f t="shared" si="3"/>
        <v>139318.52867860001</v>
      </c>
      <c r="P36" s="26">
        <f t="shared" si="0"/>
        <v>2.7076665110741926E-2</v>
      </c>
      <c r="Q36" s="26">
        <f t="shared" si="0"/>
        <v>0.91746384727392538</v>
      </c>
      <c r="R36" s="26">
        <f t="shared" si="4"/>
        <v>0.4288162475693657</v>
      </c>
      <c r="S36" s="26">
        <f t="shared" si="1"/>
        <v>2.1632652830109724</v>
      </c>
      <c r="T36" s="26">
        <f t="shared" si="2"/>
        <v>8894.568284565763</v>
      </c>
    </row>
    <row r="37" spans="1:20" x14ac:dyDescent="0.2">
      <c r="M37" s="26">
        <v>184.20699999999999</v>
      </c>
      <c r="N37" s="26">
        <v>3400.1934000000001</v>
      </c>
      <c r="O37" s="26">
        <f t="shared" si="3"/>
        <v>142718.7220786</v>
      </c>
      <c r="P37" s="26">
        <f t="shared" ref="P37:Q54" si="5">N37/$O$54</f>
        <v>2.2391526438210137E-2</v>
      </c>
      <c r="Q37" s="26">
        <f t="shared" si="5"/>
        <v>0.93985537371213546</v>
      </c>
      <c r="R37" s="26">
        <f t="shared" si="4"/>
        <v>0.35461716962973566</v>
      </c>
      <c r="S37" s="26">
        <f t="shared" si="1"/>
        <v>2.2653061296806474</v>
      </c>
      <c r="T37" s="26">
        <f t="shared" si="2"/>
        <v>7702.4789511196814</v>
      </c>
    </row>
    <row r="38" spans="1:20" x14ac:dyDescent="0.2">
      <c r="M38" s="26">
        <v>232.99519000000001</v>
      </c>
      <c r="N38" s="26">
        <v>2715.7746999999999</v>
      </c>
      <c r="O38" s="26">
        <f t="shared" si="3"/>
        <v>145434.49677860001</v>
      </c>
      <c r="P38" s="26">
        <f t="shared" si="5"/>
        <v>1.7884377104923563E-2</v>
      </c>
      <c r="Q38" s="26">
        <f t="shared" si="5"/>
        <v>0.95773975081705909</v>
      </c>
      <c r="R38" s="26">
        <f t="shared" si="4"/>
        <v>0.28323692924821409</v>
      </c>
      <c r="S38" s="26">
        <f t="shared" si="1"/>
        <v>2.3673469554551168</v>
      </c>
      <c r="T38" s="26">
        <f t="shared" si="2"/>
        <v>6429.1809677470328</v>
      </c>
    </row>
    <row r="39" spans="1:20" x14ac:dyDescent="0.2">
      <c r="M39" s="26">
        <v>294.70515999999998</v>
      </c>
      <c r="N39" s="26">
        <v>2093.7283000000002</v>
      </c>
      <c r="O39" s="26">
        <f t="shared" si="3"/>
        <v>147528.22507859999</v>
      </c>
      <c r="P39" s="26">
        <f t="shared" si="5"/>
        <v>1.3787972350007728E-2</v>
      </c>
      <c r="Q39" s="26">
        <f t="shared" si="5"/>
        <v>0.97152772316706681</v>
      </c>
      <c r="R39" s="26">
        <f t="shared" si="4"/>
        <v>0.21836169781391793</v>
      </c>
      <c r="S39" s="26">
        <f t="shared" si="1"/>
        <v>2.4693877399894162</v>
      </c>
      <c r="T39" s="26">
        <f t="shared" si="2"/>
        <v>5170.2269948888825</v>
      </c>
    </row>
    <row r="40" spans="1:20" x14ac:dyDescent="0.2">
      <c r="M40" s="26">
        <v>372.75938000000002</v>
      </c>
      <c r="N40" s="26">
        <v>1558.0102999999999</v>
      </c>
      <c r="O40" s="26">
        <f t="shared" si="3"/>
        <v>149086.23537859999</v>
      </c>
      <c r="P40" s="26">
        <f t="shared" si="5"/>
        <v>1.0260071919277799E-2</v>
      </c>
      <c r="Q40" s="26">
        <f t="shared" si="5"/>
        <v>0.98178779508634451</v>
      </c>
      <c r="R40" s="26">
        <f t="shared" si="4"/>
        <v>0.16248993449607171</v>
      </c>
      <c r="S40" s="26">
        <f t="shared" si="1"/>
        <v>2.5714285807125181</v>
      </c>
      <c r="T40" s="26">
        <f t="shared" si="2"/>
        <v>4006.3122144644844</v>
      </c>
    </row>
    <row r="41" spans="1:20" x14ac:dyDescent="0.2">
      <c r="M41" s="26">
        <v>471.48662999999999</v>
      </c>
      <c r="N41" s="26">
        <v>1114.7302</v>
      </c>
      <c r="O41" s="26">
        <f t="shared" si="3"/>
        <v>150200.96557859998</v>
      </c>
      <c r="P41" s="26">
        <f t="shared" si="5"/>
        <v>7.340909121455054E-3</v>
      </c>
      <c r="Q41" s="26">
        <f t="shared" si="5"/>
        <v>0.98912870420779953</v>
      </c>
      <c r="R41" s="26">
        <f t="shared" si="4"/>
        <v>0.11625881881447954</v>
      </c>
      <c r="S41" s="26">
        <f t="shared" si="1"/>
        <v>2.673469381909932</v>
      </c>
      <c r="T41" s="26">
        <f t="shared" si="2"/>
        <v>2980.1970587903347</v>
      </c>
    </row>
    <row r="42" spans="1:20" x14ac:dyDescent="0.2">
      <c r="M42" s="26">
        <v>596.36231000000009</v>
      </c>
      <c r="N42" s="26">
        <v>756.75854000000004</v>
      </c>
      <c r="O42" s="26">
        <f t="shared" si="3"/>
        <v>150957.72411859999</v>
      </c>
      <c r="P42" s="26">
        <f t="shared" si="5"/>
        <v>4.9835338353845706E-3</v>
      </c>
      <c r="Q42" s="26">
        <f t="shared" si="5"/>
        <v>0.99411223804318416</v>
      </c>
      <c r="R42" s="26">
        <f t="shared" si="4"/>
        <v>7.8924796321271348E-2</v>
      </c>
      <c r="S42" s="26">
        <f t="shared" si="1"/>
        <v>2.7755101883083597</v>
      </c>
      <c r="T42" s="26">
        <f t="shared" si="2"/>
        <v>2100.3910378593596</v>
      </c>
    </row>
    <row r="43" spans="1:20" x14ac:dyDescent="0.2">
      <c r="M43" s="26">
        <v>754.31200000000001</v>
      </c>
      <c r="N43" s="26">
        <v>473.17556999999999</v>
      </c>
      <c r="O43" s="26">
        <f t="shared" si="3"/>
        <v>151430.89968859998</v>
      </c>
      <c r="P43" s="26">
        <f t="shared" si="5"/>
        <v>3.1160354836198881E-3</v>
      </c>
      <c r="Q43" s="26">
        <f t="shared" si="5"/>
        <v>0.99722827352680399</v>
      </c>
      <c r="R43" s="26">
        <f t="shared" si="4"/>
        <v>4.9349010962534329E-2</v>
      </c>
      <c r="S43" s="26">
        <f t="shared" si="1"/>
        <v>2.8775510167605267</v>
      </c>
      <c r="T43" s="26">
        <f t="shared" si="2"/>
        <v>1361.5868425597419</v>
      </c>
    </row>
    <row r="44" spans="1:20" x14ac:dyDescent="0.2">
      <c r="M44" s="26">
        <v>954.09550000000002</v>
      </c>
      <c r="N44" s="26">
        <v>254.41745</v>
      </c>
      <c r="O44" s="26">
        <f t="shared" si="3"/>
        <v>151685.31713859999</v>
      </c>
      <c r="P44" s="26">
        <f t="shared" si="5"/>
        <v>1.6754326556886457E-3</v>
      </c>
      <c r="Q44" s="26">
        <f t="shared" si="5"/>
        <v>0.99890370618249269</v>
      </c>
      <c r="R44" s="26">
        <f t="shared" si="4"/>
        <v>2.6534018924751396E-2</v>
      </c>
      <c r="S44" s="26">
        <f t="shared" si="1"/>
        <v>2.9795918474999339</v>
      </c>
      <c r="T44" s="26">
        <f t="shared" si="2"/>
        <v>758.06015988172203</v>
      </c>
    </row>
    <row r="45" spans="1:20" x14ac:dyDescent="0.2">
      <c r="M45" s="26">
        <v>1206.7926</v>
      </c>
      <c r="N45" s="26">
        <v>92.179916000000006</v>
      </c>
      <c r="O45" s="26">
        <f t="shared" si="3"/>
        <v>151777.49705459998</v>
      </c>
      <c r="P45" s="26">
        <f t="shared" si="5"/>
        <v>6.0703871320554579E-4</v>
      </c>
      <c r="Q45" s="26">
        <f t="shared" si="5"/>
        <v>0.99951074489569824</v>
      </c>
      <c r="R45" s="26">
        <f t="shared" si="4"/>
        <v>9.6137416502916524E-3</v>
      </c>
      <c r="S45" s="26">
        <f t="shared" si="1"/>
        <v>3.0816326384361465</v>
      </c>
      <c r="T45" s="26">
        <f t="shared" si="2"/>
        <v>284.06463775390239</v>
      </c>
    </row>
    <row r="46" spans="1:20" x14ac:dyDescent="0.2">
      <c r="M46" s="26">
        <v>1526.4179999999999</v>
      </c>
      <c r="N46" s="26">
        <v>0</v>
      </c>
      <c r="O46" s="26">
        <f t="shared" si="3"/>
        <v>151777.49705459998</v>
      </c>
      <c r="P46" s="26">
        <f t="shared" si="5"/>
        <v>0</v>
      </c>
      <c r="Q46" s="26">
        <f t="shared" si="5"/>
        <v>0.99951074489569824</v>
      </c>
      <c r="R46" s="26">
        <f t="shared" si="4"/>
        <v>0</v>
      </c>
      <c r="S46" s="26">
        <f t="shared" si="1"/>
        <v>3.1836734787270156</v>
      </c>
      <c r="T46" s="26">
        <f t="shared" si="2"/>
        <v>0</v>
      </c>
    </row>
    <row r="47" spans="1:20" ht="14.25" x14ac:dyDescent="0.25">
      <c r="A47" s="40" t="s">
        <v>48</v>
      </c>
      <c r="M47" s="26">
        <v>1930.6978000000001</v>
      </c>
      <c r="N47" s="26">
        <v>0</v>
      </c>
      <c r="O47" s="26">
        <f t="shared" si="3"/>
        <v>151777.49705459998</v>
      </c>
      <c r="P47" s="26">
        <f t="shared" si="5"/>
        <v>0</v>
      </c>
      <c r="Q47" s="26">
        <f t="shared" si="5"/>
        <v>0.99951074489569824</v>
      </c>
      <c r="R47" s="26">
        <f t="shared" si="4"/>
        <v>0</v>
      </c>
      <c r="S47" s="26">
        <f t="shared" si="1"/>
        <v>3.2857143017114101</v>
      </c>
      <c r="T47" s="26">
        <f t="shared" si="2"/>
        <v>0</v>
      </c>
    </row>
    <row r="48" spans="1:20" x14ac:dyDescent="0.2">
      <c r="M48" s="26">
        <v>2442.0529999999999</v>
      </c>
      <c r="N48" s="26">
        <v>0</v>
      </c>
      <c r="O48" s="26">
        <f t="shared" si="3"/>
        <v>151777.49705459998</v>
      </c>
      <c r="P48" s="26">
        <f t="shared" si="5"/>
        <v>0</v>
      </c>
      <c r="Q48" s="26">
        <f t="shared" si="5"/>
        <v>0.99951074489569824</v>
      </c>
      <c r="R48" s="26">
        <f t="shared" si="4"/>
        <v>0</v>
      </c>
      <c r="S48" s="26">
        <f t="shared" si="1"/>
        <v>3.387755085226293</v>
      </c>
      <c r="T48" s="26">
        <f t="shared" si="2"/>
        <v>0</v>
      </c>
    </row>
    <row r="49" spans="13:20" x14ac:dyDescent="0.2">
      <c r="M49" s="26">
        <v>3088.8434999999999</v>
      </c>
      <c r="N49" s="26">
        <v>0</v>
      </c>
      <c r="O49" s="26">
        <f t="shared" si="3"/>
        <v>151777.49705459998</v>
      </c>
      <c r="P49" s="26">
        <f t="shared" si="5"/>
        <v>0</v>
      </c>
      <c r="Q49" s="26">
        <f t="shared" si="5"/>
        <v>0.99951074489569824</v>
      </c>
      <c r="R49" s="26">
        <f t="shared" si="4"/>
        <v>0</v>
      </c>
      <c r="S49" s="26">
        <f t="shared" si="1"/>
        <v>3.4897959048025169</v>
      </c>
      <c r="T49" s="26">
        <f t="shared" si="2"/>
        <v>0</v>
      </c>
    </row>
    <row r="50" spans="13:20" x14ac:dyDescent="0.2">
      <c r="M50" s="26">
        <v>3906.94</v>
      </c>
      <c r="N50" s="26">
        <v>0</v>
      </c>
      <c r="O50" s="26">
        <f t="shared" si="3"/>
        <v>151777.49705459998</v>
      </c>
      <c r="P50" s="26">
        <f t="shared" si="5"/>
        <v>0</v>
      </c>
      <c r="Q50" s="26">
        <f t="shared" si="5"/>
        <v>0.99951074489569824</v>
      </c>
      <c r="R50" s="26">
        <f t="shared" si="4"/>
        <v>0</v>
      </c>
      <c r="S50" s="26">
        <f t="shared" si="1"/>
        <v>3.5918367416908707</v>
      </c>
      <c r="T50" s="26">
        <f t="shared" si="2"/>
        <v>0</v>
      </c>
    </row>
    <row r="51" spans="13:20" x14ac:dyDescent="0.2">
      <c r="M51" s="26">
        <v>4941.7134999999998</v>
      </c>
      <c r="N51" s="26">
        <v>0</v>
      </c>
      <c r="O51" s="26">
        <f t="shared" si="3"/>
        <v>151777.49705459998</v>
      </c>
      <c r="P51" s="26">
        <f t="shared" si="5"/>
        <v>0</v>
      </c>
      <c r="Q51" s="26">
        <f t="shared" si="5"/>
        <v>0.99951074489569824</v>
      </c>
      <c r="R51" s="26">
        <f t="shared" si="4"/>
        <v>0</v>
      </c>
      <c r="S51" s="26">
        <f t="shared" si="1"/>
        <v>3.6938775632077383</v>
      </c>
      <c r="T51" s="26">
        <f t="shared" si="2"/>
        <v>0</v>
      </c>
    </row>
    <row r="52" spans="13:20" x14ac:dyDescent="0.2">
      <c r="M52" s="26">
        <v>6250.5519999999997</v>
      </c>
      <c r="N52" s="26">
        <v>0</v>
      </c>
      <c r="O52" s="26">
        <f t="shared" si="3"/>
        <v>151777.49705459998</v>
      </c>
      <c r="P52" s="26">
        <f t="shared" si="5"/>
        <v>0</v>
      </c>
      <c r="Q52" s="26">
        <f t="shared" si="5"/>
        <v>0.99951074489569824</v>
      </c>
      <c r="R52" s="26">
        <f t="shared" si="4"/>
        <v>0</v>
      </c>
      <c r="S52" s="26">
        <f t="shared" si="1"/>
        <v>3.7959183725389765</v>
      </c>
      <c r="T52" s="26">
        <f t="shared" si="2"/>
        <v>0</v>
      </c>
    </row>
    <row r="53" spans="13:20" x14ac:dyDescent="0.2">
      <c r="M53" s="26">
        <v>7906.0429999999997</v>
      </c>
      <c r="N53" s="26">
        <v>10.408915</v>
      </c>
      <c r="O53" s="26">
        <f t="shared" si="3"/>
        <v>151787.90596959999</v>
      </c>
      <c r="P53" s="26">
        <f t="shared" si="5"/>
        <v>6.8546540739589123E-5</v>
      </c>
      <c r="Q53" s="26">
        <f t="shared" si="5"/>
        <v>0.99957929143643787</v>
      </c>
      <c r="R53" s="26">
        <f t="shared" si="4"/>
        <v>1.0855794191637746E-3</v>
      </c>
      <c r="S53" s="26">
        <f t="shared" si="1"/>
        <v>3.8979591720878952</v>
      </c>
      <c r="T53" s="26">
        <f t="shared" si="2"/>
        <v>40.573525695733274</v>
      </c>
    </row>
    <row r="54" spans="13:20" x14ac:dyDescent="0.2">
      <c r="M54" s="26">
        <v>10000</v>
      </c>
      <c r="N54" s="26">
        <v>63.885348999999998</v>
      </c>
      <c r="O54" s="26">
        <f t="shared" si="3"/>
        <v>151851.79131859998</v>
      </c>
      <c r="P54" s="26">
        <f t="shared" si="5"/>
        <v>4.2070856356223193E-4</v>
      </c>
      <c r="Q54" s="26">
        <f t="shared" si="5"/>
        <v>1</v>
      </c>
      <c r="R54" s="26">
        <f t="shared" si="4"/>
        <v>6.6628097222904631E-3</v>
      </c>
      <c r="S54" s="26">
        <f t="shared" si="1"/>
        <v>4</v>
      </c>
      <c r="T54" s="26">
        <f t="shared" si="2"/>
        <v>255.54139599999999</v>
      </c>
    </row>
  </sheetData>
  <mergeCells count="4">
    <mergeCell ref="A2:B2"/>
    <mergeCell ref="G2:I2"/>
    <mergeCell ref="A3:D3"/>
    <mergeCell ref="A5:I5"/>
  </mergeCells>
  <pageMargins left="0.75" right="0.75" top="1" bottom="1" header="0.5" footer="0.5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1"/>
  <sheetViews>
    <sheetView zoomScale="75" workbookViewId="0">
      <selection activeCell="E9" sqref="E9"/>
    </sheetView>
  </sheetViews>
  <sheetFormatPr defaultRowHeight="12.75" x14ac:dyDescent="0.2"/>
  <cols>
    <col min="1" max="1" width="11.28515625" style="6" customWidth="1"/>
    <col min="2" max="2" width="11.42578125" style="6" customWidth="1"/>
    <col min="3" max="4" width="12.42578125" style="3" customWidth="1"/>
    <col min="5" max="5" width="10.42578125" style="6" customWidth="1"/>
    <col min="6" max="6" width="10" style="3" customWidth="1"/>
    <col min="7" max="8" width="11.140625" style="6" customWidth="1"/>
    <col min="9" max="14" width="8.85546875" style="3" customWidth="1"/>
    <col min="15" max="15" width="18.85546875" style="4" customWidth="1"/>
    <col min="16" max="16384" width="9.140625" style="2"/>
  </cols>
  <sheetData>
    <row r="1" spans="1:41" x14ac:dyDescent="0.2">
      <c r="A1" s="1" t="s">
        <v>0</v>
      </c>
      <c r="B1" s="1"/>
      <c r="C1" s="1"/>
      <c r="D1" s="1"/>
      <c r="E1" s="2"/>
      <c r="G1" s="1"/>
      <c r="H1" s="1"/>
      <c r="AM1" s="5">
        <v>0</v>
      </c>
      <c r="AN1" s="5">
        <v>0.5</v>
      </c>
      <c r="AO1" s="5">
        <v>1.5</v>
      </c>
    </row>
    <row r="2" spans="1:41" x14ac:dyDescent="0.2">
      <c r="A2" s="1" t="s">
        <v>22</v>
      </c>
      <c r="B2" s="1"/>
      <c r="C2" s="1"/>
      <c r="D2" s="1"/>
      <c r="G2" s="1"/>
      <c r="H2" s="1"/>
      <c r="AM2" s="7">
        <v>1</v>
      </c>
      <c r="AN2" s="5">
        <v>0.5</v>
      </c>
      <c r="AO2" s="5">
        <v>1.5</v>
      </c>
    </row>
    <row r="3" spans="1:41" x14ac:dyDescent="0.2">
      <c r="A3" s="1" t="s">
        <v>1</v>
      </c>
      <c r="B3" s="1"/>
      <c r="C3" s="6"/>
      <c r="D3" s="6"/>
      <c r="E3" s="1"/>
      <c r="AM3" s="5"/>
    </row>
    <row r="4" spans="1:41" x14ac:dyDescent="0.2">
      <c r="A4" s="1"/>
      <c r="B4" s="9"/>
      <c r="C4" s="1"/>
      <c r="D4" s="1"/>
      <c r="AM4" s="5"/>
    </row>
    <row r="5" spans="1:41" x14ac:dyDescent="0.2">
      <c r="A5" s="1" t="s">
        <v>24</v>
      </c>
      <c r="B5" s="9" t="s">
        <v>25</v>
      </c>
      <c r="C5" s="1"/>
      <c r="D5" s="1"/>
      <c r="AM5" s="5"/>
    </row>
    <row r="6" spans="1:41" x14ac:dyDescent="0.2">
      <c r="A6" s="1" t="s">
        <v>2</v>
      </c>
      <c r="B6" s="8" t="s">
        <v>23</v>
      </c>
      <c r="C6" s="1"/>
      <c r="D6" s="1"/>
      <c r="I6" s="1"/>
    </row>
    <row r="7" spans="1:41" x14ac:dyDescent="0.2">
      <c r="C7" s="1"/>
      <c r="D7" s="1"/>
    </row>
    <row r="8" spans="1:41" x14ac:dyDescent="0.2">
      <c r="A8" s="1" t="s">
        <v>3</v>
      </c>
      <c r="C8" s="10">
        <v>0.16701273515400866</v>
      </c>
      <c r="D8" s="8"/>
    </row>
    <row r="9" spans="1:41" x14ac:dyDescent="0.2">
      <c r="A9" s="1" t="s">
        <v>4</v>
      </c>
      <c r="C9" s="11">
        <v>2.6754097857718353</v>
      </c>
      <c r="D9" s="8"/>
    </row>
    <row r="10" spans="1:41" s="6" customFormat="1" x14ac:dyDescent="0.2">
      <c r="A10" s="1" t="s">
        <v>5</v>
      </c>
      <c r="C10" s="10">
        <v>3.0137659656432123</v>
      </c>
      <c r="D10" s="9"/>
      <c r="F10" s="3"/>
      <c r="I10" s="3"/>
      <c r="J10" s="3"/>
      <c r="K10" s="3"/>
      <c r="L10" s="3"/>
      <c r="M10" s="3"/>
      <c r="N10" s="3"/>
      <c r="O10" s="12"/>
    </row>
    <row r="11" spans="1:41" s="6" customFormat="1" x14ac:dyDescent="0.2">
      <c r="A11" s="1" t="s">
        <v>6</v>
      </c>
      <c r="C11" s="10">
        <v>0.14069355088776545</v>
      </c>
      <c r="D11" s="13"/>
      <c r="N11" s="3"/>
      <c r="O11" s="12"/>
    </row>
    <row r="12" spans="1:41" s="6" customFormat="1" x14ac:dyDescent="0.2">
      <c r="C12" s="13"/>
      <c r="D12" s="13"/>
      <c r="N12" s="3"/>
      <c r="O12" s="12"/>
    </row>
    <row r="13" spans="1:41" s="6" customFormat="1" ht="13.5" thickBot="1" x14ac:dyDescent="0.25">
      <c r="A13" s="6" t="s">
        <v>7</v>
      </c>
      <c r="C13" s="3"/>
      <c r="D13" s="3"/>
      <c r="F13" s="3"/>
      <c r="I13" s="3"/>
      <c r="J13" s="3"/>
      <c r="K13" s="3"/>
      <c r="L13" s="3"/>
      <c r="M13" s="3"/>
      <c r="N13" s="3"/>
      <c r="O13" s="12"/>
    </row>
    <row r="14" spans="1:41" ht="40.5" customHeight="1" thickBot="1" x14ac:dyDescent="0.25">
      <c r="A14" s="14" t="s">
        <v>8</v>
      </c>
      <c r="B14" s="15" t="s">
        <v>9</v>
      </c>
      <c r="C14" s="15" t="s">
        <v>10</v>
      </c>
      <c r="D14" s="15" t="s">
        <v>11</v>
      </c>
      <c r="E14" s="16" t="s">
        <v>12</v>
      </c>
      <c r="F14" s="15" t="s">
        <v>13</v>
      </c>
      <c r="G14" s="17" t="s">
        <v>14</v>
      </c>
      <c r="H14" s="15" t="s">
        <v>15</v>
      </c>
      <c r="I14" s="17" t="s">
        <v>16</v>
      </c>
      <c r="J14" s="15" t="s">
        <v>17</v>
      </c>
      <c r="K14" s="14" t="s">
        <v>18</v>
      </c>
      <c r="L14" s="15" t="s">
        <v>19</v>
      </c>
      <c r="M14" s="16" t="s">
        <v>20</v>
      </c>
      <c r="N14" s="18"/>
    </row>
    <row r="15" spans="1:41" x14ac:dyDescent="0.2">
      <c r="A15" s="19">
        <v>0.96049034595489502</v>
      </c>
      <c r="B15" s="19">
        <v>0</v>
      </c>
      <c r="C15" s="19">
        <v>0</v>
      </c>
      <c r="D15" s="19">
        <v>1</v>
      </c>
      <c r="E15" s="19">
        <v>0</v>
      </c>
      <c r="F15" s="19">
        <v>0</v>
      </c>
      <c r="G15" s="19">
        <v>94.151668749999999</v>
      </c>
      <c r="H15" s="19">
        <v>0</v>
      </c>
      <c r="I15" s="19">
        <v>1</v>
      </c>
      <c r="J15" s="19">
        <v>3.0887228095714237E-3</v>
      </c>
      <c r="K15" s="20">
        <v>0.22182794969142888</v>
      </c>
      <c r="L15" s="20">
        <v>7.3942649897142956E-2</v>
      </c>
      <c r="M15" s="20">
        <v>8.5381617645419489E-2</v>
      </c>
      <c r="N15" s="21"/>
      <c r="O15" s="22"/>
    </row>
    <row r="16" spans="1:41" x14ac:dyDescent="0.2">
      <c r="A16" s="23">
        <v>1.0310609340667725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87.707493749999998</v>
      </c>
      <c r="H16" s="23">
        <v>0</v>
      </c>
      <c r="I16" s="23">
        <v>1</v>
      </c>
      <c r="J16" s="23">
        <v>3.3156620871019264E-3</v>
      </c>
      <c r="K16" s="24">
        <v>0.23812642570975134</v>
      </c>
      <c r="L16" s="24">
        <v>7.9375475236583781E-2</v>
      </c>
      <c r="M16" s="24">
        <v>9.1654903989792244E-2</v>
      </c>
      <c r="N16" s="21"/>
      <c r="O16" s="22"/>
    </row>
    <row r="17" spans="1:15" x14ac:dyDescent="0.2">
      <c r="A17" s="23">
        <v>1.1353757381439209</v>
      </c>
      <c r="B17" s="23">
        <v>0</v>
      </c>
      <c r="C17" s="23">
        <v>0</v>
      </c>
      <c r="D17" s="23">
        <v>1</v>
      </c>
      <c r="E17" s="23">
        <v>0</v>
      </c>
      <c r="F17" s="23">
        <v>0</v>
      </c>
      <c r="G17" s="23">
        <v>79.649200000000008</v>
      </c>
      <c r="H17" s="23">
        <v>0</v>
      </c>
      <c r="I17" s="23">
        <v>1</v>
      </c>
      <c r="J17" s="23">
        <v>3.6511152398441744E-3</v>
      </c>
      <c r="K17" s="24">
        <v>0.26221822341323769</v>
      </c>
      <c r="L17" s="24">
        <v>8.7406074471079231E-2</v>
      </c>
      <c r="M17" s="24">
        <v>0.10092784124937215</v>
      </c>
      <c r="N17" s="21"/>
      <c r="O17" s="22"/>
    </row>
    <row r="18" spans="1:15" x14ac:dyDescent="0.2">
      <c r="A18" s="23">
        <v>1.319751501083374</v>
      </c>
      <c r="B18" s="23">
        <v>0</v>
      </c>
      <c r="C18" s="23">
        <v>0</v>
      </c>
      <c r="D18" s="23">
        <v>1</v>
      </c>
      <c r="E18" s="23">
        <v>0</v>
      </c>
      <c r="F18" s="23">
        <v>0</v>
      </c>
      <c r="G18" s="23">
        <v>68.521818750000008</v>
      </c>
      <c r="H18" s="23">
        <v>0</v>
      </c>
      <c r="I18" s="23">
        <v>1</v>
      </c>
      <c r="J18" s="23">
        <v>4.2440265865553734E-3</v>
      </c>
      <c r="K18" s="24">
        <v>0.30480032498031839</v>
      </c>
      <c r="L18" s="24">
        <v>0.1016001083267728</v>
      </c>
      <c r="M18" s="24">
        <v>0.11731769978431483</v>
      </c>
      <c r="N18" s="21"/>
      <c r="O18" s="22"/>
    </row>
    <row r="19" spans="1:15" x14ac:dyDescent="0.2">
      <c r="A19" s="23">
        <v>1.4359902143478394</v>
      </c>
      <c r="B19" s="23">
        <v>0</v>
      </c>
      <c r="C19" s="23">
        <v>0</v>
      </c>
      <c r="D19" s="23">
        <v>1</v>
      </c>
      <c r="E19" s="23">
        <v>0</v>
      </c>
      <c r="F19" s="23">
        <v>0</v>
      </c>
      <c r="G19" s="23">
        <v>62.975200000000001</v>
      </c>
      <c r="H19" s="23">
        <v>0</v>
      </c>
      <c r="I19" s="23">
        <v>1</v>
      </c>
      <c r="J19" s="23">
        <v>4.6178243727874142E-3</v>
      </c>
      <c r="K19" s="24">
        <v>0.33164598308278631</v>
      </c>
      <c r="L19" s="24">
        <v>0.11054866102759543</v>
      </c>
      <c r="M19" s="24">
        <v>0.12765059840566984</v>
      </c>
      <c r="N19" s="21"/>
      <c r="O19" s="22"/>
    </row>
    <row r="20" spans="1:15" x14ac:dyDescent="0.2">
      <c r="A20" s="23">
        <v>1.609009861946106</v>
      </c>
      <c r="B20" s="23">
        <v>0</v>
      </c>
      <c r="C20" s="23">
        <v>0</v>
      </c>
      <c r="D20" s="23">
        <v>1</v>
      </c>
      <c r="E20" s="23">
        <v>0</v>
      </c>
      <c r="F20" s="23">
        <v>0</v>
      </c>
      <c r="G20" s="23">
        <v>56.203368750000003</v>
      </c>
      <c r="H20" s="23">
        <v>0</v>
      </c>
      <c r="I20" s="23">
        <v>1</v>
      </c>
      <c r="J20" s="23">
        <v>5.1742169844273354E-3</v>
      </c>
      <c r="K20" s="24">
        <v>0.37160535783829207</v>
      </c>
      <c r="L20" s="24">
        <v>0.12386845261276402</v>
      </c>
      <c r="M20" s="24">
        <v>0.14303096892016345</v>
      </c>
      <c r="N20" s="21"/>
      <c r="O20" s="22"/>
    </row>
    <row r="21" spans="1:15" x14ac:dyDescent="0.2">
      <c r="A21" s="23">
        <v>1.8135836124420166</v>
      </c>
      <c r="B21" s="23">
        <v>0</v>
      </c>
      <c r="C21" s="23">
        <v>0</v>
      </c>
      <c r="D21" s="23">
        <v>1</v>
      </c>
      <c r="E21" s="23">
        <v>0</v>
      </c>
      <c r="F21" s="23">
        <v>0</v>
      </c>
      <c r="G21" s="23">
        <v>49.863578125000004</v>
      </c>
      <c r="H21" s="23">
        <v>0</v>
      </c>
      <c r="I21" s="23">
        <v>1</v>
      </c>
      <c r="J21" s="23">
        <v>5.8320805559430935E-3</v>
      </c>
      <c r="K21" s="24">
        <v>0.41885224149965566</v>
      </c>
      <c r="L21" s="24">
        <v>0.13961741383321857</v>
      </c>
      <c r="M21" s="24">
        <v>0.16121630292033626</v>
      </c>
      <c r="N21" s="21"/>
      <c r="O21" s="22"/>
    </row>
    <row r="22" spans="1:15" x14ac:dyDescent="0.2">
      <c r="A22" s="23">
        <v>2.0098023414611816</v>
      </c>
      <c r="B22" s="23">
        <v>0</v>
      </c>
      <c r="C22" s="23">
        <v>0</v>
      </c>
      <c r="D22" s="23">
        <v>1</v>
      </c>
      <c r="E22" s="23">
        <v>0</v>
      </c>
      <c r="F22" s="23">
        <v>0</v>
      </c>
      <c r="G22" s="23">
        <v>44.99535625</v>
      </c>
      <c r="H22" s="23">
        <v>0</v>
      </c>
      <c r="I22" s="23">
        <v>1</v>
      </c>
      <c r="J22" s="23">
        <v>6.4630762411564359E-3</v>
      </c>
      <c r="K22" s="24">
        <v>0.46416950942711854</v>
      </c>
      <c r="L22" s="24">
        <v>0.1547231698090395</v>
      </c>
      <c r="M22" s="24">
        <v>0.1786589274782423</v>
      </c>
      <c r="N22" s="21"/>
      <c r="O22" s="22"/>
    </row>
    <row r="23" spans="1:15" x14ac:dyDescent="0.2">
      <c r="A23" s="23">
        <v>2.2114558219909668</v>
      </c>
      <c r="B23" s="23">
        <v>0</v>
      </c>
      <c r="C23" s="23">
        <v>0</v>
      </c>
      <c r="D23" s="23">
        <v>1</v>
      </c>
      <c r="E23" s="23">
        <v>0</v>
      </c>
      <c r="F23" s="23">
        <v>0</v>
      </c>
      <c r="G23" s="23">
        <v>40.892415625000005</v>
      </c>
      <c r="H23" s="23">
        <v>0</v>
      </c>
      <c r="I23" s="23">
        <v>1</v>
      </c>
      <c r="J23" s="23">
        <v>7.1115488755404809E-3</v>
      </c>
      <c r="K23" s="24">
        <v>0.51074194851768628</v>
      </c>
      <c r="L23" s="24">
        <v>0.17024731617256211</v>
      </c>
      <c r="M23" s="24">
        <v>0.19658466764208013</v>
      </c>
      <c r="N23" s="21"/>
      <c r="O23" s="22"/>
    </row>
    <row r="24" spans="1:15" x14ac:dyDescent="0.2">
      <c r="A24" s="23">
        <v>2.4966583251953125</v>
      </c>
      <c r="B24" s="23">
        <v>0</v>
      </c>
      <c r="C24" s="23">
        <v>0</v>
      </c>
      <c r="D24" s="23">
        <v>1</v>
      </c>
      <c r="E24" s="23">
        <v>0</v>
      </c>
      <c r="F24" s="23">
        <v>0</v>
      </c>
      <c r="G24" s="23">
        <v>36.221125000000001</v>
      </c>
      <c r="H24" s="23">
        <v>0</v>
      </c>
      <c r="I24" s="23">
        <v>1</v>
      </c>
      <c r="J24" s="23">
        <v>8.0286965394437033E-3</v>
      </c>
      <c r="K24" s="24">
        <v>0.57661026963005091</v>
      </c>
      <c r="L24" s="24">
        <v>0.19220342321001696</v>
      </c>
      <c r="M24" s="24">
        <v>0.22193739625894174</v>
      </c>
      <c r="N24" s="21"/>
      <c r="O24" s="22"/>
    </row>
    <row r="25" spans="1:15" x14ac:dyDescent="0.2">
      <c r="A25" s="23">
        <v>2.7830777168273926</v>
      </c>
      <c r="B25" s="23">
        <v>0</v>
      </c>
      <c r="C25" s="23">
        <v>0</v>
      </c>
      <c r="D25" s="23">
        <v>1</v>
      </c>
      <c r="E25" s="23">
        <v>0</v>
      </c>
      <c r="F25" s="23">
        <v>0</v>
      </c>
      <c r="G25" s="23">
        <v>32.493440624999998</v>
      </c>
      <c r="H25" s="23">
        <v>0</v>
      </c>
      <c r="I25" s="23">
        <v>1</v>
      </c>
      <c r="J25" s="23">
        <v>8.9497574452230954E-3</v>
      </c>
      <c r="K25" s="24">
        <v>0.64275963455099139</v>
      </c>
      <c r="L25" s="24">
        <v>0.21425321151699714</v>
      </c>
      <c r="M25" s="24">
        <v>0.24739829868816027</v>
      </c>
      <c r="N25" s="21"/>
      <c r="O25" s="22"/>
    </row>
    <row r="26" spans="1:15" x14ac:dyDescent="0.2">
      <c r="A26" s="23">
        <v>3.0830433368682861</v>
      </c>
      <c r="B26" s="23">
        <v>0</v>
      </c>
      <c r="C26" s="23">
        <v>0</v>
      </c>
      <c r="D26" s="23">
        <v>1</v>
      </c>
      <c r="E26" s="23">
        <v>0</v>
      </c>
      <c r="F26" s="23">
        <v>0</v>
      </c>
      <c r="G26" s="23">
        <v>29.331981250000002</v>
      </c>
      <c r="H26" s="23">
        <v>0</v>
      </c>
      <c r="I26" s="23">
        <v>1</v>
      </c>
      <c r="J26" s="23">
        <v>9.9143800014096731E-3</v>
      </c>
      <c r="K26" s="24">
        <v>0.71203753906281286</v>
      </c>
      <c r="L26" s="24">
        <v>0.23734584635427095</v>
      </c>
      <c r="M26" s="24">
        <v>0.2740633765673558</v>
      </c>
      <c r="N26" s="21"/>
      <c r="O26" s="22"/>
    </row>
    <row r="27" spans="1:15" x14ac:dyDescent="0.2">
      <c r="A27" s="23">
        <v>3.4989233016967773</v>
      </c>
      <c r="B27" s="23">
        <v>0</v>
      </c>
      <c r="C27" s="23">
        <v>0</v>
      </c>
      <c r="D27" s="23">
        <v>1</v>
      </c>
      <c r="E27" s="23">
        <v>0</v>
      </c>
      <c r="F27" s="23">
        <v>0</v>
      </c>
      <c r="G27" s="23">
        <v>25.845600000000001</v>
      </c>
      <c r="H27" s="23">
        <v>0</v>
      </c>
      <c r="I27" s="23">
        <v>1</v>
      </c>
      <c r="J27" s="23">
        <v>1.1251757247125214E-2</v>
      </c>
      <c r="K27" s="24">
        <v>0.80808618786409925</v>
      </c>
      <c r="L27" s="24">
        <v>0.26936206262136642</v>
      </c>
      <c r="M27" s="24">
        <v>0.31103251872783749</v>
      </c>
      <c r="N27" s="21"/>
      <c r="O27" s="22"/>
    </row>
    <row r="28" spans="1:15" x14ac:dyDescent="0.2">
      <c r="A28" s="23">
        <v>3.9205622673034668</v>
      </c>
      <c r="B28" s="23">
        <v>0</v>
      </c>
      <c r="C28" s="23">
        <v>0</v>
      </c>
      <c r="D28" s="23">
        <v>1</v>
      </c>
      <c r="E28" s="23">
        <v>0</v>
      </c>
      <c r="F28" s="23">
        <v>0</v>
      </c>
      <c r="G28" s="23">
        <v>23.066020312500001</v>
      </c>
      <c r="H28" s="23">
        <v>0</v>
      </c>
      <c r="I28" s="23">
        <v>1</v>
      </c>
      <c r="J28" s="23">
        <v>1.2607654155364039E-2</v>
      </c>
      <c r="K28" s="24">
        <v>0.90546489410977249</v>
      </c>
      <c r="L28" s="24">
        <v>0.30182163136992418</v>
      </c>
      <c r="M28" s="24">
        <v>0.34851360023735545</v>
      </c>
      <c r="N28" s="21"/>
      <c r="O28" s="22"/>
    </row>
    <row r="29" spans="1:15" x14ac:dyDescent="0.2">
      <c r="A29" s="23">
        <v>4.400848388671875</v>
      </c>
      <c r="B29" s="23">
        <v>0</v>
      </c>
      <c r="C29" s="23">
        <v>0</v>
      </c>
      <c r="D29" s="23">
        <v>1</v>
      </c>
      <c r="E29" s="23">
        <v>0</v>
      </c>
      <c r="F29" s="23">
        <v>0</v>
      </c>
      <c r="G29" s="23">
        <v>20.548712500000001</v>
      </c>
      <c r="H29" s="23">
        <v>0</v>
      </c>
      <c r="I29" s="23">
        <v>1</v>
      </c>
      <c r="J29" s="23">
        <v>1.4152147241045564E-2</v>
      </c>
      <c r="K29" s="24">
        <v>1.0163883261016708</v>
      </c>
      <c r="L29" s="24">
        <v>0.33879610870055699</v>
      </c>
      <c r="M29" s="24">
        <v>0.39120804911732859</v>
      </c>
      <c r="N29" s="21"/>
      <c r="O29" s="22"/>
    </row>
    <row r="30" spans="1:15" x14ac:dyDescent="0.2">
      <c r="A30" s="23">
        <v>4.9048194885253906</v>
      </c>
      <c r="B30" s="23">
        <v>0</v>
      </c>
      <c r="C30" s="23">
        <v>0</v>
      </c>
      <c r="D30" s="23">
        <v>1</v>
      </c>
      <c r="E30" s="23">
        <v>0</v>
      </c>
      <c r="F30" s="23">
        <v>0</v>
      </c>
      <c r="G30" s="23">
        <v>18.4373296875</v>
      </c>
      <c r="H30" s="23">
        <v>0</v>
      </c>
      <c r="I30" s="23">
        <v>1</v>
      </c>
      <c r="J30" s="23">
        <v>1.5772805936927398E-2</v>
      </c>
      <c r="K30" s="24">
        <v>1.1327818705605652</v>
      </c>
      <c r="L30" s="24">
        <v>0.37759395685352171</v>
      </c>
      <c r="M30" s="24">
        <v>0.43600794526751341</v>
      </c>
      <c r="N30" s="21"/>
      <c r="O30" s="22"/>
    </row>
    <row r="31" spans="1:15" x14ac:dyDescent="0.2">
      <c r="A31" s="23">
        <v>5.4951791763305664</v>
      </c>
      <c r="B31" s="23">
        <v>0</v>
      </c>
      <c r="C31" s="23">
        <v>0</v>
      </c>
      <c r="D31" s="23">
        <v>1</v>
      </c>
      <c r="E31" s="23">
        <v>0</v>
      </c>
      <c r="F31" s="23">
        <v>0</v>
      </c>
      <c r="G31" s="23">
        <v>16.4565640625</v>
      </c>
      <c r="H31" s="23">
        <v>0</v>
      </c>
      <c r="I31" s="23">
        <v>1</v>
      </c>
      <c r="J31" s="23">
        <v>1.7671271071173465E-2</v>
      </c>
      <c r="K31" s="24">
        <v>1.2691271026368947</v>
      </c>
      <c r="L31" s="24">
        <v>0.42304236754563157</v>
      </c>
      <c r="M31" s="24">
        <v>0.48848724956217399</v>
      </c>
      <c r="N31" s="21"/>
      <c r="O31" s="22"/>
    </row>
    <row r="32" spans="1:15" x14ac:dyDescent="0.2">
      <c r="A32" s="23">
        <v>6.0876479148864746</v>
      </c>
      <c r="B32" s="23">
        <v>0</v>
      </c>
      <c r="C32" s="23">
        <v>0</v>
      </c>
      <c r="D32" s="23">
        <v>1</v>
      </c>
      <c r="E32" s="23">
        <v>0</v>
      </c>
      <c r="F32" s="23">
        <v>0</v>
      </c>
      <c r="G32" s="23">
        <v>14.854960937500001</v>
      </c>
      <c r="H32" s="23">
        <v>0</v>
      </c>
      <c r="I32" s="23">
        <v>1</v>
      </c>
      <c r="J32" s="23">
        <v>1.9576518442417295E-2</v>
      </c>
      <c r="K32" s="24">
        <v>1.4059594259222097</v>
      </c>
      <c r="L32" s="24">
        <v>0.46865314197406993</v>
      </c>
      <c r="M32" s="24">
        <v>0.54115403535058637</v>
      </c>
      <c r="N32" s="21"/>
      <c r="O32" s="22"/>
    </row>
    <row r="33" spans="1:15" x14ac:dyDescent="0.2">
      <c r="A33" s="23">
        <v>6.9072403907775879</v>
      </c>
      <c r="B33" s="23">
        <v>0</v>
      </c>
      <c r="C33" s="23">
        <v>0</v>
      </c>
      <c r="D33" s="23">
        <v>1</v>
      </c>
      <c r="E33" s="23">
        <v>0</v>
      </c>
      <c r="F33" s="23">
        <v>0</v>
      </c>
      <c r="G33" s="23">
        <v>13.092315625000001</v>
      </c>
      <c r="H33" s="23">
        <v>0</v>
      </c>
      <c r="I33" s="23">
        <v>1</v>
      </c>
      <c r="J33" s="23">
        <v>2.2212145115292653E-2</v>
      </c>
      <c r="K33" s="24">
        <v>1.5952466158196763</v>
      </c>
      <c r="L33" s="24">
        <v>0.53174887193989206</v>
      </c>
      <c r="M33" s="24">
        <v>0.61401070871155317</v>
      </c>
      <c r="N33" s="21"/>
      <c r="O33" s="22"/>
    </row>
    <row r="34" spans="1:15" x14ac:dyDescent="0.2">
      <c r="A34" s="23">
        <v>7.7007946968078613</v>
      </c>
      <c r="B34" s="23">
        <v>0</v>
      </c>
      <c r="C34" s="23">
        <v>0</v>
      </c>
      <c r="D34" s="23">
        <v>1</v>
      </c>
      <c r="E34" s="23">
        <v>0</v>
      </c>
      <c r="F34" s="23">
        <v>0</v>
      </c>
      <c r="G34" s="23">
        <v>11.743173437500001</v>
      </c>
      <c r="H34" s="23">
        <v>0</v>
      </c>
      <c r="I34" s="23">
        <v>1</v>
      </c>
      <c r="J34" s="23">
        <v>2.4764038839151518E-2</v>
      </c>
      <c r="K34" s="24">
        <v>1.7785202170764314</v>
      </c>
      <c r="L34" s="24">
        <v>0.59284007235881053</v>
      </c>
      <c r="M34" s="24">
        <v>0.68455275072551292</v>
      </c>
      <c r="N34" s="21"/>
      <c r="O34" s="22"/>
    </row>
    <row r="35" spans="1:15" x14ac:dyDescent="0.2">
      <c r="A35" s="23">
        <v>8.5967168807983398</v>
      </c>
      <c r="B35" s="23">
        <v>0</v>
      </c>
      <c r="C35" s="23">
        <v>0</v>
      </c>
      <c r="D35" s="23">
        <v>1</v>
      </c>
      <c r="E35" s="23">
        <v>0</v>
      </c>
      <c r="F35" s="23">
        <v>0</v>
      </c>
      <c r="G35" s="23">
        <v>10.51933828125</v>
      </c>
      <c r="H35" s="23">
        <v>0</v>
      </c>
      <c r="I35" s="23">
        <v>1</v>
      </c>
      <c r="J35" s="23">
        <v>2.7645124835431162E-2</v>
      </c>
      <c r="K35" s="24">
        <v>1.9854359679683284</v>
      </c>
      <c r="L35" s="24">
        <v>0.66181198932277607</v>
      </c>
      <c r="M35" s="24">
        <v>0.76419466037685313</v>
      </c>
      <c r="N35" s="21"/>
      <c r="O35" s="22"/>
    </row>
    <row r="36" spans="1:15" x14ac:dyDescent="0.2">
      <c r="A36" s="23">
        <v>9.5712404251098633</v>
      </c>
      <c r="B36" s="23">
        <v>0</v>
      </c>
      <c r="C36" s="23">
        <v>0</v>
      </c>
      <c r="D36" s="23">
        <v>1</v>
      </c>
      <c r="E36" s="23">
        <v>0</v>
      </c>
      <c r="F36" s="23">
        <v>0</v>
      </c>
      <c r="G36" s="23">
        <v>9.4482812500000009</v>
      </c>
      <c r="H36" s="23">
        <v>0</v>
      </c>
      <c r="I36" s="23">
        <v>1</v>
      </c>
      <c r="J36" s="23">
        <v>3.0778975282191135E-2</v>
      </c>
      <c r="K36" s="24">
        <v>2.2105049243311665</v>
      </c>
      <c r="L36" s="24">
        <v>0.73683497477705551</v>
      </c>
      <c r="M36" s="24">
        <v>0.85082374207172828</v>
      </c>
      <c r="N36" s="21"/>
      <c r="O36" s="22"/>
    </row>
    <row r="37" spans="1:15" x14ac:dyDescent="0.2">
      <c r="A37" s="23">
        <v>10.784162521362305</v>
      </c>
      <c r="B37" s="23">
        <v>0</v>
      </c>
      <c r="C37" s="23">
        <v>0</v>
      </c>
      <c r="D37" s="23">
        <v>1</v>
      </c>
      <c r="E37" s="23">
        <v>0</v>
      </c>
      <c r="F37" s="23">
        <v>0</v>
      </c>
      <c r="G37" s="23">
        <v>8.3856093749999996</v>
      </c>
      <c r="H37" s="23">
        <v>0</v>
      </c>
      <c r="I37" s="23">
        <v>1</v>
      </c>
      <c r="J37" s="23">
        <v>3.4679462320614772E-2</v>
      </c>
      <c r="K37" s="24">
        <v>2.4906326974839685</v>
      </c>
      <c r="L37" s="24">
        <v>0.83021089916132285</v>
      </c>
      <c r="M37" s="24">
        <v>0.95864497222990197</v>
      </c>
      <c r="N37" s="21"/>
      <c r="O37" s="22"/>
    </row>
    <row r="38" spans="1:15" x14ac:dyDescent="0.2">
      <c r="A38" s="23">
        <v>12.063518524169922</v>
      </c>
      <c r="B38" s="23">
        <v>0</v>
      </c>
      <c r="C38" s="23">
        <v>0</v>
      </c>
      <c r="D38" s="23">
        <v>1</v>
      </c>
      <c r="E38" s="23">
        <v>0</v>
      </c>
      <c r="F38" s="23">
        <v>0</v>
      </c>
      <c r="G38" s="23">
        <v>7.4963015625000002</v>
      </c>
      <c r="H38" s="23">
        <v>0</v>
      </c>
      <c r="I38" s="23">
        <v>1</v>
      </c>
      <c r="J38" s="23">
        <v>3.8793585990963018E-2</v>
      </c>
      <c r="K38" s="24">
        <v>2.7861035684026052</v>
      </c>
      <c r="L38" s="24">
        <v>0.9287011894675351</v>
      </c>
      <c r="M38" s="24">
        <v>1.0723717634716141</v>
      </c>
      <c r="N38" s="21"/>
      <c r="O38" s="22"/>
    </row>
    <row r="39" spans="1:15" x14ac:dyDescent="0.2">
      <c r="A39" s="23">
        <v>13.470226287841797</v>
      </c>
      <c r="B39" s="23">
        <v>0</v>
      </c>
      <c r="C39" s="23">
        <v>0</v>
      </c>
      <c r="D39" s="23">
        <v>1</v>
      </c>
      <c r="E39" s="23">
        <v>0</v>
      </c>
      <c r="F39" s="23">
        <v>0</v>
      </c>
      <c r="G39" s="23">
        <v>6.7134562500000001</v>
      </c>
      <c r="H39" s="23">
        <v>0</v>
      </c>
      <c r="I39" s="23">
        <v>1</v>
      </c>
      <c r="J39" s="23">
        <v>4.3317244530950642E-2</v>
      </c>
      <c r="K39" s="24">
        <v>3.1109866870560445</v>
      </c>
      <c r="L39" s="24">
        <v>1.0369955623520148</v>
      </c>
      <c r="M39" s="24">
        <v>1.1974193341447663</v>
      </c>
      <c r="N39" s="21"/>
      <c r="O39" s="22"/>
    </row>
    <row r="40" spans="1:15" x14ac:dyDescent="0.2">
      <c r="A40" s="23">
        <v>15.160189628601074</v>
      </c>
      <c r="B40" s="23">
        <v>4.7556844195663375E-2</v>
      </c>
      <c r="C40" s="23">
        <v>9.2435221407733519E-3</v>
      </c>
      <c r="D40" s="23">
        <v>0.98788975355866748</v>
      </c>
      <c r="E40" s="23">
        <v>4.7556844195663375E-2</v>
      </c>
      <c r="F40" s="23">
        <v>4.7556844195663378E-4</v>
      </c>
      <c r="G40" s="23">
        <v>5.9650816406250007</v>
      </c>
      <c r="H40" s="23">
        <v>9.2649632351309418E-3</v>
      </c>
      <c r="I40" s="23">
        <v>0.99952443155804338</v>
      </c>
      <c r="J40" s="23">
        <v>4.8751789854520021E-2</v>
      </c>
      <c r="K40" s="24">
        <v>3.5012884787535037</v>
      </c>
      <c r="L40" s="24">
        <v>1.1670961595845013</v>
      </c>
      <c r="M40" s="24">
        <v>1.3476465638125805</v>
      </c>
      <c r="N40" s="21"/>
      <c r="O40" s="22"/>
    </row>
    <row r="41" spans="1:15" x14ac:dyDescent="0.2">
      <c r="A41" s="23">
        <v>16.96452522277832</v>
      </c>
      <c r="B41" s="23">
        <v>8.4295404684669728E-2</v>
      </c>
      <c r="C41" s="23">
        <v>1.6384317604473154E-2</v>
      </c>
      <c r="D41" s="23">
        <v>0.97074743000971175</v>
      </c>
      <c r="E41" s="23">
        <v>0.13185224888033312</v>
      </c>
      <c r="F41" s="23">
        <v>1.3185224888033311E-3</v>
      </c>
      <c r="G41" s="23">
        <v>5.3306394531250003</v>
      </c>
      <c r="H41" s="23">
        <v>1.7260532366369527E-2</v>
      </c>
      <c r="I41" s="23">
        <v>0.99868147751119662</v>
      </c>
      <c r="J41" s="23">
        <v>5.4554130845585622E-2</v>
      </c>
      <c r="K41" s="24">
        <v>3.9180048643968015</v>
      </c>
      <c r="L41" s="24">
        <v>1.3060016214656005</v>
      </c>
      <c r="M41" s="24">
        <v>1.5080407754305045</v>
      </c>
      <c r="N41" s="21"/>
      <c r="O41" s="22"/>
    </row>
    <row r="42" spans="1:15" x14ac:dyDescent="0.2">
      <c r="A42" s="23">
        <v>18.956157684326172</v>
      </c>
      <c r="B42" s="23">
        <v>0.15538080013576089</v>
      </c>
      <c r="C42" s="23">
        <v>3.0201033954161224E-2</v>
      </c>
      <c r="D42" s="23">
        <v>0.94544012037234282</v>
      </c>
      <c r="E42" s="23">
        <v>0.28723304901609398</v>
      </c>
      <c r="F42" s="23">
        <v>2.8723304901609398E-3</v>
      </c>
      <c r="G42" s="23">
        <v>4.770575</v>
      </c>
      <c r="H42" s="23">
        <v>3.2230942263898797E-2</v>
      </c>
      <c r="I42" s="23">
        <v>0.99712766950983911</v>
      </c>
      <c r="J42" s="23">
        <v>6.0958776803947609E-2</v>
      </c>
      <c r="K42" s="24">
        <v>4.3779779889000237</v>
      </c>
      <c r="L42" s="24">
        <v>1.4593259963000078</v>
      </c>
      <c r="M42" s="24">
        <v>1.6850845135984569</v>
      </c>
      <c r="N42" s="21"/>
      <c r="O42" s="22"/>
    </row>
    <row r="43" spans="1:15" x14ac:dyDescent="0.2">
      <c r="A43" s="23">
        <v>21.312244415283203</v>
      </c>
      <c r="B43" s="23">
        <v>0.284336545092985</v>
      </c>
      <c r="C43" s="23">
        <v>5.5265886423928753E-2</v>
      </c>
      <c r="D43" s="23">
        <v>0.90880281049229639</v>
      </c>
      <c r="E43" s="23">
        <v>0.57156959410907893</v>
      </c>
      <c r="F43" s="23">
        <v>5.7156959410907893E-3</v>
      </c>
      <c r="G43" s="23">
        <v>4.2431839843750003</v>
      </c>
      <c r="H43" s="23">
        <v>5.5885001832955278E-2</v>
      </c>
      <c r="I43" s="23">
        <v>0.99428430405890922</v>
      </c>
      <c r="J43" s="23">
        <v>6.8535426437006289E-2</v>
      </c>
      <c r="K43" s="24">
        <v>4.9221228530566519</v>
      </c>
      <c r="L43" s="24">
        <v>1.6407076176855506</v>
      </c>
      <c r="M43" s="24">
        <v>1.8945259694644447</v>
      </c>
      <c r="N43" s="21"/>
      <c r="O43" s="22"/>
    </row>
    <row r="44" spans="1:15" x14ac:dyDescent="0.2">
      <c r="A44" s="23">
        <v>23.904943466186523</v>
      </c>
      <c r="B44" s="23">
        <v>0.52310107678680773</v>
      </c>
      <c r="C44" s="23">
        <v>0.10167403802589071</v>
      </c>
      <c r="D44" s="23">
        <v>0.85522815746099168</v>
      </c>
      <c r="E44" s="23">
        <v>1.0946706708958867</v>
      </c>
      <c r="F44" s="23">
        <v>1.0946706708958866E-2</v>
      </c>
      <c r="G44" s="23">
        <v>3.7829734375000004</v>
      </c>
      <c r="H44" s="23">
        <v>0.10491698077861554</v>
      </c>
      <c r="I44" s="23">
        <v>0.98905329329104108</v>
      </c>
      <c r="J44" s="23">
        <v>7.6872968537877465E-2</v>
      </c>
      <c r="K44" s="24">
        <v>5.5209139986948879</v>
      </c>
      <c r="L44" s="24">
        <v>1.8403046662316294</v>
      </c>
      <c r="M44" s="24">
        <v>2.1250007888795115</v>
      </c>
      <c r="N44" s="21"/>
      <c r="O44" s="22"/>
    </row>
    <row r="45" spans="1:15" x14ac:dyDescent="0.2">
      <c r="A45" s="23">
        <v>26.782276153564453</v>
      </c>
      <c r="B45" s="23">
        <v>0.75348490458404394</v>
      </c>
      <c r="C45" s="23">
        <v>0.14645325012748048</v>
      </c>
      <c r="D45" s="23">
        <v>0.79374887373486869</v>
      </c>
      <c r="E45" s="23">
        <v>1.8481555754799306</v>
      </c>
      <c r="F45" s="23">
        <v>1.8481555754799307E-2</v>
      </c>
      <c r="G45" s="23">
        <v>3.3765527343750001</v>
      </c>
      <c r="H45" s="23">
        <v>0.1526516702141984</v>
      </c>
      <c r="I45" s="23">
        <v>0.98151844424520074</v>
      </c>
      <c r="J45" s="23">
        <v>8.6125828954078887E-2</v>
      </c>
      <c r="K45" s="24">
        <v>6.1854420840725926</v>
      </c>
      <c r="L45" s="24">
        <v>2.0618140280241972</v>
      </c>
      <c r="M45" s="24">
        <v>2.3807777681974343</v>
      </c>
      <c r="N45" s="21"/>
      <c r="O45" s="22"/>
    </row>
    <row r="46" spans="1:15" x14ac:dyDescent="0.2">
      <c r="A46" s="23">
        <v>28.275138854980469</v>
      </c>
      <c r="B46" s="23">
        <v>0.42532175566324371</v>
      </c>
      <c r="C46" s="23">
        <v>8.2668880408685544E-2</v>
      </c>
      <c r="D46" s="23">
        <v>0.76261326732215495</v>
      </c>
      <c r="E46" s="23">
        <v>2.2734773311431744</v>
      </c>
      <c r="F46" s="23">
        <v>2.2734773311431745E-2</v>
      </c>
      <c r="G46" s="23">
        <v>3.1982785156250002</v>
      </c>
      <c r="H46" s="23">
        <v>0.18054808820057872</v>
      </c>
      <c r="I46" s="23">
        <v>0.9772652266885683</v>
      </c>
      <c r="J46" s="23">
        <v>9.0926542565456098E-2</v>
      </c>
      <c r="K46" s="24">
        <v>6.5302229281701898</v>
      </c>
      <c r="L46" s="24">
        <v>2.1767409760567302</v>
      </c>
      <c r="M46" s="24">
        <v>2.513483976964884</v>
      </c>
      <c r="N46" s="21"/>
      <c r="O46" s="22"/>
    </row>
    <row r="47" spans="1:15" x14ac:dyDescent="0.2">
      <c r="A47" s="23">
        <v>35.337932586669922</v>
      </c>
      <c r="B47" s="23">
        <v>3.6162847058091243</v>
      </c>
      <c r="C47" s="23">
        <v>0.70288952748750422</v>
      </c>
      <c r="D47" s="23">
        <v>0.59312892564256536</v>
      </c>
      <c r="E47" s="23">
        <v>5.8897620369522983</v>
      </c>
      <c r="F47" s="23">
        <v>5.8897620369522979E-2</v>
      </c>
      <c r="G47" s="23">
        <v>2.5590566406250002</v>
      </c>
      <c r="H47" s="23">
        <v>0.37344277219271382</v>
      </c>
      <c r="I47" s="23">
        <v>0.94110237963047705</v>
      </c>
      <c r="J47" s="23">
        <v>0.11363891254422914</v>
      </c>
      <c r="K47" s="24">
        <v>8.1613950260391697</v>
      </c>
      <c r="L47" s="24">
        <v>2.7204650086797231</v>
      </c>
      <c r="M47" s="24">
        <v>3.1413224101643915</v>
      </c>
      <c r="N47" s="21"/>
      <c r="O47" s="22"/>
    </row>
    <row r="48" spans="1:15" x14ac:dyDescent="0.2">
      <c r="A48" s="23">
        <v>38.129810333251953</v>
      </c>
      <c r="B48" s="23">
        <v>1.4215897277523675</v>
      </c>
      <c r="C48" s="23">
        <v>0.27631135635306153</v>
      </c>
      <c r="D48" s="23">
        <v>0.53590281511031246</v>
      </c>
      <c r="E48" s="23">
        <v>7.3113517647046669</v>
      </c>
      <c r="F48" s="23">
        <v>7.3113517647046669E-2</v>
      </c>
      <c r="G48" s="23">
        <v>2.3716816406250003</v>
      </c>
      <c r="H48" s="23">
        <v>0.43047812576867645</v>
      </c>
      <c r="I48" s="23">
        <v>0.92688648235295334</v>
      </c>
      <c r="J48" s="23">
        <v>0.12261696892316096</v>
      </c>
      <c r="K48" s="24">
        <v>8.8061870522387764</v>
      </c>
      <c r="L48" s="24">
        <v>2.9353956840795923</v>
      </c>
      <c r="M48" s="24">
        <v>3.3895029767628366</v>
      </c>
      <c r="N48" s="21"/>
      <c r="O48" s="22"/>
    </row>
    <row r="49" spans="1:17" x14ac:dyDescent="0.2">
      <c r="A49" s="23">
        <v>42.838542938232422</v>
      </c>
      <c r="B49" s="23">
        <v>2.8860617711736585</v>
      </c>
      <c r="C49" s="23">
        <v>0.56095765673021525</v>
      </c>
      <c r="D49" s="23">
        <v>0.44386093504616153</v>
      </c>
      <c r="E49" s="23">
        <v>10.197413535878324</v>
      </c>
      <c r="F49" s="23">
        <v>0.10197413535878325</v>
      </c>
      <c r="G49" s="23">
        <v>2.1109908203125003</v>
      </c>
      <c r="H49" s="23">
        <v>0.57070577289909097</v>
      </c>
      <c r="I49" s="23">
        <v>0.8980258646412167</v>
      </c>
      <c r="J49" s="23">
        <v>0.13775920316052501</v>
      </c>
      <c r="K49" s="24">
        <v>9.8936821049553707</v>
      </c>
      <c r="L49" s="24">
        <v>3.2978940349851236</v>
      </c>
      <c r="M49" s="24">
        <v>3.8080800177150445</v>
      </c>
      <c r="N49" s="21"/>
      <c r="O49" s="22"/>
    </row>
    <row r="50" spans="1:17" ht="12" customHeight="1" x14ac:dyDescent="0.25">
      <c r="A50" s="23">
        <v>48.623153686523438</v>
      </c>
      <c r="B50" s="23">
        <v>3.5845788572933772</v>
      </c>
      <c r="C50" s="23">
        <v>0.69672692949127213</v>
      </c>
      <c r="D50" s="23">
        <v>0.35512466974509749</v>
      </c>
      <c r="E50" s="23">
        <v>13.781992393171702</v>
      </c>
      <c r="F50" s="23">
        <v>0.13781992393171702</v>
      </c>
      <c r="G50" s="23">
        <v>1.85985</v>
      </c>
      <c r="H50" s="23">
        <v>0.65164178225934355</v>
      </c>
      <c r="I50" s="23">
        <v>0.86218007606828295</v>
      </c>
      <c r="J50" s="23">
        <v>0.15636122163784297</v>
      </c>
      <c r="K50" s="24">
        <v>11.229654244040939</v>
      </c>
      <c r="L50" s="24">
        <v>3.7432180813469795</v>
      </c>
      <c r="M50" s="24">
        <v>4.3222959338023061</v>
      </c>
      <c r="N50" s="21"/>
      <c r="O50" s="22"/>
      <c r="Q50" s="25" t="s">
        <v>21</v>
      </c>
    </row>
    <row r="51" spans="1:17" x14ac:dyDescent="0.2">
      <c r="A51" s="23">
        <v>53.099143981933594</v>
      </c>
      <c r="B51" s="23">
        <v>2.8146800516565036</v>
      </c>
      <c r="C51" s="23">
        <v>0.54708334450527873</v>
      </c>
      <c r="D51" s="23">
        <v>0.29669905991488366</v>
      </c>
      <c r="E51" s="23">
        <v>16.596672444828204</v>
      </c>
      <c r="F51" s="23">
        <v>0.16596672444828203</v>
      </c>
      <c r="G51" s="23">
        <v>1.7030740234375001</v>
      </c>
      <c r="H51" s="23">
        <v>0.73597192663128841</v>
      </c>
      <c r="I51" s="23">
        <v>0.83403327555171791</v>
      </c>
      <c r="J51" s="23">
        <v>0.17075500849793798</v>
      </c>
      <c r="K51" s="24">
        <v>12.263396805068403</v>
      </c>
      <c r="L51" s="24">
        <v>4.0877989350228008</v>
      </c>
      <c r="M51" s="24">
        <v>4.7201836310569592</v>
      </c>
      <c r="N51" s="21"/>
      <c r="O51" s="22"/>
    </row>
    <row r="52" spans="1:17" x14ac:dyDescent="0.2">
      <c r="A52" s="23">
        <v>54.996658325195313</v>
      </c>
      <c r="B52" s="23">
        <v>1.0442843331811857</v>
      </c>
      <c r="C52" s="23">
        <v>0.20297531340196148</v>
      </c>
      <c r="D52" s="23">
        <v>0.27649236098651786</v>
      </c>
      <c r="E52" s="23">
        <v>17.640956778009393</v>
      </c>
      <c r="F52" s="23">
        <v>0.17640956778009392</v>
      </c>
      <c r="G52" s="23">
        <v>1.6443138671875002</v>
      </c>
      <c r="H52" s="23">
        <v>0.68483025699664435</v>
      </c>
      <c r="I52" s="23">
        <v>0.82359043221990613</v>
      </c>
      <c r="J52" s="23">
        <v>0.17685699157169255</v>
      </c>
      <c r="K52" s="24">
        <v>12.701633085160687</v>
      </c>
      <c r="L52" s="24">
        <v>4.2338776950535628</v>
      </c>
      <c r="M52" s="24">
        <v>4.8888608539102538</v>
      </c>
      <c r="N52" s="21"/>
      <c r="O52" s="22"/>
    </row>
    <row r="53" spans="1:17" x14ac:dyDescent="0.2">
      <c r="A53" s="23">
        <v>62.940185546875</v>
      </c>
      <c r="B53" s="23">
        <v>5.1448834623210598</v>
      </c>
      <c r="C53" s="23">
        <v>1</v>
      </c>
      <c r="D53" s="23">
        <v>0.20048271009618401</v>
      </c>
      <c r="E53" s="23">
        <v>22.785840240330451</v>
      </c>
      <c r="F53" s="23">
        <v>0.22785840240330452</v>
      </c>
      <c r="G53" s="23">
        <v>1.4367890625000002</v>
      </c>
      <c r="H53" s="23">
        <v>0.87809074083074701</v>
      </c>
      <c r="I53" s="23">
        <v>0.77214159759669543</v>
      </c>
      <c r="J53" s="23">
        <v>0.20240160409318655</v>
      </c>
      <c r="K53" s="24">
        <v>14.536213062277923</v>
      </c>
      <c r="L53" s="24">
        <v>4.8454043540926408</v>
      </c>
      <c r="M53" s="24">
        <v>5.5949910163359426</v>
      </c>
      <c r="N53" s="21"/>
      <c r="O53" s="22"/>
    </row>
    <row r="54" spans="1:17" x14ac:dyDescent="0.2">
      <c r="A54" s="23">
        <v>65.145095825195313</v>
      </c>
      <c r="B54" s="23">
        <v>1.8488443773061094</v>
      </c>
      <c r="C54" s="23">
        <v>0.35935592921516296</v>
      </c>
      <c r="D54" s="23">
        <v>0.17498588375410407</v>
      </c>
      <c r="E54" s="23">
        <v>24.634684617636562</v>
      </c>
      <c r="F54" s="23">
        <v>0.24634684617636562</v>
      </c>
      <c r="G54" s="23">
        <v>1.3881592773437501</v>
      </c>
      <c r="H54" s="23">
        <v>1.2363781027868266</v>
      </c>
      <c r="I54" s="23">
        <v>0.7536531538236344</v>
      </c>
      <c r="J54" s="23">
        <v>0.20949210395962276</v>
      </c>
      <c r="K54" s="24">
        <v>15.045443299055671</v>
      </c>
      <c r="L54" s="24">
        <v>5.0151477663518911</v>
      </c>
      <c r="M54" s="24">
        <v>5.7909938258580294</v>
      </c>
      <c r="N54" s="21"/>
      <c r="O54" s="22"/>
    </row>
    <row r="55" spans="1:17" x14ac:dyDescent="0.2">
      <c r="A55" s="23">
        <v>72.808128356933594</v>
      </c>
      <c r="B55" s="23">
        <v>3.8540513874350903</v>
      </c>
      <c r="C55" s="23">
        <v>0.7491037291049496</v>
      </c>
      <c r="D55" s="23">
        <v>0.13243515578791798</v>
      </c>
      <c r="E55" s="23">
        <v>28.488736005071651</v>
      </c>
      <c r="F55" s="23">
        <v>0.28488736005071652</v>
      </c>
      <c r="G55" s="23">
        <v>1.2420559570312502</v>
      </c>
      <c r="H55" s="23">
        <v>0.79797101118046554</v>
      </c>
      <c r="I55" s="23">
        <v>0.71511263994928354</v>
      </c>
      <c r="J55" s="23">
        <v>0.23413470809505191</v>
      </c>
      <c r="K55" s="24">
        <v>16.815242237788627</v>
      </c>
      <c r="L55" s="24">
        <v>5.6050807459295422</v>
      </c>
      <c r="M55" s="24">
        <v>6.4721897549840204</v>
      </c>
      <c r="N55" s="21"/>
      <c r="O55" s="22"/>
    </row>
    <row r="56" spans="1:17" x14ac:dyDescent="0.2">
      <c r="A56" s="23">
        <v>78.774299621582031</v>
      </c>
      <c r="B56" s="23">
        <v>2.6508179432996739</v>
      </c>
      <c r="C56" s="23">
        <v>0.51523381680326452</v>
      </c>
      <c r="D56" s="23">
        <v>0.10743400154648131</v>
      </c>
      <c r="E56" s="23">
        <v>31.139553948371322</v>
      </c>
      <c r="F56" s="23">
        <v>0.31139553948371324</v>
      </c>
      <c r="G56" s="23">
        <v>1.1479857421875002</v>
      </c>
      <c r="H56" s="23">
        <v>0.77498718991322657</v>
      </c>
      <c r="I56" s="23">
        <v>0.68860446051628676</v>
      </c>
      <c r="J56" s="23">
        <v>0.25332058471373747</v>
      </c>
      <c r="K56" s="24">
        <v>18.193146289316733</v>
      </c>
      <c r="L56" s="24">
        <v>6.0643820964389112</v>
      </c>
      <c r="M56" s="24">
        <v>7.0025452716955057</v>
      </c>
      <c r="N56" s="21"/>
      <c r="O56" s="22"/>
    </row>
    <row r="57" spans="1:17" x14ac:dyDescent="0.2">
      <c r="A57" s="23">
        <v>91.394271850585938</v>
      </c>
      <c r="B57" s="23">
        <v>4.3649994346018719</v>
      </c>
      <c r="C57" s="23">
        <v>0.84841560874396338</v>
      </c>
      <c r="D57" s="23">
        <v>7.684992016608061E-2</v>
      </c>
      <c r="E57" s="23">
        <v>35.504553382973199</v>
      </c>
      <c r="F57" s="23">
        <v>0.35504553382973197</v>
      </c>
      <c r="G57" s="23">
        <v>0.98946865234375003</v>
      </c>
      <c r="H57" s="23">
        <v>0.67638278962199583</v>
      </c>
      <c r="I57" s="23">
        <v>0.64495446617026797</v>
      </c>
      <c r="J57" s="23">
        <v>0.29390360175711006</v>
      </c>
      <c r="K57" s="24">
        <v>21.107764407565028</v>
      </c>
      <c r="L57" s="24">
        <v>7.0359214691883425</v>
      </c>
      <c r="M57" s="24">
        <v>8.1243823084659148</v>
      </c>
      <c r="N57" s="21"/>
      <c r="O57" s="22"/>
    </row>
    <row r="58" spans="1:17" x14ac:dyDescent="0.2">
      <c r="A58" s="23">
        <v>98.363571166992188</v>
      </c>
      <c r="B58" s="23">
        <v>2.1268136703846792</v>
      </c>
      <c r="C58" s="23">
        <v>0.41338422647676254</v>
      </c>
      <c r="D58" s="23">
        <v>6.3984911272555345E-2</v>
      </c>
      <c r="E58" s="23">
        <v>37.631367053357877</v>
      </c>
      <c r="F58" s="23">
        <v>0.37631367053357878</v>
      </c>
      <c r="G58" s="23">
        <v>0.91936240234375</v>
      </c>
      <c r="H58" s="23">
        <v>0.6663931188508968</v>
      </c>
      <c r="I58" s="23">
        <v>0.62368632946642122</v>
      </c>
      <c r="J58" s="23">
        <v>0.31631531454107736</v>
      </c>
      <c r="K58" s="24">
        <v>22.717343706987652</v>
      </c>
      <c r="L58" s="24">
        <v>7.5724479023292179</v>
      </c>
      <c r="M58" s="24">
        <v>8.7439096696683816</v>
      </c>
      <c r="N58" s="21"/>
      <c r="O58" s="22"/>
    </row>
    <row r="59" spans="1:17" x14ac:dyDescent="0.2">
      <c r="A59" s="23">
        <v>105.63471221923828</v>
      </c>
      <c r="B59" s="23">
        <v>2.1745870529776097</v>
      </c>
      <c r="C59" s="23">
        <v>0.4226698367229037</v>
      </c>
      <c r="D59" s="23">
        <v>5.2579452770230906E-2</v>
      </c>
      <c r="E59" s="23">
        <v>39.805954106335484</v>
      </c>
      <c r="F59" s="23">
        <v>0.39805954106335484</v>
      </c>
      <c r="G59" s="23">
        <v>0.85608007812500009</v>
      </c>
      <c r="H59" s="23">
        <v>0.7021059624935343</v>
      </c>
      <c r="I59" s="23">
        <v>0.60194045893664516</v>
      </c>
      <c r="J59" s="23">
        <v>0.33969768305135734</v>
      </c>
      <c r="K59" s="24">
        <v>24.396634205148136</v>
      </c>
      <c r="L59" s="24">
        <v>8.1322114017160452</v>
      </c>
      <c r="M59" s="24">
        <v>9.3902688837754056</v>
      </c>
      <c r="N59" s="21"/>
      <c r="O59" s="22"/>
    </row>
    <row r="60" spans="1:17" x14ac:dyDescent="0.2">
      <c r="A60" s="23">
        <v>114.17082977294922</v>
      </c>
      <c r="B60" s="23">
        <v>2.0089910501354371</v>
      </c>
      <c r="C60" s="23">
        <v>0.39048329565643886</v>
      </c>
      <c r="D60" s="23">
        <v>4.3559236992794736E-2</v>
      </c>
      <c r="E60" s="23">
        <v>41.81494515647092</v>
      </c>
      <c r="F60" s="23">
        <v>0.41814945156470917</v>
      </c>
      <c r="G60" s="23">
        <v>0.79207421875000006</v>
      </c>
      <c r="H60" s="23">
        <v>0.59528283465946896</v>
      </c>
      <c r="I60" s="23">
        <v>0.58185054843529083</v>
      </c>
      <c r="J60" s="23">
        <v>0.3671479339616025</v>
      </c>
      <c r="K60" s="24">
        <v>26.368074587906168</v>
      </c>
      <c r="L60" s="24">
        <v>8.7893581959687221</v>
      </c>
      <c r="M60" s="24">
        <v>10.149076640893172</v>
      </c>
      <c r="N60" s="21"/>
      <c r="O60" s="22"/>
    </row>
    <row r="61" spans="1:17" x14ac:dyDescent="0.2">
      <c r="A61" s="23">
        <v>123.95820617675781</v>
      </c>
      <c r="B61" s="23">
        <v>2.031500404203308</v>
      </c>
      <c r="C61" s="23">
        <v>0.39485839068681611</v>
      </c>
      <c r="D61" s="23">
        <v>3.5821470796800203E-2</v>
      </c>
      <c r="E61" s="23">
        <v>43.846445560674233</v>
      </c>
      <c r="F61" s="23">
        <v>0.43846445560674235</v>
      </c>
      <c r="G61" s="23">
        <v>0.72953437500000007</v>
      </c>
      <c r="H61" s="23">
        <v>0.56872724762267346</v>
      </c>
      <c r="I61" s="23">
        <v>0.5615355443932577</v>
      </c>
      <c r="J61" s="23">
        <v>0.39862195436339043</v>
      </c>
      <c r="K61" s="24">
        <v>28.628496725055985</v>
      </c>
      <c r="L61" s="24">
        <v>9.5428322416853284</v>
      </c>
      <c r="M61" s="24">
        <v>11.019113527136929</v>
      </c>
      <c r="N61" s="21"/>
      <c r="O61" s="22"/>
    </row>
    <row r="62" spans="1:17" x14ac:dyDescent="0.2">
      <c r="A62" s="23">
        <v>131.91835021972656</v>
      </c>
      <c r="B62" s="23">
        <v>1.6083854249526759</v>
      </c>
      <c r="C62" s="23">
        <v>0.31261843669187211</v>
      </c>
      <c r="D62" s="23">
        <v>3.0412322089923949E-2</v>
      </c>
      <c r="E62" s="23">
        <v>45.454830985626906</v>
      </c>
      <c r="F62" s="23">
        <v>0.45454830985626904</v>
      </c>
      <c r="G62" s="23">
        <v>0.68551318359375002</v>
      </c>
      <c r="H62" s="23">
        <v>0.59503827934738873</v>
      </c>
      <c r="I62" s="23">
        <v>0.54545169014373096</v>
      </c>
      <c r="J62" s="23">
        <v>0.42422000287740036</v>
      </c>
      <c r="K62" s="24">
        <v>30.466914403835155</v>
      </c>
      <c r="L62" s="24">
        <v>10.155638134611717</v>
      </c>
      <c r="M62" s="24">
        <v>11.72672082162101</v>
      </c>
      <c r="N62" s="21"/>
      <c r="O62" s="22"/>
    </row>
    <row r="63" spans="1:17" x14ac:dyDescent="0.2">
      <c r="A63" s="23">
        <v>144.80271911621094</v>
      </c>
      <c r="B63" s="23">
        <v>2.2202441536340634</v>
      </c>
      <c r="C63" s="23">
        <v>0.43154410977317331</v>
      </c>
      <c r="D63" s="23">
        <v>2.4215107151515203E-2</v>
      </c>
      <c r="E63" s="23">
        <v>47.675075139260969</v>
      </c>
      <c r="F63" s="23">
        <v>0.4767507513926097</v>
      </c>
      <c r="G63" s="23">
        <v>0.62451708984374998</v>
      </c>
      <c r="H63" s="23">
        <v>0.54859469597221666</v>
      </c>
      <c r="I63" s="23">
        <v>0.5232492486073903</v>
      </c>
      <c r="J63" s="23">
        <v>0.46565326065568607</v>
      </c>
      <c r="K63" s="24">
        <v>33.442595676855845</v>
      </c>
      <c r="L63" s="24">
        <v>11.147531892285281</v>
      </c>
      <c r="M63" s="24">
        <v>12.872061077621693</v>
      </c>
      <c r="N63" s="21"/>
      <c r="O63" s="22"/>
    </row>
    <row r="64" spans="1:17" x14ac:dyDescent="0.2">
      <c r="A64" s="23">
        <v>157.66798400878906</v>
      </c>
      <c r="B64" s="23">
        <v>1.8045257572617286</v>
      </c>
      <c r="C64" s="23">
        <v>0.35074181378009989</v>
      </c>
      <c r="D64" s="23">
        <v>1.9966707938647521E-2</v>
      </c>
      <c r="E64" s="23">
        <v>49.479600896522697</v>
      </c>
      <c r="F64" s="23">
        <v>0.49479600896522696</v>
      </c>
      <c r="G64" s="23">
        <v>0.57355825195312504</v>
      </c>
      <c r="H64" s="23">
        <v>0.48814774601967409</v>
      </c>
      <c r="I64" s="23">
        <v>0.50520399103477298</v>
      </c>
      <c r="J64" s="23">
        <v>0.50702508421668058</v>
      </c>
      <c r="K64" s="24">
        <v>36.413864826386416</v>
      </c>
      <c r="L64" s="24">
        <v>12.137954942128806</v>
      </c>
      <c r="M64" s="24">
        <v>14.015703106499231</v>
      </c>
      <c r="N64" s="21"/>
      <c r="O64" s="22"/>
    </row>
    <row r="65" spans="1:20" x14ac:dyDescent="0.2">
      <c r="A65" s="23">
        <v>169.16572570800781</v>
      </c>
      <c r="B65" s="23">
        <v>1.5632388746437298</v>
      </c>
      <c r="C65" s="23">
        <v>0.30384339822120893</v>
      </c>
      <c r="D65" s="23">
        <v>1.6769655165558728E-2</v>
      </c>
      <c r="E65" s="23">
        <v>51.042839771166427</v>
      </c>
      <c r="F65" s="23">
        <v>0.51042839771166426</v>
      </c>
      <c r="G65" s="23">
        <v>0.53457500000000002</v>
      </c>
      <c r="H65" s="23">
        <v>0.5113823187703358</v>
      </c>
      <c r="I65" s="23">
        <v>0.48957160228833574</v>
      </c>
      <c r="J65" s="23">
        <v>0.54399925807954319</v>
      </c>
      <c r="K65" s="24">
        <v>39.069300644102711</v>
      </c>
      <c r="L65" s="24">
        <v>13.023100214700904</v>
      </c>
      <c r="M65" s="24">
        <v>15.037780829282081</v>
      </c>
      <c r="N65" s="21"/>
      <c r="O65" s="22"/>
    </row>
    <row r="66" spans="1:20" x14ac:dyDescent="0.2">
      <c r="A66" s="23">
        <v>180.688232421875</v>
      </c>
      <c r="B66" s="23">
        <v>1.4259576876504922</v>
      </c>
      <c r="C66" s="23">
        <v>0.27716034738077167</v>
      </c>
      <c r="D66" s="23">
        <v>1.4213447538784285E-2</v>
      </c>
      <c r="E66" s="23">
        <v>52.468797458816915</v>
      </c>
      <c r="F66" s="23">
        <v>0.52468797458816918</v>
      </c>
      <c r="G66" s="23">
        <v>0.50048510742187502</v>
      </c>
      <c r="H66" s="23">
        <v>0.49828196197811708</v>
      </c>
      <c r="I66" s="23">
        <v>0.47531202541183082</v>
      </c>
      <c r="J66" s="23">
        <v>0.58105307070811163</v>
      </c>
      <c r="K66" s="24">
        <v>41.730456011678797</v>
      </c>
      <c r="L66" s="24">
        <v>13.910152003892932</v>
      </c>
      <c r="M66" s="24">
        <v>16.062060007832397</v>
      </c>
      <c r="N66" s="21"/>
      <c r="O66" s="22"/>
    </row>
    <row r="67" spans="1:20" x14ac:dyDescent="0.2">
      <c r="A67" s="23">
        <v>198.36888122558594</v>
      </c>
      <c r="B67" s="23">
        <v>1.9330710624193008</v>
      </c>
      <c r="C67" s="23">
        <v>0.37572688994343445</v>
      </c>
      <c r="D67" s="23">
        <v>1.1338367206228828E-2</v>
      </c>
      <c r="E67" s="23">
        <v>54.401868521236217</v>
      </c>
      <c r="F67" s="23">
        <v>0.54401868521236219</v>
      </c>
      <c r="G67" s="23">
        <v>0.45587680664062502</v>
      </c>
      <c r="H67" s="23">
        <v>0.47678748958792611</v>
      </c>
      <c r="I67" s="23">
        <v>0.45598131478763781</v>
      </c>
      <c r="J67" s="23">
        <v>0.63791009532895893</v>
      </c>
      <c r="K67" s="24">
        <v>45.813851633362219</v>
      </c>
      <c r="L67" s="24">
        <v>15.271283877787406</v>
      </c>
      <c r="M67" s="24">
        <v>17.633759715423505</v>
      </c>
      <c r="N67" s="21"/>
      <c r="O67" s="22"/>
    </row>
    <row r="68" spans="1:20" x14ac:dyDescent="0.2">
      <c r="A68" s="23">
        <v>213.12396240234375</v>
      </c>
      <c r="B68" s="23">
        <v>1.4510878062690584</v>
      </c>
      <c r="C68" s="23">
        <v>0.28204483481427889</v>
      </c>
      <c r="D68" s="23">
        <v>9.468639294667347E-3</v>
      </c>
      <c r="E68" s="23">
        <v>55.852956327505275</v>
      </c>
      <c r="F68" s="23">
        <v>0.55852956327505277</v>
      </c>
      <c r="G68" s="23">
        <v>0.42431538085937504</v>
      </c>
      <c r="H68" s="23">
        <v>0.46570837188166464</v>
      </c>
      <c r="I68" s="23">
        <v>0.44147043672494723</v>
      </c>
      <c r="J68" s="23">
        <v>0.68535914672199616</v>
      </c>
      <c r="K68" s="24">
        <v>49.221579174565932</v>
      </c>
      <c r="L68" s="24">
        <v>16.407193058188646</v>
      </c>
      <c r="M68" s="24">
        <v>18.945394657582749</v>
      </c>
      <c r="N68" s="21"/>
      <c r="O68" s="22"/>
    </row>
    <row r="69" spans="1:20" x14ac:dyDescent="0.2">
      <c r="A69" s="23">
        <v>232.88172912597656</v>
      </c>
      <c r="B69" s="23">
        <v>1.7242621795178912</v>
      </c>
      <c r="C69" s="23">
        <v>0.33514115375900244</v>
      </c>
      <c r="D69" s="23">
        <v>7.6079164992450821E-3</v>
      </c>
      <c r="E69" s="23">
        <v>57.577218507023176</v>
      </c>
      <c r="F69" s="23">
        <v>0.57577218507023176</v>
      </c>
      <c r="G69" s="23">
        <v>0.3883162841796875</v>
      </c>
      <c r="H69" s="23">
        <v>0.4478234171088073</v>
      </c>
      <c r="I69" s="23">
        <v>0.42422781492976824</v>
      </c>
      <c r="J69" s="23">
        <v>0.74889571947620237</v>
      </c>
      <c r="K69" s="24">
        <v>53.784691028051263</v>
      </c>
      <c r="L69" s="24">
        <v>17.928230342683754</v>
      </c>
      <c r="M69" s="24">
        <v>20.701737228884166</v>
      </c>
      <c r="N69" s="21"/>
      <c r="O69" s="22"/>
    </row>
    <row r="70" spans="1:20" x14ac:dyDescent="0.2">
      <c r="A70" s="23">
        <v>251.98030090332031</v>
      </c>
      <c r="B70" s="23">
        <v>1.4427719772882035</v>
      </c>
      <c r="C70" s="23">
        <v>0.28042850491258986</v>
      </c>
      <c r="D70" s="23">
        <v>6.2780325861748754E-3</v>
      </c>
      <c r="E70" s="23">
        <v>59.019990484311371</v>
      </c>
      <c r="F70" s="23">
        <v>0.59019990484311369</v>
      </c>
      <c r="G70" s="23">
        <v>0.35888427734375</v>
      </c>
      <c r="H70" s="23">
        <v>0.42147900354094503</v>
      </c>
      <c r="I70" s="23">
        <v>0.40980009515688631</v>
      </c>
      <c r="J70" s="23">
        <v>0.81031246825182091</v>
      </c>
      <c r="K70" s="24">
        <v>58.195559952705409</v>
      </c>
      <c r="L70" s="24">
        <v>19.398519984235136</v>
      </c>
      <c r="M70" s="24">
        <v>22.399481469556981</v>
      </c>
      <c r="N70" s="21"/>
      <c r="O70" s="22"/>
    </row>
    <row r="71" spans="1:20" x14ac:dyDescent="0.2">
      <c r="A71" s="23">
        <v>271.25125122070313</v>
      </c>
      <c r="B71" s="23">
        <v>1.2619118285384083</v>
      </c>
      <c r="C71" s="23">
        <v>0.24527510443727527</v>
      </c>
      <c r="D71" s="23">
        <v>5.2742613609142452E-3</v>
      </c>
      <c r="E71" s="23">
        <v>60.281902312849788</v>
      </c>
      <c r="F71" s="23">
        <v>0.60281902312849789</v>
      </c>
      <c r="G71" s="23">
        <v>0.33338747558593751</v>
      </c>
      <c r="H71" s="23">
        <v>0.3942839692939607</v>
      </c>
      <c r="I71" s="23">
        <v>0.39718097687150211</v>
      </c>
      <c r="J71" s="23">
        <v>0.87228354798010499</v>
      </c>
      <c r="K71" s="24">
        <v>62.646240186519194</v>
      </c>
      <c r="L71" s="24">
        <v>20.882080062173067</v>
      </c>
      <c r="M71" s="24">
        <v>24.112549090269876</v>
      </c>
      <c r="N71" s="21"/>
      <c r="O71" s="22"/>
    </row>
    <row r="72" spans="1:20" x14ac:dyDescent="0.2">
      <c r="A72" s="23">
        <v>295.3726806640625</v>
      </c>
      <c r="B72" s="23">
        <v>1.4716277820973196</v>
      </c>
      <c r="C72" s="23">
        <v>0.28603714600629854</v>
      </c>
      <c r="D72" s="23">
        <v>4.2870581126898122E-3</v>
      </c>
      <c r="E72" s="23">
        <v>61.753530094947095</v>
      </c>
      <c r="F72" s="23">
        <v>0.61753530094947096</v>
      </c>
      <c r="G72" s="23">
        <v>0.30616159667968751</v>
      </c>
      <c r="H72" s="23">
        <v>0.3977526490405362</v>
      </c>
      <c r="I72" s="23">
        <v>0.38246469905052904</v>
      </c>
      <c r="J72" s="23">
        <v>0.94985268715463933</v>
      </c>
      <c r="K72" s="24">
        <v>68.21715223116577</v>
      </c>
      <c r="L72" s="24">
        <v>22.739050743721922</v>
      </c>
      <c r="M72" s="24">
        <v>26.256794136008825</v>
      </c>
      <c r="N72" s="21"/>
      <c r="O72" s="22"/>
    </row>
    <row r="73" spans="1:20" x14ac:dyDescent="0.2">
      <c r="A73" s="23">
        <v>323.10809326171875</v>
      </c>
      <c r="B73" s="23">
        <v>1.4680299380799806</v>
      </c>
      <c r="C73" s="23">
        <v>0.28533784075600704</v>
      </c>
      <c r="D73" s="23">
        <v>3.464079632315098E-3</v>
      </c>
      <c r="E73" s="23">
        <v>63.221560033027082</v>
      </c>
      <c r="F73" s="23">
        <v>0.6322156003302708</v>
      </c>
      <c r="G73" s="23">
        <v>0.27988085937500001</v>
      </c>
      <c r="H73" s="23">
        <v>0.37663507368007748</v>
      </c>
      <c r="I73" s="23">
        <v>0.3677843996697292</v>
      </c>
      <c r="J73" s="23">
        <v>1.039043590409463</v>
      </c>
      <c r="K73" s="24">
        <v>74.622723860589346</v>
      </c>
      <c r="L73" s="24">
        <v>24.874241286863114</v>
      </c>
      <c r="M73" s="24">
        <v>28.722299805716247</v>
      </c>
      <c r="N73" s="21"/>
      <c r="O73" s="22"/>
      <c r="T73" s="26"/>
    </row>
    <row r="74" spans="1:20" x14ac:dyDescent="0.2">
      <c r="A74" s="23">
        <v>347.15029907226563</v>
      </c>
      <c r="B74" s="23">
        <v>1.0096305190247838</v>
      </c>
      <c r="C74" s="23">
        <v>0.19623972562622433</v>
      </c>
      <c r="D74" s="23">
        <v>2.9737629966155588E-3</v>
      </c>
      <c r="E74" s="23">
        <v>64.231190552051871</v>
      </c>
      <c r="F74" s="23">
        <v>0.64231190552051876</v>
      </c>
      <c r="G74" s="23">
        <v>0.26049746093750004</v>
      </c>
      <c r="H74" s="23">
        <v>0.32391405265968398</v>
      </c>
      <c r="I74" s="23">
        <v>0.35768809447948124</v>
      </c>
      <c r="J74" s="23">
        <v>1.1163579640439214</v>
      </c>
      <c r="K74" s="24">
        <v>80.175338984181039</v>
      </c>
      <c r="L74" s="24">
        <v>26.725112994727013</v>
      </c>
      <c r="M74" s="24">
        <v>30.859502363257619</v>
      </c>
      <c r="N74" s="21"/>
      <c r="O74" s="22"/>
    </row>
    <row r="75" spans="1:20" x14ac:dyDescent="0.2">
      <c r="A75" s="23">
        <v>376.51171875</v>
      </c>
      <c r="B75" s="23">
        <v>1.3027543590161212</v>
      </c>
      <c r="C75" s="23">
        <v>0.25321357977434095</v>
      </c>
      <c r="D75" s="23">
        <v>2.4359208984641167E-3</v>
      </c>
      <c r="E75" s="23">
        <v>65.533944911067991</v>
      </c>
      <c r="F75" s="23">
        <v>0.65533944911067987</v>
      </c>
      <c r="G75" s="23">
        <v>0.24018315429687501</v>
      </c>
      <c r="H75" s="23">
        <v>0.36946093037221966</v>
      </c>
      <c r="I75" s="23">
        <v>0.34466055088932013</v>
      </c>
      <c r="J75" s="23">
        <v>1.2107777435471256</v>
      </c>
      <c r="K75" s="24">
        <v>86.956441526826751</v>
      </c>
      <c r="L75" s="24">
        <v>28.985480508942249</v>
      </c>
      <c r="M75" s="24">
        <v>33.469549948856923</v>
      </c>
      <c r="N75" s="21"/>
      <c r="O75" s="22"/>
    </row>
    <row r="76" spans="1:20" x14ac:dyDescent="0.2">
      <c r="A76" s="23">
        <v>406.21685791015625</v>
      </c>
      <c r="B76" s="23">
        <v>1.1164335231537148</v>
      </c>
      <c r="C76" s="23">
        <v>0.21699879721863469</v>
      </c>
      <c r="D76" s="23">
        <v>2.0399473414848268E-3</v>
      </c>
      <c r="E76" s="23">
        <v>66.650378434221707</v>
      </c>
      <c r="F76" s="23">
        <v>0.66650378434221702</v>
      </c>
      <c r="G76" s="23">
        <v>0.22261943359375</v>
      </c>
      <c r="H76" s="23">
        <v>0.33852378535661526</v>
      </c>
      <c r="I76" s="23">
        <v>0.33349621565778298</v>
      </c>
      <c r="J76" s="23">
        <v>1.3063028482729324</v>
      </c>
      <c r="K76" s="24">
        <v>93.81692705169165</v>
      </c>
      <c r="L76" s="24">
        <v>31.272309017230548</v>
      </c>
      <c r="M76" s="24">
        <v>36.110152058558441</v>
      </c>
      <c r="N76" s="21"/>
      <c r="O76" s="22"/>
    </row>
    <row r="77" spans="1:20" x14ac:dyDescent="0.2">
      <c r="A77" s="23">
        <v>442.138671875</v>
      </c>
      <c r="B77" s="23">
        <v>1.1628463197496433</v>
      </c>
      <c r="C77" s="23">
        <v>0.22601995327315683</v>
      </c>
      <c r="D77" s="23">
        <v>1.6918068488113169E-3</v>
      </c>
      <c r="E77" s="23">
        <v>67.81322475397134</v>
      </c>
      <c r="F77" s="23">
        <v>0.67813224753971335</v>
      </c>
      <c r="G77" s="23">
        <v>0.20453259277343752</v>
      </c>
      <c r="H77" s="23">
        <v>0.31598612776752394</v>
      </c>
      <c r="I77" s="23">
        <v>0.32186775246028665</v>
      </c>
      <c r="J77" s="23">
        <v>1.4218193931519838</v>
      </c>
      <c r="K77" s="24">
        <v>102.11317112595788</v>
      </c>
      <c r="L77" s="24">
        <v>34.037723708652628</v>
      </c>
      <c r="M77" s="24">
        <v>39.303377891585406</v>
      </c>
      <c r="N77" s="21"/>
      <c r="O77" s="22"/>
    </row>
    <row r="78" spans="1:20" x14ac:dyDescent="0.2">
      <c r="A78" s="23">
        <v>477.38568115234375</v>
      </c>
      <c r="B78" s="23">
        <v>1.0137032053997415</v>
      </c>
      <c r="C78" s="23">
        <v>0.19703132497046297</v>
      </c>
      <c r="D78" s="23">
        <v>1.4314786010598546E-3</v>
      </c>
      <c r="E78" s="23">
        <v>68.826927959371091</v>
      </c>
      <c r="F78" s="23">
        <v>0.68826927959371087</v>
      </c>
      <c r="G78" s="23">
        <v>0.18943126220703127</v>
      </c>
      <c r="H78" s="23">
        <v>0.30431603365426135</v>
      </c>
      <c r="I78" s="23">
        <v>0.31173072040628913</v>
      </c>
      <c r="J78" s="23">
        <v>1.5351659166049325</v>
      </c>
      <c r="K78" s="24">
        <v>110.25356715771051</v>
      </c>
      <c r="L78" s="24">
        <v>36.751189052570169</v>
      </c>
      <c r="M78" s="24">
        <v>42.436617785080436</v>
      </c>
      <c r="N78" s="21"/>
      <c r="O78" s="22"/>
    </row>
    <row r="79" spans="1:20" x14ac:dyDescent="0.2">
      <c r="A79" s="23">
        <v>515.6431884765625</v>
      </c>
      <c r="B79" s="23">
        <v>1.0474961531835818</v>
      </c>
      <c r="C79" s="23">
        <v>0.2035995879896986</v>
      </c>
      <c r="D79" s="23">
        <v>1.200908454543792E-3</v>
      </c>
      <c r="E79" s="23">
        <v>69.874424112554664</v>
      </c>
      <c r="F79" s="23">
        <v>0.69874424112554667</v>
      </c>
      <c r="G79" s="23">
        <v>0.17537663574218751</v>
      </c>
      <c r="H79" s="23">
        <v>0.31287297165184663</v>
      </c>
      <c r="I79" s="23">
        <v>0.30125575887445333</v>
      </c>
      <c r="J79" s="23">
        <v>1.6581935305807731</v>
      </c>
      <c r="K79" s="24">
        <v>119.08924618954828</v>
      </c>
      <c r="L79" s="24">
        <v>39.696415396516095</v>
      </c>
      <c r="M79" s="24">
        <v>45.837472230083549</v>
      </c>
      <c r="N79" s="21"/>
      <c r="O79" s="22"/>
      <c r="T79" s="26"/>
    </row>
    <row r="80" spans="1:20" x14ac:dyDescent="0.2">
      <c r="A80" s="23">
        <v>560.5474853515625</v>
      </c>
      <c r="B80" s="23">
        <v>1.1035945163304182</v>
      </c>
      <c r="C80" s="23">
        <v>0.21450330690921873</v>
      </c>
      <c r="D80" s="23">
        <v>9.9535067471501204E-4</v>
      </c>
      <c r="E80" s="23">
        <v>70.978018628885081</v>
      </c>
      <c r="F80" s="23">
        <v>0.70978018628885087</v>
      </c>
      <c r="G80" s="23">
        <v>0.16132757568359377</v>
      </c>
      <c r="H80" s="23">
        <v>0.30432966023648134</v>
      </c>
      <c r="I80" s="23">
        <v>0.29021981371114913</v>
      </c>
      <c r="J80" s="23">
        <v>1.8025957378384525</v>
      </c>
      <c r="K80" s="24">
        <v>129.46001998240038</v>
      </c>
      <c r="L80" s="24">
        <v>43.153339994133468</v>
      </c>
      <c r="M80" s="24">
        <v>49.8291849240888</v>
      </c>
      <c r="N80" s="21"/>
      <c r="O80" s="22"/>
    </row>
    <row r="81" spans="1:20" x14ac:dyDescent="0.2">
      <c r="A81" s="23">
        <v>604.2076416015625</v>
      </c>
      <c r="B81" s="23">
        <v>1.0129787664182466</v>
      </c>
      <c r="C81" s="23">
        <v>0.19689051731431287</v>
      </c>
      <c r="D81" s="23">
        <v>8.3295399635952005E-4</v>
      </c>
      <c r="E81" s="23">
        <v>71.990997395303339</v>
      </c>
      <c r="F81" s="23">
        <v>0.71990997395303336</v>
      </c>
      <c r="G81" s="23">
        <v>0.14967001953125</v>
      </c>
      <c r="H81" s="23">
        <v>0.31097968531150816</v>
      </c>
      <c r="I81" s="23">
        <v>0.28009002604696664</v>
      </c>
      <c r="J81" s="23">
        <v>1.9429970662294829</v>
      </c>
      <c r="K81" s="24">
        <v>139.54345599498862</v>
      </c>
      <c r="L81" s="24">
        <v>46.514485331662875</v>
      </c>
      <c r="M81" s="24">
        <v>53.710301254904927</v>
      </c>
      <c r="N81" s="21"/>
      <c r="O81" s="22"/>
    </row>
    <row r="82" spans="1:20" x14ac:dyDescent="0.2">
      <c r="A82" s="23">
        <v>656.9755859375</v>
      </c>
      <c r="B82" s="23">
        <v>1.0392838154857975</v>
      </c>
      <c r="C82" s="23">
        <v>0.20200337346745958</v>
      </c>
      <c r="D82" s="23">
        <v>6.9203001421369592E-4</v>
      </c>
      <c r="E82" s="23">
        <v>73.030281210789141</v>
      </c>
      <c r="F82" s="23">
        <v>0.73030281210789139</v>
      </c>
      <c r="G82" s="23">
        <v>0.13764859619140626</v>
      </c>
      <c r="H82" s="23">
        <v>0.2858078250805452</v>
      </c>
      <c r="I82" s="23">
        <v>0.26969718789210861</v>
      </c>
      <c r="J82" s="23">
        <v>2.1126870105074436</v>
      </c>
      <c r="K82" s="24">
        <v>151.73036130931041</v>
      </c>
      <c r="L82" s="24">
        <v>50.57678710310347</v>
      </c>
      <c r="M82" s="24">
        <v>58.401043297446364</v>
      </c>
      <c r="N82" s="21"/>
      <c r="O82" s="22"/>
    </row>
    <row r="83" spans="1:20" x14ac:dyDescent="0.2">
      <c r="A83" s="23">
        <v>710.57635498046875</v>
      </c>
      <c r="B83" s="23">
        <v>0.93813021786801842</v>
      </c>
      <c r="C83" s="23">
        <v>0.18234236494149683</v>
      </c>
      <c r="D83" s="23">
        <v>5.8328963141118795E-4</v>
      </c>
      <c r="E83" s="23">
        <v>73.968411428657149</v>
      </c>
      <c r="F83" s="23">
        <v>0.73968411428657144</v>
      </c>
      <c r="G83" s="23">
        <v>0.127265380859375</v>
      </c>
      <c r="H83" s="23">
        <v>0.27542242066712325</v>
      </c>
      <c r="I83" s="23">
        <v>0.26031588571342856</v>
      </c>
      <c r="J83" s="23">
        <v>2.285055133363477</v>
      </c>
      <c r="K83" s="24">
        <v>164.10960983456724</v>
      </c>
      <c r="L83" s="24">
        <v>54.703203278189079</v>
      </c>
      <c r="M83" s="24">
        <v>63.165818276394575</v>
      </c>
      <c r="N83" s="21"/>
      <c r="O83" s="22"/>
    </row>
    <row r="84" spans="1:20" x14ac:dyDescent="0.2">
      <c r="A84" s="23">
        <v>768.63604736328125</v>
      </c>
      <c r="B84" s="23">
        <v>0.95028739976755516</v>
      </c>
      <c r="C84" s="23">
        <v>0.18470533039806564</v>
      </c>
      <c r="D84" s="23">
        <v>4.8915212814970577E-4</v>
      </c>
      <c r="E84" s="23">
        <v>74.918698828424709</v>
      </c>
      <c r="F84" s="23">
        <v>0.74918698828424712</v>
      </c>
      <c r="G84" s="23">
        <v>0.11765225830078126</v>
      </c>
      <c r="H84" s="23">
        <v>0.27859484486561126</v>
      </c>
      <c r="I84" s="23">
        <v>0.25081301171575288</v>
      </c>
      <c r="J84" s="23">
        <v>2.4717621595556118</v>
      </c>
      <c r="K84" s="24">
        <v>177.5186592594109</v>
      </c>
      <c r="L84" s="24">
        <v>59.172886419803632</v>
      </c>
      <c r="M84" s="24">
        <v>68.326963806401565</v>
      </c>
      <c r="N84" s="21"/>
      <c r="O84" s="22"/>
      <c r="T84" s="26"/>
    </row>
    <row r="85" spans="1:20" x14ac:dyDescent="0.2">
      <c r="A85" s="23">
        <v>832.52911376953125</v>
      </c>
      <c r="B85" s="23">
        <v>0.97266586780095399</v>
      </c>
      <c r="C85" s="23">
        <v>0.18905498538972659</v>
      </c>
      <c r="D85" s="23">
        <v>4.070198204062514E-4</v>
      </c>
      <c r="E85" s="23">
        <v>75.891364696225651</v>
      </c>
      <c r="F85" s="23">
        <v>0.75891364696225649</v>
      </c>
      <c r="G85" s="23">
        <v>0.10862294921875</v>
      </c>
      <c r="H85" s="23">
        <v>0.28047951500339063</v>
      </c>
      <c r="I85" s="23">
        <v>0.24108635303774351</v>
      </c>
      <c r="J85" s="23">
        <v>2.6772280160460777</v>
      </c>
      <c r="K85" s="24">
        <v>192.27494283902985</v>
      </c>
      <c r="L85" s="24">
        <v>64.091647613009954</v>
      </c>
      <c r="M85" s="24">
        <v>74.006660004355865</v>
      </c>
      <c r="N85" s="21"/>
      <c r="O85" s="22"/>
    </row>
    <row r="86" spans="1:20" x14ac:dyDescent="0.2">
      <c r="A86" s="23">
        <v>901.63970947265625</v>
      </c>
      <c r="B86" s="23">
        <v>0.9029736202366585</v>
      </c>
      <c r="C86" s="23">
        <v>0.17550905221656693</v>
      </c>
      <c r="D86" s="23">
        <v>3.4201310075798741E-4</v>
      </c>
      <c r="E86" s="23">
        <v>76.794338316462316</v>
      </c>
      <c r="F86" s="23">
        <v>0.76794338316462318</v>
      </c>
      <c r="G86" s="23">
        <v>0.10029701538085938</v>
      </c>
      <c r="H86" s="23">
        <v>0.26072199446471228</v>
      </c>
      <c r="I86" s="23">
        <v>0.23205661683537682</v>
      </c>
      <c r="J86" s="23">
        <v>2.8994722834979183</v>
      </c>
      <c r="K86" s="24">
        <v>208.2362294998928</v>
      </c>
      <c r="L86" s="24">
        <v>69.412076499964272</v>
      </c>
      <c r="M86" s="24">
        <v>80.150162104530537</v>
      </c>
      <c r="N86" s="21"/>
      <c r="O86" s="22"/>
    </row>
    <row r="87" spans="1:20" x14ac:dyDescent="0.2">
      <c r="A87" s="23">
        <v>976.37921142578125</v>
      </c>
      <c r="B87" s="23">
        <v>0.8929836675590721</v>
      </c>
      <c r="C87" s="23">
        <v>0.17356732647083359</v>
      </c>
      <c r="D87" s="23">
        <v>2.8719099311125262E-4</v>
      </c>
      <c r="E87" s="23">
        <v>77.687321984021381</v>
      </c>
      <c r="F87" s="23">
        <v>0.77687321984021385</v>
      </c>
      <c r="G87" s="23">
        <v>9.2619519042968751E-2</v>
      </c>
      <c r="H87" s="23">
        <v>0.2581960574407845</v>
      </c>
      <c r="I87" s="23">
        <v>0.22312678015978615</v>
      </c>
      <c r="J87" s="23">
        <v>3.1398178584751664</v>
      </c>
      <c r="K87" s="24">
        <v>225.49752790756969</v>
      </c>
      <c r="L87" s="24">
        <v>75.165842635856563</v>
      </c>
      <c r="M87" s="24">
        <v>86.794038959353685</v>
      </c>
      <c r="N87" s="21"/>
      <c r="O87" s="22"/>
    </row>
    <row r="88" spans="1:20" x14ac:dyDescent="0.2">
      <c r="A88" s="23">
        <v>1053.4913330078125</v>
      </c>
      <c r="B88" s="23">
        <v>0.84190158777989643</v>
      </c>
      <c r="C88" s="23">
        <v>0.16363861182583161</v>
      </c>
      <c r="D88" s="23">
        <v>2.4279450476005771E-4</v>
      </c>
      <c r="E88" s="23">
        <v>78.529223571801282</v>
      </c>
      <c r="F88" s="23">
        <v>0.78529223571801277</v>
      </c>
      <c r="G88" s="23">
        <v>8.5840069580078129E-2</v>
      </c>
      <c r="H88" s="23">
        <v>0.25502539829988191</v>
      </c>
      <c r="I88" s="23">
        <v>0.21470776428198723</v>
      </c>
      <c r="J88" s="23">
        <v>3.3877932491992389</v>
      </c>
      <c r="K88" s="24">
        <v>243.30678949873354</v>
      </c>
      <c r="L88" s="24">
        <v>81.102263166244512</v>
      </c>
      <c r="M88" s="24">
        <v>93.64882694183828</v>
      </c>
      <c r="N88" s="21"/>
      <c r="O88" s="22"/>
    </row>
    <row r="89" spans="1:20" x14ac:dyDescent="0.2">
      <c r="A89" s="23">
        <v>1143.9610595703125</v>
      </c>
      <c r="B89" s="23">
        <v>0.91404109980268655</v>
      </c>
      <c r="C89" s="23">
        <v>0.17766021456010328</v>
      </c>
      <c r="D89" s="23">
        <v>2.0191623840226658E-4</v>
      </c>
      <c r="E89" s="23">
        <v>79.44326467160397</v>
      </c>
      <c r="F89" s="23">
        <v>0.79443264671603975</v>
      </c>
      <c r="G89" s="23">
        <v>7.9051440429687508E-2</v>
      </c>
      <c r="H89" s="23">
        <v>0.25545950840001469</v>
      </c>
      <c r="I89" s="23">
        <v>0.20556735328396025</v>
      </c>
      <c r="J89" s="23">
        <v>3.67872371943887</v>
      </c>
      <c r="K89" s="24">
        <v>264.20102756892652</v>
      </c>
      <c r="L89" s="24">
        <v>88.067009189642164</v>
      </c>
      <c r="M89" s="24">
        <v>101.69102292473031</v>
      </c>
      <c r="N89" s="21"/>
      <c r="O89" s="22"/>
    </row>
    <row r="90" spans="1:20" x14ac:dyDescent="0.2">
      <c r="A90" s="23">
        <v>1237.955322265625</v>
      </c>
      <c r="B90" s="23">
        <v>0.81759939942588988</v>
      </c>
      <c r="C90" s="23">
        <v>0.15891504742792339</v>
      </c>
      <c r="D90" s="23">
        <v>1.7069286464788114E-4</v>
      </c>
      <c r="E90" s="23">
        <v>80.260864071029857</v>
      </c>
      <c r="F90" s="23">
        <v>0.80260864071029858</v>
      </c>
      <c r="G90" s="23">
        <v>7.3049298095703125E-2</v>
      </c>
      <c r="H90" s="23">
        <v>0.23841068011246527</v>
      </c>
      <c r="I90" s="23">
        <v>0.19739135928970142</v>
      </c>
      <c r="J90" s="23">
        <v>3.9809883120800689</v>
      </c>
      <c r="K90" s="24">
        <v>285.9092671824435</v>
      </c>
      <c r="L90" s="24">
        <v>95.303089060814514</v>
      </c>
      <c r="M90" s="24">
        <v>110.04652824772828</v>
      </c>
      <c r="N90" s="21"/>
      <c r="O90" s="22"/>
    </row>
    <row r="91" spans="1:20" x14ac:dyDescent="0.2">
      <c r="A91" s="23">
        <v>1340.405517578125</v>
      </c>
      <c r="B91" s="23">
        <v>0.82622570225595671</v>
      </c>
      <c r="C91" s="23">
        <v>0.16059172346796244</v>
      </c>
      <c r="D91" s="23">
        <v>1.4377903347040366E-4</v>
      </c>
      <c r="E91" s="23">
        <v>81.087089773285811</v>
      </c>
      <c r="F91" s="23">
        <v>0.81087089773285814</v>
      </c>
      <c r="G91" s="23">
        <v>6.746597900390626E-2</v>
      </c>
      <c r="H91" s="23">
        <v>0.2392691861319888</v>
      </c>
      <c r="I91" s="23">
        <v>0.18912910226714186</v>
      </c>
      <c r="J91" s="23">
        <v>4.3104452987530264</v>
      </c>
      <c r="K91" s="24">
        <v>309.5704282418651</v>
      </c>
      <c r="L91" s="24">
        <v>103.19014274728836</v>
      </c>
      <c r="M91" s="24">
        <v>119.15371338572571</v>
      </c>
      <c r="N91" s="21"/>
      <c r="O91" s="22"/>
    </row>
    <row r="92" spans="1:20" x14ac:dyDescent="0.2">
      <c r="A92" s="23">
        <v>1448.47509765625</v>
      </c>
      <c r="B92" s="23">
        <v>0.82830161563990368</v>
      </c>
      <c r="C92" s="23">
        <v>0.16099521431457733</v>
      </c>
      <c r="D92" s="23">
        <v>1.2067351581335206E-4</v>
      </c>
      <c r="E92" s="23">
        <v>81.915391388925713</v>
      </c>
      <c r="F92" s="23">
        <v>0.81915391388925718</v>
      </c>
      <c r="G92" s="23">
        <v>6.2432397460937504E-2</v>
      </c>
      <c r="H92" s="23">
        <v>0.24597065601101473</v>
      </c>
      <c r="I92" s="23">
        <v>0.18084608611074282</v>
      </c>
      <c r="J92" s="23">
        <v>4.6579729739804723</v>
      </c>
      <c r="K92" s="24">
        <v>334.52940203447616</v>
      </c>
      <c r="L92" s="24">
        <v>111.50980067815873</v>
      </c>
      <c r="M92" s="24">
        <v>128.76042687763291</v>
      </c>
      <c r="N92" s="21"/>
      <c r="O92" s="22"/>
    </row>
    <row r="93" spans="1:20" x14ac:dyDescent="0.2">
      <c r="A93" s="23">
        <v>1568.262451171875</v>
      </c>
      <c r="B93" s="23">
        <v>0.81655839887264958</v>
      </c>
      <c r="C93" s="23">
        <v>0.15871271037580856</v>
      </c>
      <c r="D93" s="23">
        <v>1.0124234332764548E-4</v>
      </c>
      <c r="E93" s="23">
        <v>82.731949787798371</v>
      </c>
      <c r="F93" s="23">
        <v>0.82731949787798376</v>
      </c>
      <c r="G93" s="23">
        <v>5.7663671875000003E-2</v>
      </c>
      <c r="H93" s="23">
        <v>0.23663065128812302</v>
      </c>
      <c r="I93" s="23">
        <v>0.17268050212201624</v>
      </c>
      <c r="J93" s="23">
        <v>5.0431823960846289</v>
      </c>
      <c r="K93" s="24">
        <v>362.19462859426636</v>
      </c>
      <c r="L93" s="24">
        <v>120.73154286475547</v>
      </c>
      <c r="M93" s="24">
        <v>139.40877754529083</v>
      </c>
      <c r="N93" s="21"/>
      <c r="O93" s="22"/>
    </row>
    <row r="94" spans="1:20" x14ac:dyDescent="0.2">
      <c r="A94" s="23">
        <v>1696.5484619140625</v>
      </c>
      <c r="B94" s="23">
        <v>0.8073781132920278</v>
      </c>
      <c r="C94" s="23">
        <v>0.15692835789283119</v>
      </c>
      <c r="D94" s="23">
        <v>8.4825348510841891E-5</v>
      </c>
      <c r="E94" s="23">
        <v>83.539327901090402</v>
      </c>
      <c r="F94" s="23">
        <v>0.83539327901090399</v>
      </c>
      <c r="G94" s="23">
        <v>5.3303381347656255E-2</v>
      </c>
      <c r="H94" s="23">
        <v>0.23643819048427153</v>
      </c>
      <c r="I94" s="23">
        <v>0.16460672098909601</v>
      </c>
      <c r="J94" s="23">
        <v>5.4557216050387671</v>
      </c>
      <c r="K94" s="24">
        <v>391.8226439687889</v>
      </c>
      <c r="L94" s="24">
        <v>130.6075479895963</v>
      </c>
      <c r="M94" s="24">
        <v>150.81260597998079</v>
      </c>
      <c r="N94" s="21"/>
      <c r="O94" s="22"/>
    </row>
    <row r="95" spans="1:20" x14ac:dyDescent="0.2">
      <c r="A95" s="23">
        <v>1838.65625</v>
      </c>
      <c r="B95" s="23">
        <v>0.79418601856178406</v>
      </c>
      <c r="C95" s="23">
        <v>0.15436423864176224</v>
      </c>
      <c r="D95" s="23">
        <v>7.1076370772304998E-5</v>
      </c>
      <c r="E95" s="23">
        <v>84.333513919652177</v>
      </c>
      <c r="F95" s="23">
        <v>0.84333513919652181</v>
      </c>
      <c r="G95" s="23">
        <v>4.9183621215820317E-2</v>
      </c>
      <c r="H95" s="23">
        <v>0.22733730442550584</v>
      </c>
      <c r="I95" s="23">
        <v>0.15666486080347819</v>
      </c>
      <c r="J95" s="23">
        <v>5.9127085683407286</v>
      </c>
      <c r="K95" s="24">
        <v>424.64283773653335</v>
      </c>
      <c r="L95" s="24">
        <v>141.54761257884445</v>
      </c>
      <c r="M95" s="24">
        <v>163.44510445108943</v>
      </c>
      <c r="N95" s="21"/>
      <c r="O95" s="22"/>
    </row>
    <row r="96" spans="1:20" x14ac:dyDescent="0.2">
      <c r="A96" s="23">
        <v>1991.054931640625</v>
      </c>
      <c r="B96" s="23">
        <v>0.77362169184338891</v>
      </c>
      <c r="C96" s="23">
        <v>0.15036719441928384</v>
      </c>
      <c r="D96" s="23">
        <v>5.9655179217132925E-5</v>
      </c>
      <c r="E96" s="23">
        <v>85.107135611495579</v>
      </c>
      <c r="F96" s="23">
        <v>0.85107135611495577</v>
      </c>
      <c r="G96" s="23">
        <v>4.5419024658203126E-2</v>
      </c>
      <c r="H96" s="23">
        <v>0.22370195258159106</v>
      </c>
      <c r="I96" s="23">
        <v>0.14892864388504423</v>
      </c>
      <c r="J96" s="23">
        <v>6.4027887509416654</v>
      </c>
      <c r="K96" s="24">
        <v>459.83974234509276</v>
      </c>
      <c r="L96" s="24">
        <v>153.27991411503092</v>
      </c>
      <c r="M96" s="24">
        <v>176.99239935135165</v>
      </c>
      <c r="N96" s="21"/>
      <c r="O96" s="22"/>
    </row>
    <row r="97" spans="1:15" x14ac:dyDescent="0.2">
      <c r="A97" s="23">
        <v>2154.3828125</v>
      </c>
      <c r="B97" s="23">
        <v>0.78857313838583376</v>
      </c>
      <c r="C97" s="23">
        <v>0.15327327512100289</v>
      </c>
      <c r="D97" s="23">
        <v>4.9711537639329784E-5</v>
      </c>
      <c r="E97" s="23">
        <v>85.895708749881408</v>
      </c>
      <c r="F97" s="23">
        <v>0.85895708749881405</v>
      </c>
      <c r="G97" s="23">
        <v>4.1975720214843755E-2</v>
      </c>
      <c r="H97" s="23">
        <v>0.23030994742690836</v>
      </c>
      <c r="I97" s="23">
        <v>0.14104291250118595</v>
      </c>
      <c r="J97" s="23">
        <v>6.9280148015458289</v>
      </c>
      <c r="K97" s="24">
        <v>497.56077628475356</v>
      </c>
      <c r="L97" s="24">
        <v>165.85359209491784</v>
      </c>
      <c r="M97" s="24">
        <v>191.51123208413443</v>
      </c>
      <c r="N97" s="21"/>
      <c r="O97" s="22"/>
    </row>
    <row r="98" spans="1:15" x14ac:dyDescent="0.2">
      <c r="A98" s="23">
        <v>2334.8369140625</v>
      </c>
      <c r="B98" s="23">
        <v>0.79828305582687586</v>
      </c>
      <c r="C98" s="23">
        <v>0.15516057101645969</v>
      </c>
      <c r="D98" s="23">
        <v>4.1141296108104797E-5</v>
      </c>
      <c r="E98" s="23">
        <v>86.693991805708279</v>
      </c>
      <c r="F98" s="23">
        <v>0.86693991805708281</v>
      </c>
      <c r="G98" s="23">
        <v>3.8731515502929692E-2</v>
      </c>
      <c r="H98" s="23">
        <v>0.22851396662441462</v>
      </c>
      <c r="I98" s="23">
        <v>0.13306008194291719</v>
      </c>
      <c r="J98" s="23">
        <v>7.508314959610078</v>
      </c>
      <c r="K98" s="24">
        <v>539.2371591152563</v>
      </c>
      <c r="L98" s="24">
        <v>179.74571970508543</v>
      </c>
      <c r="M98" s="24">
        <v>207.55247931482822</v>
      </c>
      <c r="N98" s="21"/>
      <c r="O98" s="22"/>
    </row>
    <row r="99" spans="1:15" x14ac:dyDescent="0.2">
      <c r="A99" s="23">
        <v>2524.888916015625</v>
      </c>
      <c r="B99" s="23">
        <v>0.71502127473525556</v>
      </c>
      <c r="C99" s="23">
        <v>0.13897715662011931</v>
      </c>
      <c r="D99" s="23">
        <v>3.4577068439567427E-5</v>
      </c>
      <c r="E99" s="23">
        <v>87.409013080443529</v>
      </c>
      <c r="F99" s="23">
        <v>0.87409013080443532</v>
      </c>
      <c r="G99" s="23">
        <v>3.58161376953125E-2</v>
      </c>
      <c r="H99" s="23">
        <v>0.21038861717544249</v>
      </c>
      <c r="I99" s="23">
        <v>0.12590986919556468</v>
      </c>
      <c r="J99" s="23">
        <v>8.1194798254617293</v>
      </c>
      <c r="K99" s="24">
        <v>583.13020406418798</v>
      </c>
      <c r="L99" s="24">
        <v>194.37673468806267</v>
      </c>
      <c r="M99" s="24">
        <v>224.44692019270693</v>
      </c>
      <c r="N99" s="21"/>
      <c r="O99" s="22"/>
    </row>
    <row r="100" spans="1:15" x14ac:dyDescent="0.2">
      <c r="A100" s="23">
        <v>2730.528076171875</v>
      </c>
      <c r="B100" s="23">
        <v>0.78794001524234258</v>
      </c>
      <c r="C100" s="23">
        <v>0.15315021632907341</v>
      </c>
      <c r="D100" s="23">
        <v>2.8391934909555161E-5</v>
      </c>
      <c r="E100" s="23">
        <v>88.196953095685885</v>
      </c>
      <c r="F100" s="23">
        <v>0.88196953095685882</v>
      </c>
      <c r="G100" s="23">
        <v>3.3118783569335938E-2</v>
      </c>
      <c r="H100" s="23">
        <v>0.23171725380533859</v>
      </c>
      <c r="I100" s="23">
        <v>0.11803046904314118</v>
      </c>
      <c r="J100" s="23">
        <v>8.7807695169101727</v>
      </c>
      <c r="K100" s="24">
        <v>630.62314708630402</v>
      </c>
      <c r="L100" s="24">
        <v>210.20771569543467</v>
      </c>
      <c r="M100" s="24">
        <v>242.72696248499108</v>
      </c>
      <c r="N100" s="21"/>
      <c r="O100" s="22"/>
    </row>
    <row r="101" spans="1:15" x14ac:dyDescent="0.2">
      <c r="A101" s="23">
        <v>2956.36181640625</v>
      </c>
      <c r="B101" s="23">
        <v>0.76731481129861145</v>
      </c>
      <c r="C101" s="23">
        <v>0.14914133953044789</v>
      </c>
      <c r="D101" s="23">
        <v>2.3253774895759527E-5</v>
      </c>
      <c r="E101" s="23">
        <v>88.964267906984489</v>
      </c>
      <c r="F101" s="23">
        <v>0.88964267906984484</v>
      </c>
      <c r="G101" s="23">
        <v>3.0588870239257816E-2</v>
      </c>
      <c r="H101" s="23">
        <v>0.22233958672975301</v>
      </c>
      <c r="I101" s="23">
        <v>0.11035732093015516</v>
      </c>
      <c r="J101" s="23">
        <v>9.5070004754725606</v>
      </c>
      <c r="K101" s="24">
        <v>682.78008523598817</v>
      </c>
      <c r="L101" s="24">
        <v>227.59336174532936</v>
      </c>
      <c r="M101" s="24">
        <v>262.80217733887559</v>
      </c>
      <c r="N101" s="21"/>
      <c r="O101" s="22"/>
    </row>
    <row r="102" spans="1:15" x14ac:dyDescent="0.2">
      <c r="A102" s="23">
        <v>3200.352294921875</v>
      </c>
      <c r="B102" s="23">
        <v>0.73125114300975003</v>
      </c>
      <c r="C102" s="23">
        <v>0.14213172142092675</v>
      </c>
      <c r="D102" s="23">
        <v>1.9075276646574046E-5</v>
      </c>
      <c r="E102" s="23">
        <v>89.695519049994246</v>
      </c>
      <c r="F102" s="23">
        <v>0.89695519049994243</v>
      </c>
      <c r="G102" s="23">
        <v>2.8256817626953125E-2</v>
      </c>
      <c r="H102" s="23">
        <v>0.21232495352270045</v>
      </c>
      <c r="I102" s="23">
        <v>0.10304480950005757</v>
      </c>
      <c r="J102" s="23">
        <v>10.291619456270571</v>
      </c>
      <c r="K102" s="24">
        <v>739.13037321263937</v>
      </c>
      <c r="L102" s="24">
        <v>246.37679107087979</v>
      </c>
      <c r="M102" s="24">
        <v>284.49141329369729</v>
      </c>
      <c r="N102" s="21"/>
      <c r="O102" s="22"/>
    </row>
    <row r="103" spans="1:15" x14ac:dyDescent="0.2">
      <c r="A103" s="23">
        <v>3468.31591796875</v>
      </c>
      <c r="B103" s="23">
        <v>0.74998306524554115</v>
      </c>
      <c r="C103" s="23">
        <v>0.14577260510137857</v>
      </c>
      <c r="D103" s="23">
        <v>1.5426365035930978E-5</v>
      </c>
      <c r="E103" s="23">
        <v>90.44550211523979</v>
      </c>
      <c r="F103" s="23">
        <v>0.90445502115239795</v>
      </c>
      <c r="G103" s="23">
        <v>2.6073681640625002E-2</v>
      </c>
      <c r="H103" s="23">
        <v>0.21476630812248765</v>
      </c>
      <c r="I103" s="23">
        <v>9.5544978847602047E-2</v>
      </c>
      <c r="J103" s="23">
        <v>11.153330725026153</v>
      </c>
      <c r="K103" s="24">
        <v>801.01732641598437</v>
      </c>
      <c r="L103" s="24">
        <v>267.00577547199475</v>
      </c>
      <c r="M103" s="24">
        <v>308.31171268788194</v>
      </c>
      <c r="N103" s="21"/>
      <c r="O103" s="22"/>
    </row>
    <row r="104" spans="1:15" x14ac:dyDescent="0.2">
      <c r="A104" s="23">
        <v>3750.355224609375</v>
      </c>
      <c r="B104" s="23">
        <v>0.72415894625814237</v>
      </c>
      <c r="C104" s="23">
        <v>0.14075322629979373</v>
      </c>
      <c r="D104" s="23">
        <v>1.2413093265717379E-5</v>
      </c>
      <c r="E104" s="23">
        <v>91.169661061497933</v>
      </c>
      <c r="F104" s="23">
        <v>0.91169661061497931</v>
      </c>
      <c r="G104" s="23">
        <v>2.411285400390625E-2</v>
      </c>
      <c r="H104" s="23">
        <v>0.21327809737385475</v>
      </c>
      <c r="I104" s="23">
        <v>8.8303389385020692E-2</v>
      </c>
      <c r="J104" s="23">
        <v>12.060306254020711</v>
      </c>
      <c r="K104" s="24">
        <v>866.15509837587047</v>
      </c>
      <c r="L104" s="24">
        <v>288.71836612529012</v>
      </c>
      <c r="M104" s="24">
        <v>333.38325280485043</v>
      </c>
      <c r="N104" s="21"/>
      <c r="O104" s="22"/>
    </row>
    <row r="105" spans="1:15" x14ac:dyDescent="0.2">
      <c r="A105" s="23">
        <v>4061.86767578125</v>
      </c>
      <c r="B105" s="23">
        <v>0.6976043005667153</v>
      </c>
      <c r="C105" s="23">
        <v>0.13559185658444409</v>
      </c>
      <c r="D105" s="23">
        <v>9.9384826712789476E-6</v>
      </c>
      <c r="E105" s="23">
        <v>91.867265362064643</v>
      </c>
      <c r="F105" s="23">
        <v>0.91867265362064643</v>
      </c>
      <c r="G105" s="23">
        <v>2.2263594055175782E-2</v>
      </c>
      <c r="H105" s="23">
        <v>0.20130938629578712</v>
      </c>
      <c r="I105" s="23">
        <v>8.1327346379353571E-2</v>
      </c>
      <c r="J105" s="23">
        <v>13.062060844738127</v>
      </c>
      <c r="K105" s="24">
        <v>938.09977604788673</v>
      </c>
      <c r="L105" s="24">
        <v>312.6999253492956</v>
      </c>
      <c r="M105" s="24">
        <v>361.07477215198338</v>
      </c>
      <c r="N105" s="21"/>
      <c r="O105" s="22"/>
    </row>
    <row r="106" spans="1:15" x14ac:dyDescent="0.2">
      <c r="A106" s="23">
        <v>4391.5244140625</v>
      </c>
      <c r="B106" s="23">
        <v>0.6708304968640797</v>
      </c>
      <c r="C106" s="23">
        <v>0.13038788959496503</v>
      </c>
      <c r="D106" s="23">
        <v>7.9026998940356918E-6</v>
      </c>
      <c r="E106" s="23">
        <v>92.538095858928713</v>
      </c>
      <c r="F106" s="23">
        <v>0.92538095858928715</v>
      </c>
      <c r="G106" s="23">
        <v>2.0592341613769532E-2</v>
      </c>
      <c r="H106" s="23">
        <v>0.19794617734993686</v>
      </c>
      <c r="I106" s="23">
        <v>7.461904141071285E-2</v>
      </c>
      <c r="J106" s="23">
        <v>14.122163417498426</v>
      </c>
      <c r="K106" s="24">
        <v>1014.234927913669</v>
      </c>
      <c r="L106" s="24">
        <v>338.07830930455634</v>
      </c>
      <c r="M106" s="24">
        <v>390.37920576831834</v>
      </c>
      <c r="N106" s="21"/>
      <c r="O106" s="22"/>
    </row>
    <row r="107" spans="1:15" x14ac:dyDescent="0.2">
      <c r="A107" s="23">
        <v>4755.05615234375</v>
      </c>
      <c r="B107" s="23">
        <v>0.75884070153188377</v>
      </c>
      <c r="C107" s="23">
        <v>0.14749424493077648</v>
      </c>
      <c r="D107" s="23">
        <v>5.9384870167988879E-6</v>
      </c>
      <c r="E107" s="23">
        <v>93.296936560460594</v>
      </c>
      <c r="F107" s="23">
        <v>0.93296936560460597</v>
      </c>
      <c r="G107" s="23">
        <v>1.9018023681640624E-2</v>
      </c>
      <c r="H107" s="23">
        <v>0.2196968739551026</v>
      </c>
      <c r="I107" s="23">
        <v>6.7030634395394029E-2</v>
      </c>
      <c r="J107" s="23">
        <v>15.291200437767628</v>
      </c>
      <c r="K107" s="24">
        <v>1098.1936064056626</v>
      </c>
      <c r="L107" s="24">
        <v>366.06453546855425</v>
      </c>
      <c r="M107" s="24">
        <v>422.6949161870902</v>
      </c>
      <c r="N107" s="21"/>
      <c r="O107" s="22"/>
    </row>
    <row r="108" spans="1:15" x14ac:dyDescent="0.2">
      <c r="A108" s="23">
        <v>5146.255859375</v>
      </c>
      <c r="B108" s="23">
        <v>0.36630435256736793</v>
      </c>
      <c r="C108" s="23">
        <v>7.1197793934503151E-2</v>
      </c>
      <c r="D108" s="23">
        <v>5.1290025142591844E-6</v>
      </c>
      <c r="E108" s="23">
        <v>93.663240913027963</v>
      </c>
      <c r="F108" s="23">
        <v>0.93663240913027968</v>
      </c>
      <c r="G108" s="23">
        <v>1.7572341918945314E-2</v>
      </c>
      <c r="H108" s="23">
        <v>0.10668311377688511</v>
      </c>
      <c r="I108" s="23">
        <v>6.3367590869720325E-2</v>
      </c>
      <c r="J108" s="23">
        <v>16.549211476914319</v>
      </c>
      <c r="K108" s="24">
        <v>1188.5422801805732</v>
      </c>
      <c r="L108" s="24">
        <v>396.18076006019112</v>
      </c>
      <c r="M108" s="24">
        <v>457.47013693700376</v>
      </c>
      <c r="N108" s="21"/>
      <c r="O108" s="22"/>
    </row>
    <row r="109" spans="1:15" x14ac:dyDescent="0.2">
      <c r="A109" s="23">
        <v>5571.875</v>
      </c>
      <c r="B109" s="23">
        <v>0.73158596774909634</v>
      </c>
      <c r="C109" s="23">
        <v>0.14219680058973563</v>
      </c>
      <c r="D109" s="23">
        <v>3.7498513235645348E-6</v>
      </c>
      <c r="E109" s="23">
        <v>94.394826880777075</v>
      </c>
      <c r="F109" s="23">
        <v>0.94394826880777072</v>
      </c>
      <c r="G109" s="23">
        <v>1.6230043029785157E-2</v>
      </c>
      <c r="H109" s="23">
        <v>0.2119926173142738</v>
      </c>
      <c r="I109" s="23">
        <v>5.6051731192229282E-2</v>
      </c>
      <c r="J109" s="23">
        <v>17.91790774062498</v>
      </c>
      <c r="K109" s="24">
        <v>1286.8402190530433</v>
      </c>
      <c r="L109" s="24">
        <v>428.94673968434773</v>
      </c>
      <c r="M109" s="24">
        <v>495.305031249541</v>
      </c>
      <c r="N109" s="21"/>
      <c r="O109" s="22"/>
    </row>
    <row r="110" spans="1:15" x14ac:dyDescent="0.2">
      <c r="A110" s="23">
        <v>6033.669921875</v>
      </c>
      <c r="B110" s="23">
        <v>0.57587420078547369</v>
      </c>
      <c r="C110" s="23">
        <v>0.11193143732077347</v>
      </c>
      <c r="D110" s="23">
        <v>2.824058546235797E-6</v>
      </c>
      <c r="E110" s="23">
        <v>94.970701081562538</v>
      </c>
      <c r="F110" s="23">
        <v>0.94970701081562536</v>
      </c>
      <c r="G110" s="23">
        <v>1.4987855529785156E-2</v>
      </c>
      <c r="H110" s="23">
        <v>0.16653305932835225</v>
      </c>
      <c r="I110" s="23">
        <v>5.0292989184374637E-2</v>
      </c>
      <c r="J110" s="23">
        <v>19.402937251381299</v>
      </c>
      <c r="K110" s="24">
        <v>1393.4930564593396</v>
      </c>
      <c r="L110" s="24">
        <v>464.49768548644653</v>
      </c>
      <c r="M110" s="24">
        <v>536.35572750711606</v>
      </c>
      <c r="N110" s="21"/>
      <c r="O110" s="22"/>
    </row>
    <row r="111" spans="1:15" x14ac:dyDescent="0.2">
      <c r="A111" s="23">
        <v>6525.23291015625</v>
      </c>
      <c r="B111" s="23">
        <v>0.50330854818533366</v>
      </c>
      <c r="C111" s="23">
        <v>9.7827006553472318E-2</v>
      </c>
      <c r="D111" s="23">
        <v>2.1322411613011738E-6</v>
      </c>
      <c r="E111" s="23">
        <v>95.474009629747869</v>
      </c>
      <c r="F111" s="23">
        <v>0.95474009629747869</v>
      </c>
      <c r="G111" s="23">
        <v>1.3858779907226563E-2</v>
      </c>
      <c r="H111" s="23">
        <v>0.14796881955522848</v>
      </c>
      <c r="I111" s="23">
        <v>4.5259903702521309E-2</v>
      </c>
      <c r="J111" s="23">
        <v>20.983694226857121</v>
      </c>
      <c r="K111" s="24">
        <v>1507.0209126151601</v>
      </c>
      <c r="L111" s="24">
        <v>502.34030420505337</v>
      </c>
      <c r="M111" s="24">
        <v>580.05261971517211</v>
      </c>
      <c r="N111" s="21"/>
      <c r="O111" s="22"/>
    </row>
    <row r="112" spans="1:15" x14ac:dyDescent="0.2">
      <c r="A112" s="23">
        <v>7069.52392578125</v>
      </c>
      <c r="B112" s="23">
        <v>0.51694504666052765</v>
      </c>
      <c r="C112" s="23">
        <v>0.1004775036104148</v>
      </c>
      <c r="D112" s="23">
        <v>1.5268818067681877E-6</v>
      </c>
      <c r="E112" s="23">
        <v>95.990954676408407</v>
      </c>
      <c r="F112" s="23">
        <v>0.95990954676408402</v>
      </c>
      <c r="G112" s="23">
        <v>1.2791776275634766E-2</v>
      </c>
      <c r="H112" s="23">
        <v>0.14857243424157859</v>
      </c>
      <c r="I112" s="23">
        <v>4.0090453235915979E-2</v>
      </c>
      <c r="J112" s="23">
        <v>22.734012782463594</v>
      </c>
      <c r="K112" s="24">
        <v>1632.726455143569</v>
      </c>
      <c r="L112" s="24">
        <v>544.24215171452295</v>
      </c>
      <c r="M112" s="24">
        <v>628.43670559344207</v>
      </c>
      <c r="N112" s="21"/>
      <c r="O112" s="22"/>
    </row>
    <row r="113" spans="1:15" x14ac:dyDescent="0.2">
      <c r="A113" s="23">
        <v>7651.3017578125</v>
      </c>
      <c r="B113" s="23">
        <v>7.48728994403626E-2</v>
      </c>
      <c r="C113" s="23">
        <v>1.4552885403274905E-2</v>
      </c>
      <c r="D113" s="23">
        <v>1.452029837922808E-6</v>
      </c>
      <c r="E113" s="23">
        <v>96.065827575848758</v>
      </c>
      <c r="F113" s="23">
        <v>0.96065827575848761</v>
      </c>
      <c r="G113" s="23">
        <v>1.1819135284423828E-2</v>
      </c>
      <c r="H113" s="23">
        <v>2.1800136658136359E-2</v>
      </c>
      <c r="I113" s="23">
        <v>3.9341724241512388E-2</v>
      </c>
      <c r="J113" s="23">
        <v>24.604880581880622</v>
      </c>
      <c r="K113" s="24">
        <v>1767.0896834664043</v>
      </c>
      <c r="L113" s="24">
        <v>589.02989448880146</v>
      </c>
      <c r="M113" s="24">
        <v>680.15313628769286</v>
      </c>
      <c r="N113" s="21"/>
      <c r="O113" s="22"/>
    </row>
    <row r="114" spans="1:15" x14ac:dyDescent="0.2">
      <c r="A114" s="23">
        <v>8281.572265625</v>
      </c>
      <c r="B114" s="23">
        <v>0.35554125912801826</v>
      </c>
      <c r="C114" s="23">
        <v>6.9105794471702106E-2</v>
      </c>
      <c r="D114" s="23">
        <v>1.1486311749520084E-6</v>
      </c>
      <c r="E114" s="23">
        <v>96.421368834976789</v>
      </c>
      <c r="F114" s="23">
        <v>0.96421368834976784</v>
      </c>
      <c r="G114" s="23">
        <v>1.0919638061523438E-2</v>
      </c>
      <c r="H114" s="23">
        <v>0.10342278294577507</v>
      </c>
      <c r="I114" s="23">
        <v>3.5786311650232161E-2</v>
      </c>
      <c r="J114" s="23">
        <v>26.631690015082416</v>
      </c>
      <c r="K114" s="24">
        <v>1912.6524317936928</v>
      </c>
      <c r="L114" s="24">
        <v>637.55081059789757</v>
      </c>
      <c r="M114" s="24">
        <v>736.1802642415206</v>
      </c>
      <c r="N114" s="21"/>
      <c r="O114" s="22"/>
    </row>
    <row r="115" spans="1:15" x14ac:dyDescent="0.2">
      <c r="A115" s="23">
        <v>8963.08203125</v>
      </c>
      <c r="B115" s="23">
        <v>0.36903773998494033</v>
      </c>
      <c r="C115" s="23">
        <v>7.1729076603506359E-2</v>
      </c>
      <c r="D115" s="23">
        <v>8.7978413587652682E-7</v>
      </c>
      <c r="E115" s="23">
        <v>96.790406574961722</v>
      </c>
      <c r="F115" s="23">
        <v>0.96790406574961718</v>
      </c>
      <c r="G115" s="23">
        <v>1.0089360809326172E-2</v>
      </c>
      <c r="H115" s="23">
        <v>0.10745148977565845</v>
      </c>
      <c r="I115" s="23">
        <v>3.2095934250382818E-2</v>
      </c>
      <c r="J115" s="23">
        <v>28.823273477526151</v>
      </c>
      <c r="K115" s="24">
        <v>2070.0490309786464</v>
      </c>
      <c r="L115" s="24">
        <v>690.01634365954874</v>
      </c>
      <c r="M115" s="24">
        <v>796.76224351416374</v>
      </c>
      <c r="N115" s="21"/>
      <c r="O115" s="22"/>
    </row>
    <row r="116" spans="1:15" x14ac:dyDescent="0.2">
      <c r="A116" s="23">
        <v>9702.181640625</v>
      </c>
      <c r="B116" s="23">
        <v>0.34495470964214214</v>
      </c>
      <c r="C116" s="23">
        <v>6.7048109479727544E-2</v>
      </c>
      <c r="D116" s="23">
        <v>6.6531119846668929E-7</v>
      </c>
      <c r="E116" s="23">
        <v>97.13536128460386</v>
      </c>
      <c r="F116" s="23">
        <v>0.97135361284603861</v>
      </c>
      <c r="G116" s="23">
        <v>9.3207664489746104E-3</v>
      </c>
      <c r="H116" s="23">
        <v>0.10024248398550223</v>
      </c>
      <c r="I116" s="23">
        <v>2.8646387153961395E-2</v>
      </c>
      <c r="J116" s="23">
        <v>31.200053037712483</v>
      </c>
      <c r="K116" s="24">
        <v>2240.7461667238208</v>
      </c>
      <c r="L116" s="24">
        <v>746.91538890794027</v>
      </c>
      <c r="M116" s="24">
        <v>862.46360169574666</v>
      </c>
      <c r="N116" s="21"/>
      <c r="O116" s="22"/>
    </row>
    <row r="117" spans="1:15" x14ac:dyDescent="0.2">
      <c r="A117" s="23">
        <v>10504.966796875</v>
      </c>
      <c r="B117" s="23">
        <v>0.28835106552501955</v>
      </c>
      <c r="C117" s="23">
        <v>5.6046180178186779E-2</v>
      </c>
      <c r="D117" s="23">
        <v>5.1238515386131667E-7</v>
      </c>
      <c r="E117" s="23">
        <v>97.423712350128895</v>
      </c>
      <c r="F117" s="23">
        <v>0.97423712350128899</v>
      </c>
      <c r="G117" s="23">
        <v>8.6084777832031254E-3</v>
      </c>
      <c r="H117" s="23">
        <v>8.3518861417816309E-2</v>
      </c>
      <c r="I117" s="23">
        <v>2.5762876498711007E-2</v>
      </c>
      <c r="J117" s="23">
        <v>33.781631117843631</v>
      </c>
      <c r="K117" s="24">
        <v>2426.1516588285936</v>
      </c>
      <c r="L117" s="24">
        <v>808.71721960953118</v>
      </c>
      <c r="M117" s="24">
        <v>933.82620887969722</v>
      </c>
      <c r="N117" s="21"/>
      <c r="O117" s="22"/>
    </row>
    <row r="118" spans="1:15" x14ac:dyDescent="0.2">
      <c r="A118" s="23">
        <v>11369.634765625</v>
      </c>
      <c r="B118" s="23">
        <v>0.23832824946668474</v>
      </c>
      <c r="C118" s="23">
        <v>4.6323352358143693E-2</v>
      </c>
      <c r="D118" s="23">
        <v>4.0448260252290424E-7</v>
      </c>
      <c r="E118" s="23">
        <v>97.662040599595571</v>
      </c>
      <c r="F118" s="23">
        <v>0.97662040599595568</v>
      </c>
      <c r="G118" s="23">
        <v>7.9537971496582028E-3</v>
      </c>
      <c r="H118" s="23">
        <v>6.9378573164536023E-2</v>
      </c>
      <c r="I118" s="23">
        <v>2.3379594004044324E-2</v>
      </c>
      <c r="J118" s="23">
        <v>36.562210526092393</v>
      </c>
      <c r="K118" s="24">
        <v>2625.8491607133992</v>
      </c>
      <c r="L118" s="24">
        <v>875.283053571133</v>
      </c>
      <c r="M118" s="24">
        <v>1010.6898131928226</v>
      </c>
      <c r="N118" s="21"/>
      <c r="O118" s="22"/>
    </row>
    <row r="119" spans="1:15" x14ac:dyDescent="0.2">
      <c r="A119" s="23">
        <v>12308.025390625</v>
      </c>
      <c r="B119" s="23">
        <v>0.21652811507397485</v>
      </c>
      <c r="C119" s="23">
        <v>4.2086106839879803E-2</v>
      </c>
      <c r="D119" s="23">
        <v>3.208285959122037E-7</v>
      </c>
      <c r="E119" s="23">
        <v>97.878568714669541</v>
      </c>
      <c r="F119" s="23">
        <v>0.97878568714669545</v>
      </c>
      <c r="G119" s="23">
        <v>7.3473823547363284E-3</v>
      </c>
      <c r="H119" s="23">
        <v>6.2867700392084669E-2</v>
      </c>
      <c r="I119" s="23">
        <v>2.1214312853304551E-2</v>
      </c>
      <c r="J119" s="23">
        <v>39.579865560244706</v>
      </c>
      <c r="K119" s="24">
        <v>2842.5731176277809</v>
      </c>
      <c r="L119" s="24">
        <v>947.52437254259371</v>
      </c>
      <c r="M119" s="24">
        <v>1094.1069031023956</v>
      </c>
      <c r="N119" s="21"/>
      <c r="O119" s="22"/>
    </row>
    <row r="120" spans="1:15" x14ac:dyDescent="0.2">
      <c r="A120" s="23">
        <v>13322.533203125</v>
      </c>
      <c r="B120" s="23">
        <v>0.22539792680538462</v>
      </c>
      <c r="C120" s="23">
        <v>4.3810113184507143E-2</v>
      </c>
      <c r="D120" s="23">
        <v>2.4650520957791855E-7</v>
      </c>
      <c r="E120" s="23">
        <v>98.103966641474926</v>
      </c>
      <c r="F120" s="23">
        <v>0.98103966641474927</v>
      </c>
      <c r="G120" s="23">
        <v>6.7878807067871094E-3</v>
      </c>
      <c r="H120" s="23">
        <v>6.5525625208570817E-2</v>
      </c>
      <c r="I120" s="23">
        <v>1.8960333585250733E-2</v>
      </c>
      <c r="J120" s="23">
        <v>42.842296498935589</v>
      </c>
      <c r="K120" s="24">
        <v>3076.8765533058108</v>
      </c>
      <c r="L120" s="24">
        <v>1025.6255177686037</v>
      </c>
      <c r="M120" s="24">
        <v>1184.2903375429053</v>
      </c>
      <c r="N120" s="21"/>
      <c r="O120" s="22"/>
    </row>
    <row r="121" spans="1:15" x14ac:dyDescent="0.2">
      <c r="A121" s="23">
        <v>14419.73046875</v>
      </c>
      <c r="B121" s="23">
        <v>0.18350222032936417</v>
      </c>
      <c r="C121" s="23">
        <v>3.56669342800972E-2</v>
      </c>
      <c r="D121" s="23">
        <v>1.9485450020173545E-7</v>
      </c>
      <c r="E121" s="23">
        <v>98.2874688618043</v>
      </c>
      <c r="F121" s="23">
        <v>0.98287468861804295</v>
      </c>
      <c r="G121" s="23">
        <v>6.2713912963867193E-3</v>
      </c>
      <c r="H121" s="23">
        <v>5.3389760368280831E-2</v>
      </c>
      <c r="I121" s="23">
        <v>1.7125311381957053E-2</v>
      </c>
      <c r="J121" s="23">
        <v>46.370638283116811</v>
      </c>
      <c r="K121" s="24">
        <v>3330.2773509980198</v>
      </c>
      <c r="L121" s="24">
        <v>1110.0924503326733</v>
      </c>
      <c r="M121" s="24">
        <v>1281.8243500498804</v>
      </c>
      <c r="N121" s="21"/>
      <c r="O121" s="22"/>
    </row>
    <row r="122" spans="1:15" x14ac:dyDescent="0.2">
      <c r="A122" s="23">
        <v>15610.9921875</v>
      </c>
      <c r="B122" s="23">
        <v>0.16524514045119135</v>
      </c>
      <c r="C122" s="23">
        <v>3.2118344693592489E-2</v>
      </c>
      <c r="D122" s="23">
        <v>1.5517036666690132E-7</v>
      </c>
      <c r="E122" s="23">
        <v>98.452714002255476</v>
      </c>
      <c r="F122" s="23">
        <v>0.98452714002255481</v>
      </c>
      <c r="G122" s="23">
        <v>5.7928264617919927E-3</v>
      </c>
      <c r="H122" s="23">
        <v>4.7934127036186602E-2</v>
      </c>
      <c r="I122" s="23">
        <v>1.5472859977445186E-2</v>
      </c>
      <c r="J122" s="23">
        <v>50.201470376712024</v>
      </c>
      <c r="K122" s="24">
        <v>3605.4025989811053</v>
      </c>
      <c r="L122" s="24">
        <v>1201.800866327035</v>
      </c>
      <c r="M122" s="24">
        <v>1387.7201073724784</v>
      </c>
      <c r="N122" s="21"/>
      <c r="O122" s="22"/>
    </row>
    <row r="123" spans="1:15" x14ac:dyDescent="0.2">
      <c r="A123" s="23">
        <v>16894.990234375</v>
      </c>
      <c r="B123" s="23">
        <v>0.22121566142482285</v>
      </c>
      <c r="C123" s="23">
        <v>4.2997215203203792E-2</v>
      </c>
      <c r="D123" s="23">
        <v>1.0981285403222074E-7</v>
      </c>
      <c r="E123" s="23">
        <v>98.673929663680298</v>
      </c>
      <c r="F123" s="23">
        <v>0.98673929663680293</v>
      </c>
      <c r="G123" s="23">
        <v>5.3525791168212893E-3</v>
      </c>
      <c r="H123" s="23">
        <v>6.4442839604460803E-2</v>
      </c>
      <c r="I123" s="23">
        <v>1.3260703363197068E-2</v>
      </c>
      <c r="J123" s="23">
        <v>54.330521825829045</v>
      </c>
      <c r="K123" s="24">
        <v>3901.9455630469365</v>
      </c>
      <c r="L123" s="24">
        <v>1300.6485210156457</v>
      </c>
      <c r="M123" s="24">
        <v>1501.8595474589433</v>
      </c>
      <c r="N123" s="21"/>
      <c r="O123" s="22"/>
    </row>
    <row r="124" spans="1:15" x14ac:dyDescent="0.2">
      <c r="A124" s="23">
        <v>18287.4609375</v>
      </c>
      <c r="B124" s="23">
        <v>6.1571225704514787E-2</v>
      </c>
      <c r="C124" s="23">
        <v>1.1967467515141262E-2</v>
      </c>
      <c r="D124" s="23">
        <v>9.9037781864375063E-8</v>
      </c>
      <c r="E124" s="23">
        <v>98.735500889384838</v>
      </c>
      <c r="F124" s="23">
        <v>0.98735500889384842</v>
      </c>
      <c r="G124" s="23">
        <v>4.9450149536132814E-3</v>
      </c>
      <c r="H124" s="23">
        <v>1.7900961043210612E-2</v>
      </c>
      <c r="I124" s="23">
        <v>1.2644991106151582E-2</v>
      </c>
      <c r="J124" s="23">
        <v>58.808397153275727</v>
      </c>
      <c r="K124" s="24">
        <v>4223.540592482148</v>
      </c>
      <c r="L124" s="24">
        <v>1407.846864160716</v>
      </c>
      <c r="M124" s="24">
        <v>1625.64153200192</v>
      </c>
      <c r="N124" s="21"/>
      <c r="O124" s="22"/>
    </row>
    <row r="125" spans="1:15" x14ac:dyDescent="0.2">
      <c r="A125" s="23">
        <v>19793.052734375</v>
      </c>
      <c r="B125" s="23">
        <v>0.20662339051185843</v>
      </c>
      <c r="C125" s="23">
        <v>4.0160946700752376E-2</v>
      </c>
      <c r="D125" s="23">
        <v>6.8170163181058285E-8</v>
      </c>
      <c r="E125" s="23">
        <v>98.942124279896689</v>
      </c>
      <c r="F125" s="23">
        <v>0.98942124279896693</v>
      </c>
      <c r="G125" s="23">
        <v>4.5688640594482421E-3</v>
      </c>
      <c r="H125" s="23">
        <v>6.0135960990197461E-2</v>
      </c>
      <c r="I125" s="23">
        <v>1.0578757201033073E-2</v>
      </c>
      <c r="J125" s="23">
        <v>63.650044697674694</v>
      </c>
      <c r="K125" s="24">
        <v>4571.2612570151987</v>
      </c>
      <c r="L125" s="24">
        <v>1523.7537523383996</v>
      </c>
      <c r="M125" s="24">
        <v>1759.4792781825547</v>
      </c>
      <c r="N125" s="21"/>
      <c r="O125" s="22"/>
    </row>
    <row r="126" spans="1:15" x14ac:dyDescent="0.2">
      <c r="A126" s="23">
        <v>21428.236328125</v>
      </c>
      <c r="B126" s="23">
        <v>9.6946981347083058E-2</v>
      </c>
      <c r="C126" s="23">
        <v>1.8843377514200576E-2</v>
      </c>
      <c r="D126" s="23">
        <v>5.5813231036871969E-8</v>
      </c>
      <c r="E126" s="23">
        <v>99.039071261243762</v>
      </c>
      <c r="F126" s="23">
        <v>0.99039071261243761</v>
      </c>
      <c r="G126" s="23">
        <v>4.2202152252197268E-3</v>
      </c>
      <c r="H126" s="23">
        <v>2.8122064098168701E-2</v>
      </c>
      <c r="I126" s="23">
        <v>9.609287387562393E-3</v>
      </c>
      <c r="J126" s="23">
        <v>68.908430568103626</v>
      </c>
      <c r="K126" s="24">
        <v>4948.91151190663</v>
      </c>
      <c r="L126" s="24">
        <v>1649.6371706355433</v>
      </c>
      <c r="M126" s="24">
        <v>1904.8369290632872</v>
      </c>
      <c r="N126" s="21"/>
    </row>
    <row r="127" spans="1:15" x14ac:dyDescent="0.2">
      <c r="A127" s="23">
        <v>23195.3125</v>
      </c>
      <c r="B127" s="23">
        <v>7.0349721597920981E-2</v>
      </c>
      <c r="C127" s="23">
        <v>1.3673724995547995E-2</v>
      </c>
      <c r="D127" s="23">
        <v>4.8160593735246948E-8</v>
      </c>
      <c r="E127" s="23">
        <v>99.109420982841684</v>
      </c>
      <c r="F127" s="23">
        <v>0.99109420982841678</v>
      </c>
      <c r="G127" s="23">
        <v>3.8987087249755859E-3</v>
      </c>
      <c r="H127" s="23">
        <v>2.0442293851338788E-2</v>
      </c>
      <c r="I127" s="23">
        <v>8.9057901715832166E-3</v>
      </c>
      <c r="J127" s="23">
        <v>74.590953564099223</v>
      </c>
      <c r="K127" s="24">
        <v>5357.0227290640569</v>
      </c>
      <c r="L127" s="24">
        <v>1785.6742430213521</v>
      </c>
      <c r="M127" s="24">
        <v>2061.9190097867181</v>
      </c>
      <c r="N127" s="21"/>
    </row>
    <row r="128" spans="1:15" x14ac:dyDescent="0.2">
      <c r="A128" s="23">
        <v>25108.787109375</v>
      </c>
      <c r="B128" s="23">
        <v>0.26090761234369142</v>
      </c>
      <c r="C128" s="23">
        <v>5.0712054851090003E-2</v>
      </c>
      <c r="D128" s="23">
        <v>2.3940017079837617E-8</v>
      </c>
      <c r="E128" s="23">
        <v>99.37032859518537</v>
      </c>
      <c r="F128" s="23">
        <v>0.99370328595185375</v>
      </c>
      <c r="G128" s="23">
        <v>3.6015983581542971E-3</v>
      </c>
      <c r="H128" s="23">
        <v>7.5789032619667199E-2</v>
      </c>
      <c r="I128" s="23">
        <v>6.2967140481462458E-3</v>
      </c>
      <c r="J128" s="23">
        <v>80.74426129530454</v>
      </c>
      <c r="K128" s="24">
        <v>5798.9450775518744</v>
      </c>
      <c r="L128" s="24">
        <v>1932.9816925172915</v>
      </c>
      <c r="M128" s="24">
        <v>2232.0150010269535</v>
      </c>
      <c r="N128" s="21"/>
    </row>
    <row r="129" spans="1:15" x14ac:dyDescent="0.2">
      <c r="A129" s="23">
        <v>27178</v>
      </c>
      <c r="B129" s="23">
        <v>5.3876344422083824E-3</v>
      </c>
      <c r="C129" s="23">
        <v>1.047182989015228E-3</v>
      </c>
      <c r="D129" s="23">
        <v>2.3513130553709516E-8</v>
      </c>
      <c r="E129" s="23">
        <v>99.375716229627585</v>
      </c>
      <c r="F129" s="23">
        <v>0.99375716229627586</v>
      </c>
      <c r="G129" s="23">
        <v>3.3273887634277344E-3</v>
      </c>
      <c r="H129" s="23">
        <v>1.5665492298016913E-3</v>
      </c>
      <c r="I129" s="23">
        <v>6.2428377037241356E-3</v>
      </c>
      <c r="J129" s="23">
        <v>87.39838861688493</v>
      </c>
      <c r="K129" s="24">
        <v>6276.8356205807931</v>
      </c>
      <c r="L129" s="24">
        <v>2092.2785401935976</v>
      </c>
      <c r="M129" s="24">
        <v>2415.9551568009019</v>
      </c>
      <c r="N129" s="21"/>
    </row>
    <row r="130" spans="1:15" x14ac:dyDescent="0.2">
      <c r="A130" s="23">
        <v>29417.11328125</v>
      </c>
      <c r="B130" s="23">
        <v>3.2204052202578916E-2</v>
      </c>
      <c r="C130" s="23">
        <v>6.2594327817972377E-3</v>
      </c>
      <c r="D130" s="23">
        <v>2.1335121780374777E-8</v>
      </c>
      <c r="E130" s="23">
        <v>99.407920281830158</v>
      </c>
      <c r="F130" s="23">
        <v>0.99407920281830153</v>
      </c>
      <c r="G130" s="23">
        <v>3.0741210937500004E-3</v>
      </c>
      <c r="H130" s="23">
        <v>9.366387613297519E-3</v>
      </c>
      <c r="I130" s="23">
        <v>5.9207971816984672E-3</v>
      </c>
      <c r="J130" s="23">
        <v>94.598877715123052</v>
      </c>
      <c r="K130" s="24">
        <v>6793.9651371848677</v>
      </c>
      <c r="L130" s="24">
        <v>2264.6550457282892</v>
      </c>
      <c r="M130" s="24">
        <v>2614.9984005457445</v>
      </c>
      <c r="N130" s="21"/>
    </row>
    <row r="131" spans="1:15" x14ac:dyDescent="0.2">
      <c r="A131" s="23">
        <v>31836.7890625</v>
      </c>
      <c r="B131" s="23">
        <v>1.1323163912437958E-3</v>
      </c>
      <c r="C131" s="23">
        <v>2.2008591633540387E-4</v>
      </c>
      <c r="D131" s="23">
        <v>2.126973974725388E-8</v>
      </c>
      <c r="E131" s="23">
        <v>99.409052598221407</v>
      </c>
      <c r="F131" s="23">
        <v>0.99409052598221403</v>
      </c>
      <c r="G131" s="23">
        <v>2.8404802322387697E-3</v>
      </c>
      <c r="H131" s="23">
        <v>3.2984060245070247E-4</v>
      </c>
      <c r="I131" s="23">
        <v>5.909474017785965E-3</v>
      </c>
      <c r="J131" s="23">
        <v>102.38001555663281</v>
      </c>
      <c r="K131" s="24">
        <v>7352.7960715437857</v>
      </c>
      <c r="L131" s="24">
        <v>2450.9320238479286</v>
      </c>
      <c r="M131" s="24">
        <v>2830.0925274681517</v>
      </c>
      <c r="N131" s="21"/>
    </row>
    <row r="132" spans="1:15" x14ac:dyDescent="0.2">
      <c r="A132" s="23">
        <v>34465.4609375</v>
      </c>
      <c r="B132" s="23">
        <v>0.1939913662547032</v>
      </c>
      <c r="C132" s="23">
        <v>3.770568715023645E-2</v>
      </c>
      <c r="D132" s="23">
        <v>1.1711818959092568E-8</v>
      </c>
      <c r="E132" s="23">
        <v>99.6030439644761</v>
      </c>
      <c r="F132" s="23">
        <v>0.99603043964476101</v>
      </c>
      <c r="G132" s="23">
        <v>2.6238374710083009E-3</v>
      </c>
      <c r="H132" s="23">
        <v>5.6303079304528478E-2</v>
      </c>
      <c r="I132" s="23">
        <v>3.969560355238988E-3</v>
      </c>
      <c r="J132" s="23">
        <v>110.83323823959424</v>
      </c>
      <c r="K132" s="24">
        <v>7959.8952421898557</v>
      </c>
      <c r="L132" s="24">
        <v>2653.2984140632852</v>
      </c>
      <c r="M132" s="24">
        <v>3063.7651071996902</v>
      </c>
      <c r="N132" s="21"/>
    </row>
    <row r="133" spans="1:15" x14ac:dyDescent="0.2">
      <c r="A133" s="23">
        <v>37303.18359375</v>
      </c>
      <c r="B133" s="23">
        <v>1.2425041691013911E-2</v>
      </c>
      <c r="C133" s="23">
        <v>2.4150287916159105E-3</v>
      </c>
      <c r="D133" s="23">
        <v>1.1189235982200785E-8</v>
      </c>
      <c r="E133" s="23">
        <v>99.615469006167118</v>
      </c>
      <c r="F133" s="23">
        <v>0.99615469006167112</v>
      </c>
      <c r="G133" s="23">
        <v>2.4242372512817386E-3</v>
      </c>
      <c r="H133" s="23">
        <v>3.6159451028190824E-3</v>
      </c>
      <c r="I133" s="23">
        <v>3.845309938328878E-3</v>
      </c>
      <c r="J133" s="23">
        <v>119.95872162681462</v>
      </c>
      <c r="K133" s="24">
        <v>8615.275279355179</v>
      </c>
      <c r="L133" s="24">
        <v>2871.7584264517263</v>
      </c>
      <c r="M133" s="24">
        <v>3316.0210011189606</v>
      </c>
      <c r="N133" s="21"/>
    </row>
    <row r="134" spans="1:15" x14ac:dyDescent="0.2">
      <c r="A134" s="23">
        <v>40375.296875</v>
      </c>
      <c r="B134" s="23">
        <v>0.13707116056583499</v>
      </c>
      <c r="C134" s="23">
        <v>2.6642228452730937E-2</v>
      </c>
      <c r="D134" s="23">
        <v>6.2681170254208496E-9</v>
      </c>
      <c r="E134" s="23">
        <v>99.752540166732956</v>
      </c>
      <c r="F134" s="23">
        <v>0.99752540166732961</v>
      </c>
      <c r="G134" s="23">
        <v>2.2397796630859376E-3</v>
      </c>
      <c r="H134" s="23">
        <v>3.9881252500524392E-2</v>
      </c>
      <c r="I134" s="23">
        <v>2.4745983326703858E-3</v>
      </c>
      <c r="J134" s="23">
        <v>129.83795300623115</v>
      </c>
      <c r="K134" s="24">
        <v>9324.7884912990066</v>
      </c>
      <c r="L134" s="24">
        <v>3108.2628304330019</v>
      </c>
      <c r="M134" s="24">
        <v>3589.1127637252039</v>
      </c>
      <c r="N134" s="21"/>
    </row>
    <row r="135" spans="1:15" x14ac:dyDescent="0.2">
      <c r="A135" s="23">
        <v>43707.1875</v>
      </c>
      <c r="B135" s="23">
        <v>6.9576580836157753E-2</v>
      </c>
      <c r="C135" s="23">
        <v>1.3523451278480274E-2</v>
      </c>
      <c r="D135" s="23">
        <v>4.1365124658909735E-9</v>
      </c>
      <c r="E135" s="23">
        <v>99.822116747569112</v>
      </c>
      <c r="F135" s="23">
        <v>0.99822116747569112</v>
      </c>
      <c r="G135" s="23">
        <v>2.069036674499512E-3</v>
      </c>
      <c r="H135" s="23">
        <v>2.0203955688351209E-2</v>
      </c>
      <c r="I135" s="23">
        <v>1.7788325243088821E-3</v>
      </c>
      <c r="J135" s="23">
        <v>140.55257040532985</v>
      </c>
      <c r="K135" s="24">
        <v>10094.298012193818</v>
      </c>
      <c r="L135" s="24">
        <v>3364.766004064606</v>
      </c>
      <c r="M135" s="24">
        <v>3885.2971164136038</v>
      </c>
      <c r="N135" s="21"/>
    </row>
    <row r="136" spans="1:15" x14ac:dyDescent="0.2">
      <c r="A136" s="23">
        <v>47308.2890625</v>
      </c>
      <c r="B136" s="23">
        <v>4.3149777317935616E-2</v>
      </c>
      <c r="C136" s="23">
        <v>8.3869299730394767E-3</v>
      </c>
      <c r="D136" s="23">
        <v>3.0081379609470105E-9</v>
      </c>
      <c r="E136" s="23">
        <v>99.865266524887048</v>
      </c>
      <c r="F136" s="23">
        <v>0.99865266524887053</v>
      </c>
      <c r="G136" s="23">
        <v>1.911541748046875E-3</v>
      </c>
      <c r="H136" s="23">
        <v>1.2549230362041154E-2</v>
      </c>
      <c r="I136" s="23">
        <v>1.3473347511294698E-3</v>
      </c>
      <c r="J136" s="23">
        <v>152.13291015837447</v>
      </c>
      <c r="K136" s="24">
        <v>10925.982557076781</v>
      </c>
      <c r="L136" s="24">
        <v>3641.9941856922601</v>
      </c>
      <c r="M136" s="24">
        <v>4205.412646992957</v>
      </c>
      <c r="N136" s="21"/>
    </row>
    <row r="137" spans="1:15" x14ac:dyDescent="0.2">
      <c r="A137" s="23">
        <v>51199.23828125</v>
      </c>
      <c r="B137" s="23">
        <v>0.13473347511294453</v>
      </c>
      <c r="C137" s="23">
        <v>2.6187857528683644E-2</v>
      </c>
      <c r="D137" s="23">
        <v>0</v>
      </c>
      <c r="E137" s="23">
        <v>100</v>
      </c>
      <c r="F137" s="23">
        <v>1</v>
      </c>
      <c r="G137" s="23">
        <v>1.7662717819213868E-3</v>
      </c>
      <c r="H137" s="23">
        <v>3.9250849869339757E-2</v>
      </c>
      <c r="I137" s="23">
        <v>0</v>
      </c>
      <c r="J137" s="23">
        <v>164.64533535187206</v>
      </c>
      <c r="K137" s="24">
        <v>11824.608234246587</v>
      </c>
      <c r="L137" s="24">
        <v>3941.5360780821957</v>
      </c>
      <c r="M137" s="24">
        <v>4551.2938314027551</v>
      </c>
      <c r="N137" s="21"/>
    </row>
    <row r="138" spans="1:15" x14ac:dyDescent="0.2">
      <c r="A138" s="23">
        <v>55415.0546875</v>
      </c>
      <c r="B138" s="23">
        <v>0</v>
      </c>
      <c r="C138" s="23">
        <v>0</v>
      </c>
      <c r="D138" s="23">
        <v>0</v>
      </c>
      <c r="E138" s="23">
        <v>100</v>
      </c>
      <c r="F138" s="23">
        <v>1</v>
      </c>
      <c r="G138" s="23">
        <v>1.6318988800048829E-3</v>
      </c>
      <c r="H138" s="23">
        <v>0</v>
      </c>
      <c r="I138" s="23">
        <v>0</v>
      </c>
      <c r="J138" s="23">
        <v>178.20246099065625</v>
      </c>
      <c r="K138" s="24">
        <v>12798.262903044104</v>
      </c>
      <c r="L138" s="24">
        <v>4266.087634348035</v>
      </c>
      <c r="M138" s="24">
        <v>4926.0536881547432</v>
      </c>
      <c r="N138" s="21"/>
    </row>
    <row r="139" spans="1:15" x14ac:dyDescent="0.2">
      <c r="A139" s="23">
        <v>59829.40625</v>
      </c>
      <c r="B139" s="23">
        <v>0</v>
      </c>
      <c r="C139" s="23">
        <v>0</v>
      </c>
      <c r="D139" s="23">
        <v>0</v>
      </c>
      <c r="E139" s="23">
        <v>100</v>
      </c>
      <c r="F139" s="23">
        <v>1</v>
      </c>
      <c r="G139" s="23">
        <v>1.5114936828613283E-3</v>
      </c>
      <c r="H139" s="23">
        <v>0</v>
      </c>
      <c r="I139" s="23">
        <v>0</v>
      </c>
      <c r="J139" s="23">
        <v>192.39803142817661</v>
      </c>
      <c r="K139" s="24">
        <v>13817.769825160025</v>
      </c>
      <c r="L139" s="24">
        <v>4605.9232750533411</v>
      </c>
      <c r="M139" s="24">
        <v>5318.462085437619</v>
      </c>
      <c r="N139" s="21"/>
    </row>
    <row r="140" spans="1:15" x14ac:dyDescent="0.2">
      <c r="A140" s="23">
        <v>59829.40625</v>
      </c>
      <c r="B140" s="23">
        <v>0</v>
      </c>
      <c r="C140" s="23">
        <v>0</v>
      </c>
      <c r="D140" s="23">
        <v>1.6006444947258558E-8</v>
      </c>
      <c r="E140" s="23">
        <v>100</v>
      </c>
      <c r="F140" s="23">
        <v>1</v>
      </c>
      <c r="G140" s="23">
        <v>1.5114936828613283E-3</v>
      </c>
      <c r="H140" s="23">
        <v>0</v>
      </c>
      <c r="I140" s="23">
        <v>0</v>
      </c>
      <c r="J140" s="23">
        <v>192.39803142817661</v>
      </c>
      <c r="K140" s="24">
        <v>13817.769825160025</v>
      </c>
      <c r="L140" s="24">
        <v>4605.9232750533411</v>
      </c>
      <c r="M140" s="24">
        <v>5318.462085437619</v>
      </c>
      <c r="N140" s="21"/>
    </row>
    <row r="141" spans="1:15" ht="13.5" thickBot="1" x14ac:dyDescent="0.25">
      <c r="A141" s="27">
        <v>59829.40625</v>
      </c>
      <c r="B141" s="27">
        <v>0</v>
      </c>
      <c r="C141" s="27">
        <v>0</v>
      </c>
      <c r="D141" s="27">
        <v>1.6006444947258558E-8</v>
      </c>
      <c r="E141" s="27">
        <v>100</v>
      </c>
      <c r="F141" s="27">
        <v>1</v>
      </c>
      <c r="G141" s="27">
        <v>1.5114936828613283E-3</v>
      </c>
      <c r="H141" s="27">
        <v>0</v>
      </c>
      <c r="I141" s="27">
        <v>0</v>
      </c>
      <c r="J141" s="27">
        <v>192.39803142817661</v>
      </c>
      <c r="K141" s="28">
        <v>13817.769825160025</v>
      </c>
      <c r="L141" s="28">
        <v>4605.9232750533411</v>
      </c>
      <c r="M141" s="28">
        <v>5318.462085437619</v>
      </c>
      <c r="N141" s="21"/>
    </row>
    <row r="142" spans="1:15" s="6" customFormat="1" x14ac:dyDescent="0.2">
      <c r="A142" s="30">
        <v>50789.21875</v>
      </c>
      <c r="B142" s="31"/>
      <c r="C142" s="31"/>
      <c r="D142" s="31"/>
      <c r="E142" s="30">
        <v>100</v>
      </c>
      <c r="F142" s="30">
        <v>1</v>
      </c>
      <c r="G142" s="31"/>
      <c r="H142" s="31"/>
      <c r="I142" s="30">
        <v>0</v>
      </c>
      <c r="J142" s="31"/>
      <c r="K142" s="32">
        <v>11729.913069080503</v>
      </c>
      <c r="L142" s="30">
        <v>3909.9710230268342</v>
      </c>
      <c r="M142" s="33">
        <v>4514.8456453363588</v>
      </c>
      <c r="N142" s="29"/>
      <c r="O142" s="12"/>
    </row>
    <row r="143" spans="1:15" s="6" customFormat="1" x14ac:dyDescent="0.2">
      <c r="A143" s="34">
        <v>43024.91015625</v>
      </c>
      <c r="B143" s="31"/>
      <c r="C143" s="31"/>
      <c r="D143" s="31"/>
      <c r="E143" s="34">
        <v>100</v>
      </c>
      <c r="F143" s="34">
        <v>1</v>
      </c>
      <c r="G143" s="31"/>
      <c r="H143" s="31"/>
      <c r="I143" s="34">
        <v>0</v>
      </c>
      <c r="J143" s="31"/>
      <c r="K143" s="35">
        <v>9936.7241386797541</v>
      </c>
      <c r="L143" s="34">
        <v>3312.2413795599177</v>
      </c>
      <c r="M143" s="36">
        <v>3824.6469042198723</v>
      </c>
      <c r="N143" s="3"/>
      <c r="O143" s="12"/>
    </row>
    <row r="144" spans="1:15" s="6" customFormat="1" x14ac:dyDescent="0.2">
      <c r="A144" s="34">
        <v>36432.64453125</v>
      </c>
      <c r="B144" s="31"/>
      <c r="C144" s="31"/>
      <c r="D144" s="31"/>
      <c r="E144" s="34">
        <v>100</v>
      </c>
      <c r="F144" s="34">
        <v>1</v>
      </c>
      <c r="G144" s="31"/>
      <c r="H144" s="31"/>
      <c r="I144" s="34">
        <v>0</v>
      </c>
      <c r="J144" s="31"/>
      <c r="K144" s="35">
        <v>8414.2218318385476</v>
      </c>
      <c r="L144" s="34">
        <v>2804.7406106128492</v>
      </c>
      <c r="M144" s="36">
        <v>3238.6354930888078</v>
      </c>
      <c r="N144" s="3"/>
      <c r="O144" s="12"/>
    </row>
    <row r="145" spans="1:15" s="6" customFormat="1" x14ac:dyDescent="0.2">
      <c r="A145" s="34">
        <v>30851.18359375</v>
      </c>
      <c r="B145" s="31"/>
      <c r="C145" s="31"/>
      <c r="D145" s="31"/>
      <c r="E145" s="34">
        <v>100</v>
      </c>
      <c r="F145" s="34">
        <v>1</v>
      </c>
      <c r="G145" s="31"/>
      <c r="H145" s="31"/>
      <c r="I145" s="34">
        <v>0</v>
      </c>
      <c r="J145" s="31"/>
      <c r="K145" s="35">
        <v>7125.1677135303471</v>
      </c>
      <c r="L145" s="34">
        <v>2375.0559045101154</v>
      </c>
      <c r="M145" s="36">
        <v>2742.4783316186508</v>
      </c>
      <c r="N145" s="3"/>
      <c r="O145" s="12"/>
    </row>
    <row r="146" spans="1:15" s="6" customFormat="1" x14ac:dyDescent="0.2">
      <c r="A146" s="34">
        <v>26122.8359375</v>
      </c>
      <c r="B146" s="31"/>
      <c r="C146" s="31"/>
      <c r="D146" s="31"/>
      <c r="E146" s="34">
        <v>100</v>
      </c>
      <c r="F146" s="34">
        <v>1</v>
      </c>
      <c r="G146" s="31"/>
      <c r="H146" s="31"/>
      <c r="I146" s="34">
        <v>0</v>
      </c>
      <c r="J146" s="31"/>
      <c r="K146" s="35">
        <v>6033.1425094962124</v>
      </c>
      <c r="L146" s="34">
        <v>2011.0475031654041</v>
      </c>
      <c r="M146" s="36">
        <v>2322.157634611342</v>
      </c>
      <c r="N146" s="3"/>
      <c r="O146" s="12"/>
    </row>
    <row r="147" spans="1:15" s="6" customFormat="1" x14ac:dyDescent="0.2">
      <c r="A147" s="34">
        <v>22115.017578125</v>
      </c>
      <c r="B147" s="31"/>
      <c r="C147" s="31"/>
      <c r="D147" s="31"/>
      <c r="E147" s="34">
        <v>100</v>
      </c>
      <c r="F147" s="34">
        <v>1</v>
      </c>
      <c r="G147" s="31"/>
      <c r="H147" s="31"/>
      <c r="I147" s="34">
        <v>0</v>
      </c>
      <c r="J147" s="31"/>
      <c r="K147" s="35">
        <v>5107.5255752500325</v>
      </c>
      <c r="L147" s="34">
        <v>1702.5085250833442</v>
      </c>
      <c r="M147" s="36">
        <v>1965.8875105090031</v>
      </c>
      <c r="N147" s="3"/>
      <c r="O147" s="12"/>
    </row>
    <row r="148" spans="1:15" s="6" customFormat="1" x14ac:dyDescent="0.2">
      <c r="A148" s="34">
        <v>18732.939453125</v>
      </c>
      <c r="B148" s="31"/>
      <c r="C148" s="31"/>
      <c r="D148" s="31"/>
      <c r="E148" s="34">
        <v>100</v>
      </c>
      <c r="F148" s="34">
        <v>1</v>
      </c>
      <c r="G148" s="31"/>
      <c r="H148" s="31"/>
      <c r="I148" s="34">
        <v>0</v>
      </c>
      <c r="J148" s="31"/>
      <c r="K148" s="35">
        <v>4326.4251099256117</v>
      </c>
      <c r="L148" s="34">
        <v>1442.1417033085374</v>
      </c>
      <c r="M148" s="36">
        <v>1665.2418012295391</v>
      </c>
      <c r="N148" s="3"/>
      <c r="O148" s="12"/>
    </row>
    <row r="149" spans="1:15" s="6" customFormat="1" x14ac:dyDescent="0.2">
      <c r="A149" s="34">
        <v>15866.0849609375</v>
      </c>
      <c r="B149" s="31"/>
      <c r="C149" s="31"/>
      <c r="D149" s="31"/>
      <c r="E149" s="34">
        <v>100</v>
      </c>
      <c r="F149" s="34">
        <v>1</v>
      </c>
      <c r="G149" s="31"/>
      <c r="H149" s="31"/>
      <c r="I149" s="34">
        <v>0</v>
      </c>
      <c r="J149" s="31"/>
      <c r="K149" s="35">
        <v>3664.3169932288515</v>
      </c>
      <c r="L149" s="34">
        <v>1221.4389977429505</v>
      </c>
      <c r="M149" s="36">
        <v>1410.3962682911983</v>
      </c>
      <c r="N149" s="3"/>
      <c r="O149" s="12"/>
    </row>
    <row r="150" spans="1:15" s="6" customFormat="1" x14ac:dyDescent="0.2">
      <c r="A150" s="34">
        <v>13438.658203125</v>
      </c>
      <c r="B150" s="31"/>
      <c r="C150" s="31"/>
      <c r="D150" s="31"/>
      <c r="E150" s="34">
        <v>100</v>
      </c>
      <c r="F150" s="34">
        <v>1</v>
      </c>
      <c r="G150" s="31"/>
      <c r="H150" s="31"/>
      <c r="I150" s="34">
        <v>0</v>
      </c>
      <c r="J150" s="31"/>
      <c r="K150" s="35">
        <v>3103.695949009687</v>
      </c>
      <c r="L150" s="34">
        <v>1034.5653163365623</v>
      </c>
      <c r="M150" s="36">
        <v>1194.6131277623294</v>
      </c>
      <c r="N150" s="3"/>
      <c r="O150" s="12"/>
    </row>
    <row r="151" spans="1:15" s="6" customFormat="1" x14ac:dyDescent="0.2">
      <c r="A151" s="34">
        <v>11377.1494140625</v>
      </c>
      <c r="B151" s="31"/>
      <c r="C151" s="31"/>
      <c r="D151" s="31"/>
      <c r="E151" s="34">
        <v>100</v>
      </c>
      <c r="F151" s="34">
        <v>1</v>
      </c>
      <c r="G151" s="31"/>
      <c r="H151" s="31"/>
      <c r="I151" s="34">
        <v>0</v>
      </c>
      <c r="J151" s="31"/>
      <c r="K151" s="35">
        <v>2627.5846899277872</v>
      </c>
      <c r="L151" s="34">
        <v>875.86156330926235</v>
      </c>
      <c r="M151" s="36">
        <v>1011.3578186988983</v>
      </c>
      <c r="N151" s="3"/>
      <c r="O151" s="12"/>
    </row>
    <row r="152" spans="1:15" s="6" customFormat="1" x14ac:dyDescent="0.2">
      <c r="A152" s="34">
        <v>9635.474609375</v>
      </c>
      <c r="B152" s="31"/>
      <c r="C152" s="31"/>
      <c r="D152" s="31"/>
      <c r="E152" s="34">
        <v>100</v>
      </c>
      <c r="F152" s="34">
        <v>1</v>
      </c>
      <c r="G152" s="31"/>
      <c r="H152" s="31"/>
      <c r="I152" s="34">
        <v>0</v>
      </c>
      <c r="J152" s="31"/>
      <c r="K152" s="35">
        <v>2225.3399900407244</v>
      </c>
      <c r="L152" s="34">
        <v>741.77999668024142</v>
      </c>
      <c r="M152" s="36">
        <v>856.5337615256343</v>
      </c>
      <c r="N152" s="3"/>
      <c r="O152" s="12"/>
    </row>
    <row r="153" spans="1:15" s="6" customFormat="1" x14ac:dyDescent="0.2">
      <c r="A153" s="34">
        <v>8161.17822265625</v>
      </c>
      <c r="B153" s="31"/>
      <c r="C153" s="31"/>
      <c r="D153" s="31"/>
      <c r="E153" s="34">
        <v>100</v>
      </c>
      <c r="F153" s="34">
        <v>1</v>
      </c>
      <c r="G153" s="31"/>
      <c r="H153" s="31"/>
      <c r="I153" s="34">
        <v>0</v>
      </c>
      <c r="J153" s="31"/>
      <c r="K153" s="35">
        <v>1884.8470885965487</v>
      </c>
      <c r="L153" s="34">
        <v>628.28236286551623</v>
      </c>
      <c r="M153" s="36">
        <v>725.47798265499989</v>
      </c>
      <c r="N153" s="3"/>
      <c r="O153" s="12"/>
    </row>
    <row r="154" spans="1:15" s="6" customFormat="1" x14ac:dyDescent="0.2">
      <c r="A154" s="34">
        <v>6913.880859375</v>
      </c>
      <c r="B154" s="31"/>
      <c r="C154" s="31"/>
      <c r="D154" s="31"/>
      <c r="E154" s="34">
        <v>100</v>
      </c>
      <c r="F154" s="34">
        <v>1</v>
      </c>
      <c r="G154" s="31"/>
      <c r="H154" s="31"/>
      <c r="I154" s="34">
        <v>0</v>
      </c>
      <c r="J154" s="31"/>
      <c r="K154" s="35">
        <v>1596.7802507387132</v>
      </c>
      <c r="L154" s="34">
        <v>532.26008357957107</v>
      </c>
      <c r="M154" s="36">
        <v>614.60100506711615</v>
      </c>
      <c r="N154" s="3"/>
      <c r="O154" s="12"/>
    </row>
    <row r="155" spans="1:15" s="6" customFormat="1" x14ac:dyDescent="0.2">
      <c r="A155" s="34">
        <v>5855.01904296875</v>
      </c>
      <c r="B155" s="31"/>
      <c r="C155" s="31"/>
      <c r="D155" s="31"/>
      <c r="E155" s="34">
        <v>100</v>
      </c>
      <c r="F155" s="34">
        <v>1</v>
      </c>
      <c r="G155" s="31"/>
      <c r="H155" s="31"/>
      <c r="I155" s="34">
        <v>0</v>
      </c>
      <c r="J155" s="31"/>
      <c r="K155" s="35">
        <v>1352.2331329783324</v>
      </c>
      <c r="L155" s="34">
        <v>450.74437765944413</v>
      </c>
      <c r="M155" s="36">
        <v>520.47477555478088</v>
      </c>
      <c r="N155" s="3"/>
      <c r="O155" s="12"/>
    </row>
    <row r="156" spans="1:15" s="6" customFormat="1" x14ac:dyDescent="0.2">
      <c r="A156" s="34">
        <v>4950.35546875</v>
      </c>
      <c r="B156" s="31"/>
      <c r="C156" s="31"/>
      <c r="D156" s="31"/>
      <c r="E156" s="34">
        <v>100</v>
      </c>
      <c r="F156" s="34">
        <v>1</v>
      </c>
      <c r="G156" s="31"/>
      <c r="H156" s="31"/>
      <c r="I156" s="34">
        <v>0</v>
      </c>
      <c r="J156" s="31"/>
      <c r="K156" s="35">
        <v>1143.2985334015355</v>
      </c>
      <c r="L156" s="34">
        <v>381.09951113384511</v>
      </c>
      <c r="M156" s="36">
        <v>440.05581068232061</v>
      </c>
      <c r="N156" s="3"/>
      <c r="O156" s="12"/>
    </row>
    <row r="157" spans="1:15" s="6" customFormat="1" x14ac:dyDescent="0.2">
      <c r="A157" s="34">
        <v>4198.9736328125</v>
      </c>
      <c r="B157" s="31"/>
      <c r="C157" s="31"/>
      <c r="D157" s="31"/>
      <c r="E157" s="34">
        <v>100</v>
      </c>
      <c r="F157" s="34">
        <v>1</v>
      </c>
      <c r="G157" s="31"/>
      <c r="H157" s="31"/>
      <c r="I157" s="34">
        <v>0</v>
      </c>
      <c r="J157" s="31"/>
      <c r="K157" s="35">
        <v>969.76478285072619</v>
      </c>
      <c r="L157" s="34">
        <v>323.25492761690873</v>
      </c>
      <c r="M157" s="36">
        <v>373.26263895299053</v>
      </c>
      <c r="N157" s="3"/>
      <c r="O157" s="12"/>
    </row>
    <row r="158" spans="1:15" s="6" customFormat="1" x14ac:dyDescent="0.2">
      <c r="A158" s="34">
        <v>3556.30224609375</v>
      </c>
      <c r="B158" s="31"/>
      <c r="C158" s="31"/>
      <c r="D158" s="31"/>
      <c r="E158" s="34">
        <v>100</v>
      </c>
      <c r="F158" s="34">
        <v>1</v>
      </c>
      <c r="G158" s="31"/>
      <c r="H158" s="31"/>
      <c r="I158" s="34">
        <v>0</v>
      </c>
      <c r="J158" s="31"/>
      <c r="K158" s="35">
        <v>821.3380166249442</v>
      </c>
      <c r="L158" s="34">
        <v>273.77933887498136</v>
      </c>
      <c r="M158" s="36">
        <v>316.1331499960566</v>
      </c>
      <c r="N158" s="3"/>
      <c r="O158" s="12"/>
    </row>
    <row r="159" spans="1:15" s="6" customFormat="1" x14ac:dyDescent="0.2">
      <c r="A159" s="34">
        <v>3007.915283203125</v>
      </c>
      <c r="B159" s="31"/>
      <c r="C159" s="31"/>
      <c r="D159" s="31"/>
      <c r="E159" s="34">
        <v>100</v>
      </c>
      <c r="F159" s="34">
        <v>1</v>
      </c>
      <c r="G159" s="31"/>
      <c r="H159" s="31"/>
      <c r="I159" s="34">
        <v>0</v>
      </c>
      <c r="J159" s="31"/>
      <c r="K159" s="35">
        <v>694.68650354326076</v>
      </c>
      <c r="L159" s="34">
        <v>231.56216784775356</v>
      </c>
      <c r="M159" s="36">
        <v>267.38495988206768</v>
      </c>
      <c r="N159" s="3"/>
      <c r="O159" s="12"/>
    </row>
    <row r="160" spans="1:15" s="6" customFormat="1" x14ac:dyDescent="0.2">
      <c r="A160" s="34">
        <v>2548.31591796875</v>
      </c>
      <c r="B160" s="31"/>
      <c r="C160" s="31"/>
      <c r="D160" s="31"/>
      <c r="E160" s="34">
        <v>99.932627635267465</v>
      </c>
      <c r="F160" s="34">
        <v>0.99932627635267468</v>
      </c>
      <c r="G160" s="31"/>
      <c r="H160" s="31"/>
      <c r="I160" s="34">
        <v>6.7372364732531942E-4</v>
      </c>
      <c r="J160" s="31"/>
      <c r="K160" s="35">
        <v>588.54073612478078</v>
      </c>
      <c r="L160" s="34">
        <v>196.18024537492693</v>
      </c>
      <c r="M160" s="36">
        <v>226.52943495380183</v>
      </c>
      <c r="N160" s="3"/>
      <c r="O160" s="12"/>
    </row>
    <row r="161" spans="1:15" s="6" customFormat="1" x14ac:dyDescent="0.2">
      <c r="A161" s="34">
        <v>2154.5234375</v>
      </c>
      <c r="B161" s="31"/>
      <c r="C161" s="31"/>
      <c r="D161" s="31"/>
      <c r="E161" s="34">
        <v>99.688424726510206</v>
      </c>
      <c r="F161" s="34">
        <v>0.99688424726510205</v>
      </c>
      <c r="G161" s="31"/>
      <c r="H161" s="31"/>
      <c r="I161" s="34">
        <v>3.1157527348979475E-3</v>
      </c>
      <c r="J161" s="31"/>
      <c r="K161" s="35">
        <v>497.59325402443801</v>
      </c>
      <c r="L161" s="34">
        <v>165.864418008146</v>
      </c>
      <c r="M161" s="36">
        <v>191.52373277196742</v>
      </c>
      <c r="N161" s="3"/>
      <c r="O161" s="12"/>
    </row>
    <row r="162" spans="1:15" x14ac:dyDescent="0.2">
      <c r="A162" s="34">
        <v>1830.2344970703125</v>
      </c>
      <c r="B162" s="31"/>
      <c r="C162" s="31"/>
      <c r="D162" s="31"/>
      <c r="E162" s="34">
        <v>99.414093162227871</v>
      </c>
      <c r="F162" s="34">
        <v>0.99414093162227868</v>
      </c>
      <c r="G162" s="31"/>
      <c r="H162" s="31"/>
      <c r="I162" s="34">
        <v>5.8590683777213215E-3</v>
      </c>
      <c r="J162" s="31"/>
      <c r="K162" s="35">
        <v>422.69781018569103</v>
      </c>
      <c r="L162" s="34">
        <v>140.899270061897</v>
      </c>
      <c r="M162" s="36">
        <v>162.69646299771605</v>
      </c>
    </row>
    <row r="163" spans="1:15" x14ac:dyDescent="0.2">
      <c r="A163" s="34">
        <v>1540.437744140625</v>
      </c>
      <c r="B163" s="31"/>
      <c r="C163" s="31"/>
      <c r="D163" s="31"/>
      <c r="E163" s="34">
        <v>99.100293301010709</v>
      </c>
      <c r="F163" s="34">
        <v>0.99100293301010711</v>
      </c>
      <c r="G163" s="31"/>
      <c r="H163" s="31"/>
      <c r="I163" s="34">
        <v>8.9970669898928879E-3</v>
      </c>
      <c r="J163" s="31"/>
      <c r="K163" s="35">
        <v>355.76843416399282</v>
      </c>
      <c r="L163" s="34">
        <v>118.58947805466427</v>
      </c>
      <c r="M163" s="36">
        <v>136.93533415583528</v>
      </c>
    </row>
    <row r="164" spans="1:15" x14ac:dyDescent="0.2">
      <c r="A164" s="34">
        <v>1306.164306640625</v>
      </c>
      <c r="B164" s="31"/>
      <c r="C164" s="31"/>
      <c r="D164" s="31"/>
      <c r="E164" s="34">
        <v>98.798837483650331</v>
      </c>
      <c r="F164" s="34">
        <v>0.98798837483650326</v>
      </c>
      <c r="G164" s="31"/>
      <c r="H164" s="31"/>
      <c r="I164" s="34">
        <v>1.2011625163496742E-2</v>
      </c>
      <c r="J164" s="31"/>
      <c r="K164" s="35">
        <v>301.66232416855871</v>
      </c>
      <c r="L164" s="34">
        <v>100.55410805618624</v>
      </c>
      <c r="M164" s="36">
        <v>116.10988270872369</v>
      </c>
    </row>
    <row r="165" spans="1:15" x14ac:dyDescent="0.2">
      <c r="A165" s="34">
        <v>1092.305908203125</v>
      </c>
      <c r="B165" s="31"/>
      <c r="C165" s="31"/>
      <c r="D165" s="31"/>
      <c r="E165" s="34">
        <v>98.426581743836181</v>
      </c>
      <c r="F165" s="34">
        <v>0.98426581743836183</v>
      </c>
      <c r="G165" s="31"/>
      <c r="H165" s="31"/>
      <c r="I165" s="34">
        <v>1.5734182561638166E-2</v>
      </c>
      <c r="J165" s="31"/>
      <c r="K165" s="35">
        <v>252.27112492384387</v>
      </c>
      <c r="L165" s="34">
        <v>84.090374974614633</v>
      </c>
      <c r="M165" s="36">
        <v>97.099201255700663</v>
      </c>
    </row>
    <row r="166" spans="1:15" x14ac:dyDescent="0.2">
      <c r="A166" s="34">
        <v>933.71051025390625</v>
      </c>
      <c r="B166" s="31"/>
      <c r="C166" s="31"/>
      <c r="D166" s="31"/>
      <c r="E166" s="34">
        <v>98.074504465527383</v>
      </c>
      <c r="F166" s="34">
        <v>0.98074504465527379</v>
      </c>
      <c r="G166" s="31"/>
      <c r="H166" s="31"/>
      <c r="I166" s="34">
        <v>1.925495534472621E-2</v>
      </c>
      <c r="J166" s="31"/>
      <c r="K166" s="35">
        <v>215.64307123674982</v>
      </c>
      <c r="L166" s="34">
        <v>71.881023745583278</v>
      </c>
      <c r="M166" s="36">
        <v>83.00105681827678</v>
      </c>
    </row>
    <row r="167" spans="1:15" x14ac:dyDescent="0.2">
      <c r="A167" s="34">
        <v>783.25921630859375</v>
      </c>
      <c r="B167" s="31"/>
      <c r="C167" s="31"/>
      <c r="D167" s="31"/>
      <c r="E167" s="34">
        <v>97.663421206765094</v>
      </c>
      <c r="F167" s="34">
        <v>0.97663421206765089</v>
      </c>
      <c r="G167" s="31"/>
      <c r="H167" s="31"/>
      <c r="I167" s="34">
        <v>2.3365787932349114E-2</v>
      </c>
      <c r="J167" s="31"/>
      <c r="K167" s="35">
        <v>180.89592129935895</v>
      </c>
      <c r="L167" s="34">
        <v>60.298640433119651</v>
      </c>
      <c r="M167" s="36">
        <v>69.626872571660172</v>
      </c>
    </row>
    <row r="168" spans="1:15" x14ac:dyDescent="0.2">
      <c r="A168" s="34">
        <v>668.536865234375</v>
      </c>
      <c r="B168" s="31"/>
      <c r="C168" s="31"/>
      <c r="D168" s="31"/>
      <c r="E168" s="34">
        <v>97.251189383687034</v>
      </c>
      <c r="F168" s="34">
        <v>0.97251189383687031</v>
      </c>
      <c r="G168" s="31"/>
      <c r="H168" s="31"/>
      <c r="I168" s="34">
        <v>2.7488106163129689E-2</v>
      </c>
      <c r="J168" s="31"/>
      <c r="K168" s="35">
        <v>154.40047131409767</v>
      </c>
      <c r="L168" s="34">
        <v>51.466823771365888</v>
      </c>
      <c r="M168" s="36">
        <v>59.42876911746626</v>
      </c>
    </row>
    <row r="169" spans="1:15" x14ac:dyDescent="0.2">
      <c r="A169" s="34">
        <v>561.58935546875</v>
      </c>
      <c r="B169" s="31"/>
      <c r="C169" s="31"/>
      <c r="D169" s="31"/>
      <c r="E169" s="34">
        <v>96.77503088882375</v>
      </c>
      <c r="F169" s="34">
        <v>0.96775030888823754</v>
      </c>
      <c r="G169" s="31"/>
      <c r="H169" s="31"/>
      <c r="I169" s="34">
        <v>3.2249691111762457E-2</v>
      </c>
      <c r="J169" s="31"/>
      <c r="K169" s="35">
        <v>129.70064281938551</v>
      </c>
      <c r="L169" s="34">
        <v>43.233547606461833</v>
      </c>
      <c r="M169" s="36">
        <v>49.921800697226487</v>
      </c>
    </row>
    <row r="170" spans="1:15" x14ac:dyDescent="0.2">
      <c r="A170" s="34">
        <v>485.9876708984375</v>
      </c>
      <c r="B170" s="31"/>
      <c r="C170" s="31"/>
      <c r="D170" s="31"/>
      <c r="E170" s="34">
        <v>96.359794663298672</v>
      </c>
      <c r="F170" s="34">
        <v>0.9635979466329867</v>
      </c>
      <c r="G170" s="31"/>
      <c r="H170" s="31"/>
      <c r="I170" s="34">
        <v>3.6402053367013298E-2</v>
      </c>
      <c r="J170" s="31"/>
      <c r="K170" s="35">
        <v>112.24022090876474</v>
      </c>
      <c r="L170" s="34">
        <v>37.413406969588252</v>
      </c>
      <c r="M170" s="36">
        <v>43.201281170385599</v>
      </c>
    </row>
    <row r="171" spans="1:15" x14ac:dyDescent="0.2">
      <c r="A171" s="34">
        <v>408.51980590820313</v>
      </c>
      <c r="B171" s="31"/>
      <c r="C171" s="31"/>
      <c r="D171" s="31"/>
      <c r="E171" s="34">
        <v>95.843768896527706</v>
      </c>
      <c r="F171" s="34">
        <v>0.95843768896527703</v>
      </c>
      <c r="G171" s="31"/>
      <c r="H171" s="31"/>
      <c r="I171" s="34">
        <v>4.1562311034722965E-2</v>
      </c>
      <c r="J171" s="31"/>
      <c r="K171" s="35">
        <v>94.348799375868765</v>
      </c>
      <c r="L171" s="34">
        <v>31.449599791956256</v>
      </c>
      <c r="M171" s="36">
        <v>36.31486981158389</v>
      </c>
    </row>
    <row r="172" spans="1:15" x14ac:dyDescent="0.2">
      <c r="A172" s="34">
        <v>346.01739501953125</v>
      </c>
      <c r="B172" s="31"/>
      <c r="C172" s="31"/>
      <c r="D172" s="31"/>
      <c r="E172" s="34">
        <v>95.324351842487573</v>
      </c>
      <c r="F172" s="34">
        <v>0.95324351842487576</v>
      </c>
      <c r="G172" s="31"/>
      <c r="H172" s="31"/>
      <c r="I172" s="34">
        <v>4.6756481575124242E-2</v>
      </c>
      <c r="J172" s="31"/>
      <c r="K172" s="35">
        <v>79.913691603472259</v>
      </c>
      <c r="L172" s="34">
        <v>26.637897201157418</v>
      </c>
      <c r="M172" s="36">
        <v>30.75879423946763</v>
      </c>
    </row>
    <row r="173" spans="1:15" x14ac:dyDescent="0.2">
      <c r="A173" s="34">
        <v>292.7423095703125</v>
      </c>
      <c r="B173" s="31"/>
      <c r="C173" s="31"/>
      <c r="D173" s="31"/>
      <c r="E173" s="34">
        <v>94.762359322784718</v>
      </c>
      <c r="F173" s="34">
        <v>0.94762359322784717</v>
      </c>
      <c r="G173" s="31"/>
      <c r="H173" s="31"/>
      <c r="I173" s="34">
        <v>5.2376406772152828E-2</v>
      </c>
      <c r="J173" s="31"/>
      <c r="K173" s="35">
        <v>67.609660621165176</v>
      </c>
      <c r="L173" s="34">
        <v>22.536553540388393</v>
      </c>
      <c r="M173" s="36">
        <v>26.022970506299306</v>
      </c>
    </row>
    <row r="174" spans="1:15" x14ac:dyDescent="0.2">
      <c r="A174" s="34">
        <v>251.13397216796875</v>
      </c>
      <c r="B174" s="31"/>
      <c r="C174" s="31"/>
      <c r="D174" s="31"/>
      <c r="E174" s="34">
        <v>94.22001329795674</v>
      </c>
      <c r="F174" s="34">
        <v>0.9422001329795674</v>
      </c>
      <c r="G174" s="31"/>
      <c r="H174" s="31"/>
      <c r="I174" s="34">
        <v>5.7799867020432605E-2</v>
      </c>
      <c r="J174" s="31"/>
      <c r="K174" s="35">
        <v>58.000097948408708</v>
      </c>
      <c r="L174" s="34">
        <v>19.333365982802903</v>
      </c>
      <c r="M174" s="36">
        <v>22.324248109025621</v>
      </c>
    </row>
    <row r="175" spans="1:15" x14ac:dyDescent="0.2">
      <c r="A175" s="34">
        <v>211.75015258789063</v>
      </c>
      <c r="B175" s="31"/>
      <c r="C175" s="31"/>
      <c r="D175" s="31"/>
      <c r="E175" s="34">
        <v>93.624343663500625</v>
      </c>
      <c r="F175" s="34">
        <v>0.9362434366350062</v>
      </c>
      <c r="G175" s="31"/>
      <c r="H175" s="31"/>
      <c r="I175" s="34">
        <v>6.3756563364993801E-2</v>
      </c>
      <c r="J175" s="31"/>
      <c r="K175" s="35">
        <v>48.904293929909855</v>
      </c>
      <c r="L175" s="34">
        <v>16.301431309969953</v>
      </c>
      <c r="M175" s="36">
        <v>18.823271509974692</v>
      </c>
    </row>
    <row r="176" spans="1:15" x14ac:dyDescent="0.2">
      <c r="A176" s="34">
        <v>180.09872436523438</v>
      </c>
      <c r="B176" s="31"/>
      <c r="C176" s="31"/>
      <c r="D176" s="31"/>
      <c r="E176" s="34">
        <v>92.991533086117954</v>
      </c>
      <c r="F176" s="34">
        <v>0.9299153308611795</v>
      </c>
      <c r="G176" s="31"/>
      <c r="H176" s="31"/>
      <c r="I176" s="34">
        <v>7.0084669138820499E-2</v>
      </c>
      <c r="J176" s="31"/>
      <c r="K176" s="35">
        <v>41.594307466217721</v>
      </c>
      <c r="L176" s="34">
        <v>13.864769155405906</v>
      </c>
      <c r="M176" s="36">
        <v>16.009656408251242</v>
      </c>
    </row>
    <row r="177" spans="1:13" x14ac:dyDescent="0.2">
      <c r="A177" s="34">
        <v>150.33932495117188</v>
      </c>
      <c r="B177" s="31"/>
      <c r="C177" s="31"/>
      <c r="D177" s="31"/>
      <c r="E177" s="34">
        <v>92.320082387122866</v>
      </c>
      <c r="F177" s="34">
        <v>0.9232008238712287</v>
      </c>
      <c r="G177" s="31"/>
      <c r="H177" s="31"/>
      <c r="I177" s="34">
        <v>7.6799176128771296E-2</v>
      </c>
      <c r="J177" s="31"/>
      <c r="K177" s="35">
        <v>34.721290382941589</v>
      </c>
      <c r="L177" s="34">
        <v>11.57376346098053</v>
      </c>
      <c r="M177" s="36">
        <v>13.364230899468327</v>
      </c>
    </row>
    <row r="178" spans="1:13" x14ac:dyDescent="0.2">
      <c r="A178" s="34">
        <v>128.49980163574219</v>
      </c>
      <c r="B178" s="31"/>
      <c r="C178" s="31"/>
      <c r="D178" s="31"/>
      <c r="E178" s="34">
        <v>91.653002277603036</v>
      </c>
      <c r="F178" s="34">
        <v>0.91653002277603035</v>
      </c>
      <c r="G178" s="31"/>
      <c r="H178" s="31"/>
      <c r="I178" s="34">
        <v>8.3469977223969649E-2</v>
      </c>
      <c r="J178" s="31"/>
      <c r="K178" s="35">
        <v>29.677390983324479</v>
      </c>
      <c r="L178" s="34">
        <v>9.8924636611081596</v>
      </c>
      <c r="M178" s="36">
        <v>11.422833115378774</v>
      </c>
    </row>
    <row r="179" spans="1:13" x14ac:dyDescent="0.2">
      <c r="A179" s="34">
        <v>106.60503387451172</v>
      </c>
      <c r="B179" s="31"/>
      <c r="C179" s="31"/>
      <c r="D179" s="31"/>
      <c r="E179" s="34">
        <v>90.874904359351675</v>
      </c>
      <c r="F179" s="34">
        <v>0.90874904359351671</v>
      </c>
      <c r="G179" s="31"/>
      <c r="H179" s="31"/>
      <c r="I179" s="34">
        <v>9.1250956406483286E-2</v>
      </c>
      <c r="J179" s="31"/>
      <c r="K179" s="35">
        <v>24.620732723407066</v>
      </c>
      <c r="L179" s="34">
        <v>8.2069109078023548</v>
      </c>
      <c r="M179" s="36">
        <v>9.4765244436699323</v>
      </c>
    </row>
    <row r="180" spans="1:13" x14ac:dyDescent="0.2">
      <c r="A180" s="34">
        <v>90.832328796386719</v>
      </c>
      <c r="B180" s="31"/>
      <c r="C180" s="31"/>
      <c r="D180" s="31"/>
      <c r="E180" s="34">
        <v>90.205140236378156</v>
      </c>
      <c r="F180" s="34">
        <v>0.90205140236378156</v>
      </c>
      <c r="G180" s="31"/>
      <c r="H180" s="31"/>
      <c r="I180" s="34">
        <v>9.7948597636218437E-2</v>
      </c>
      <c r="J180" s="31"/>
      <c r="K180" s="35">
        <v>20.977982077027988</v>
      </c>
      <c r="L180" s="34">
        <v>6.9926606923426631</v>
      </c>
      <c r="M180" s="36">
        <v>8.0744290661515041</v>
      </c>
    </row>
    <row r="181" spans="1:13" x14ac:dyDescent="0.2">
      <c r="A181" s="34">
        <v>75.166000366210938</v>
      </c>
      <c r="B181" s="31"/>
      <c r="C181" s="31"/>
      <c r="D181" s="31"/>
      <c r="E181" s="34">
        <v>89.34219968564399</v>
      </c>
      <c r="F181" s="34">
        <v>0.89342199685643986</v>
      </c>
      <c r="G181" s="31"/>
      <c r="H181" s="31"/>
      <c r="I181" s="34">
        <v>0.10657800314356014</v>
      </c>
      <c r="J181" s="31"/>
      <c r="K181" s="35">
        <v>17.359799416999845</v>
      </c>
      <c r="L181" s="34">
        <v>5.786599805666615</v>
      </c>
      <c r="M181" s="36">
        <v>6.6817899109885124</v>
      </c>
    </row>
    <row r="182" spans="1:13" x14ac:dyDescent="0.2">
      <c r="A182" s="34">
        <v>62.510231018066406</v>
      </c>
      <c r="B182" s="31"/>
      <c r="C182" s="31"/>
      <c r="D182" s="31"/>
      <c r="E182" s="34">
        <v>88.490611786409829</v>
      </c>
      <c r="F182" s="34">
        <v>0.88490611786409834</v>
      </c>
      <c r="G182" s="31"/>
      <c r="H182" s="31"/>
      <c r="I182" s="34">
        <v>0.11509388213590166</v>
      </c>
      <c r="J182" s="31"/>
      <c r="K182" s="35">
        <v>14.436913853298021</v>
      </c>
      <c r="L182" s="34">
        <v>4.8123046177660065</v>
      </c>
      <c r="M182" s="36">
        <v>5.5567707329793672</v>
      </c>
    </row>
    <row r="183" spans="1:13" x14ac:dyDescent="0.2">
      <c r="A183" s="34">
        <v>53.854763031005859</v>
      </c>
      <c r="B183" s="31"/>
      <c r="C183" s="31"/>
      <c r="D183" s="31"/>
      <c r="E183" s="34">
        <v>87.793632734228069</v>
      </c>
      <c r="F183" s="34">
        <v>0.87793632734228066</v>
      </c>
      <c r="G183" s="31"/>
      <c r="H183" s="31"/>
      <c r="I183" s="34">
        <v>0.12206367265771934</v>
      </c>
      <c r="J183" s="31"/>
      <c r="K183" s="35">
        <v>12.437909151922703</v>
      </c>
      <c r="L183" s="34">
        <v>4.145969717307568</v>
      </c>
      <c r="M183" s="36">
        <v>4.7873534646791223</v>
      </c>
    </row>
    <row r="184" spans="1:13" x14ac:dyDescent="0.2">
      <c r="A184" s="34">
        <v>49.124485015869141</v>
      </c>
      <c r="B184" s="31"/>
      <c r="C184" s="31"/>
      <c r="D184" s="31"/>
      <c r="E184" s="34">
        <v>87.189614850718982</v>
      </c>
      <c r="F184" s="34">
        <v>0.87189614850718977</v>
      </c>
      <c r="G184" s="31"/>
      <c r="H184" s="31"/>
      <c r="I184" s="34">
        <v>0.12810385149281023</v>
      </c>
      <c r="J184" s="31"/>
      <c r="K184" s="35">
        <v>11.345438126068689</v>
      </c>
      <c r="L184" s="34">
        <v>3.7818127086895634</v>
      </c>
      <c r="M184" s="36">
        <v>4.3668611707733342</v>
      </c>
    </row>
    <row r="185" spans="1:13" x14ac:dyDescent="0.2">
      <c r="A185" s="34">
        <v>41.796875</v>
      </c>
      <c r="B185" s="31"/>
      <c r="C185" s="31"/>
      <c r="D185" s="31"/>
      <c r="E185" s="34">
        <v>86.373312056280128</v>
      </c>
      <c r="F185" s="34">
        <v>0.86373312056280127</v>
      </c>
      <c r="G185" s="31"/>
      <c r="H185" s="31"/>
      <c r="I185" s="34">
        <v>0.13626687943719873</v>
      </c>
      <c r="J185" s="31"/>
      <c r="K185" s="35">
        <v>9.6531059617691817</v>
      </c>
      <c r="L185" s="34">
        <v>3.2177019872563943</v>
      </c>
      <c r="M185" s="36">
        <v>3.7154822170289461</v>
      </c>
    </row>
    <row r="186" spans="1:13" x14ac:dyDescent="0.2">
      <c r="A186" s="34">
        <v>32.533283233642578</v>
      </c>
      <c r="B186" s="31"/>
      <c r="C186" s="31"/>
      <c r="D186" s="31"/>
      <c r="E186" s="34">
        <v>85.21768709251279</v>
      </c>
      <c r="F186" s="34">
        <v>0.85217687092512795</v>
      </c>
      <c r="G186" s="31"/>
      <c r="H186" s="31"/>
      <c r="I186" s="34">
        <v>0.14782312907487205</v>
      </c>
      <c r="J186" s="31"/>
      <c r="K186" s="35">
        <v>7.5136533613721257</v>
      </c>
      <c r="L186" s="34">
        <v>2.5045511204573754</v>
      </c>
      <c r="M186" s="36">
        <v>2.8920065271904889</v>
      </c>
    </row>
    <row r="187" spans="1:13" x14ac:dyDescent="0.2">
      <c r="A187" s="34">
        <v>29.230289459228516</v>
      </c>
      <c r="B187" s="31"/>
      <c r="C187" s="31"/>
      <c r="D187" s="31"/>
      <c r="E187" s="34">
        <v>84.502071073038948</v>
      </c>
      <c r="F187" s="34">
        <v>0.84502071073038953</v>
      </c>
      <c r="G187" s="31"/>
      <c r="H187" s="31"/>
      <c r="I187" s="34">
        <v>0.15497928926961047</v>
      </c>
      <c r="J187" s="31"/>
      <c r="K187" s="35">
        <v>6.750817649480199</v>
      </c>
      <c r="L187" s="34">
        <v>2.2502725498267329</v>
      </c>
      <c r="M187" s="36">
        <v>2.5983909247849799</v>
      </c>
    </row>
    <row r="188" spans="1:13" x14ac:dyDescent="0.2">
      <c r="A188" s="34">
        <v>26.925556182861328</v>
      </c>
      <c r="B188" s="31"/>
      <c r="C188" s="31"/>
      <c r="D188" s="31"/>
      <c r="E188" s="34">
        <v>83.904219166382902</v>
      </c>
      <c r="F188" s="34">
        <v>0.83904219166382898</v>
      </c>
      <c r="G188" s="31"/>
      <c r="H188" s="31"/>
      <c r="I188" s="34">
        <v>0.16095780833617102</v>
      </c>
      <c r="J188" s="31"/>
      <c r="K188" s="35">
        <v>6.2185330102484873</v>
      </c>
      <c r="L188" s="34">
        <v>2.0728443367494958</v>
      </c>
      <c r="M188" s="36">
        <v>2.3935144716210255</v>
      </c>
    </row>
    <row r="189" spans="1:13" x14ac:dyDescent="0.2">
      <c r="A189" s="34">
        <v>22.566360473632813</v>
      </c>
      <c r="B189" s="31"/>
      <c r="C189" s="31"/>
      <c r="D189" s="31"/>
      <c r="E189" s="34">
        <v>83.010061846561356</v>
      </c>
      <c r="F189" s="34">
        <v>0.83010061846561356</v>
      </c>
      <c r="G189" s="31"/>
      <c r="H189" s="31"/>
      <c r="I189" s="34">
        <v>0.16989938153438644</v>
      </c>
      <c r="J189" s="31"/>
      <c r="K189" s="35">
        <v>5.2117644877387921</v>
      </c>
      <c r="L189" s="34">
        <v>1.7372548292462642</v>
      </c>
      <c r="M189" s="36">
        <v>2.0060090866326159</v>
      </c>
    </row>
    <row r="190" spans="1:13" x14ac:dyDescent="0.2">
      <c r="A190" s="34">
        <v>17.547794342041016</v>
      </c>
      <c r="B190" s="31"/>
      <c r="C190" s="31"/>
      <c r="D190" s="31"/>
      <c r="E190" s="34">
        <v>81.865704903239191</v>
      </c>
      <c r="F190" s="34">
        <v>0.81865704903239189</v>
      </c>
      <c r="G190" s="31"/>
      <c r="H190" s="31"/>
      <c r="I190" s="34">
        <v>0.18134295096760811</v>
      </c>
      <c r="J190" s="31"/>
      <c r="K190" s="35">
        <v>4.0527125097045094</v>
      </c>
      <c r="L190" s="34">
        <v>1.350904169901503</v>
      </c>
      <c r="M190" s="36">
        <v>1.5598897722840417</v>
      </c>
    </row>
    <row r="191" spans="1:13" ht="13.5" thickBot="1" x14ac:dyDescent="0.25">
      <c r="A191" s="37">
        <v>13.915830612182617</v>
      </c>
      <c r="B191" s="31"/>
      <c r="C191" s="31"/>
      <c r="D191" s="31"/>
      <c r="E191" s="37">
        <v>80.808941101682336</v>
      </c>
      <c r="F191" s="37">
        <v>0.80808941101682341</v>
      </c>
      <c r="G191" s="31"/>
      <c r="H191" s="31"/>
      <c r="I191" s="37">
        <v>0.19191058898317659</v>
      </c>
      <c r="J191" s="31"/>
      <c r="K191" s="38">
        <v>3.2139002603766458</v>
      </c>
      <c r="L191" s="37">
        <v>1.0713000867922153</v>
      </c>
      <c r="M191" s="39">
        <v>1.2370307869847099</v>
      </c>
    </row>
  </sheetData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14</xdr:col>
                <xdr:colOff>38100</xdr:colOff>
                <xdr:row>52</xdr:row>
                <xdr:rowOff>66675</xdr:rowOff>
              </from>
              <to>
                <xdr:col>14</xdr:col>
                <xdr:colOff>1190625</xdr:colOff>
                <xdr:row>55</xdr:row>
                <xdr:rowOff>85725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7">
            <anchor moveWithCells="1" sizeWithCells="1">
              <from>
                <xdr:col>14</xdr:col>
                <xdr:colOff>38100</xdr:colOff>
                <xdr:row>62</xdr:row>
                <xdr:rowOff>104775</xdr:rowOff>
              </from>
              <to>
                <xdr:col>15</xdr:col>
                <xdr:colOff>257175</xdr:colOff>
                <xdr:row>66</xdr:row>
                <xdr:rowOff>38100</xdr:rowOff>
              </to>
            </anchor>
          </objectPr>
        </oleObject>
      </mc:Choice>
      <mc:Fallback>
        <oleObject progId="Equation.3" shapeId="7170" r:id="rId6"/>
      </mc:Fallback>
    </mc:AlternateContent>
    <mc:AlternateContent xmlns:mc="http://schemas.openxmlformats.org/markup-compatibility/2006">
      <mc:Choice Requires="x14">
        <oleObject progId="Equation.3" shapeId="7171" r:id="rId8">
          <objectPr defaultSize="0" autoPict="0" r:id="rId9">
            <anchor moveWithCells="1" sizeWithCells="1">
              <from>
                <xdr:col>14</xdr:col>
                <xdr:colOff>47625</xdr:colOff>
                <xdr:row>57</xdr:row>
                <xdr:rowOff>28575</xdr:rowOff>
              </from>
              <to>
                <xdr:col>15</xdr:col>
                <xdr:colOff>590550</xdr:colOff>
                <xdr:row>61</xdr:row>
                <xdr:rowOff>28575</xdr:rowOff>
              </to>
            </anchor>
          </objectPr>
        </oleObject>
      </mc:Choice>
      <mc:Fallback>
        <oleObject progId="Equation.3" shapeId="7171" r:id="rId8"/>
      </mc:Fallback>
    </mc:AlternateContent>
    <mc:AlternateContent xmlns:mc="http://schemas.openxmlformats.org/markup-compatibility/2006">
      <mc:Choice Requires="x14">
        <oleObject progId="Equation.3" shapeId="7172" r:id="rId10">
          <objectPr defaultSize="0" autoPict="0" r:id="rId11">
            <anchor moveWithCells="1" sizeWithCells="1">
              <from>
                <xdr:col>16</xdr:col>
                <xdr:colOff>28575</xdr:colOff>
                <xdr:row>52</xdr:row>
                <xdr:rowOff>28575</xdr:rowOff>
              </from>
              <to>
                <xdr:col>20</xdr:col>
                <xdr:colOff>228600</xdr:colOff>
                <xdr:row>55</xdr:row>
                <xdr:rowOff>133350</xdr:rowOff>
              </to>
            </anchor>
          </objectPr>
        </oleObject>
      </mc:Choice>
      <mc:Fallback>
        <oleObject progId="Equation.3" shapeId="7172" r:id="rId10"/>
      </mc:Fallback>
    </mc:AlternateContent>
    <mc:AlternateContent xmlns:mc="http://schemas.openxmlformats.org/markup-compatibility/2006">
      <mc:Choice Requires="x14">
        <oleObject progId="Equation.3" shapeId="7173" r:id="rId12">
          <objectPr defaultSize="0" autoPict="0" r:id="rId13">
            <anchor moveWithCells="1" sizeWithCells="1">
              <from>
                <xdr:col>16</xdr:col>
                <xdr:colOff>219075</xdr:colOff>
                <xdr:row>57</xdr:row>
                <xdr:rowOff>28575</xdr:rowOff>
              </from>
              <to>
                <xdr:col>20</xdr:col>
                <xdr:colOff>152400</xdr:colOff>
                <xdr:row>60</xdr:row>
                <xdr:rowOff>133350</xdr:rowOff>
              </to>
            </anchor>
          </objectPr>
        </oleObject>
      </mc:Choice>
      <mc:Fallback>
        <oleObject progId="Equation.3" shapeId="7173" r:id="rId12"/>
      </mc:Fallback>
    </mc:AlternateContent>
    <mc:AlternateContent xmlns:mc="http://schemas.openxmlformats.org/markup-compatibility/2006">
      <mc:Choice Requires="x14">
        <oleObject progId="Equation.3" shapeId="7174" r:id="rId14">
          <objectPr defaultSize="0" autoPict="0" r:id="rId15">
            <anchor moveWithCells="1" sizeWithCells="1">
              <from>
                <xdr:col>16</xdr:col>
                <xdr:colOff>85725</xdr:colOff>
                <xdr:row>62</xdr:row>
                <xdr:rowOff>47625</xdr:rowOff>
              </from>
              <to>
                <xdr:col>20</xdr:col>
                <xdr:colOff>285750</xdr:colOff>
                <xdr:row>65</xdr:row>
                <xdr:rowOff>142875</xdr:rowOff>
              </to>
            </anchor>
          </objectPr>
        </oleObject>
      </mc:Choice>
      <mc:Fallback>
        <oleObject progId="Equation.3" shapeId="7174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Whole Rock</vt:lpstr>
      <vt:lpstr>Clays</vt:lpstr>
      <vt:lpstr>Desaturated T2 (plug 3)</vt:lpstr>
      <vt:lpstr>MICP</vt:lpstr>
      <vt:lpstr>Clays!Print_Area</vt:lpstr>
      <vt:lpstr>'Desaturated T2 (plug 3)'!Print_Area</vt:lpstr>
      <vt:lpstr>'Whole Rock'!Print_Area</vt:lpstr>
      <vt:lpstr>'Whole Rock'!Print_Titles</vt:lpstr>
      <vt:lpstr>Topb</vt:lpstr>
    </vt:vector>
  </TitlesOfParts>
  <Company>ResLab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fazlijmx</dc:creator>
  <cp:lastModifiedBy>Tanino, Yukie</cp:lastModifiedBy>
  <dcterms:created xsi:type="dcterms:W3CDTF">2011-10-11T12:59:36Z</dcterms:created>
  <dcterms:modified xsi:type="dcterms:W3CDTF">2018-11-08T18:17:36Z</dcterms:modified>
</cp:coreProperties>
</file>