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gglabuser/Documents/project3/For submission/Round 2/Figures/"/>
    </mc:Choice>
  </mc:AlternateContent>
  <xr:revisionPtr revIDLastSave="0" documentId="13_ncr:1_{E9F19BCE-3453-A244-9127-2146342EFEB0}" xr6:coauthVersionLast="36" xr6:coauthVersionMax="36" xr10:uidLastSave="{00000000-0000-0000-0000-000000000000}"/>
  <bookViews>
    <workbookView xWindow="22540" yWindow="2300" windowWidth="29900" windowHeight="17040" activeTab="10" xr2:uid="{00000000-000D-0000-FFFF-FFFF00000000}"/>
  </bookViews>
  <sheets>
    <sheet name="Royal" sheetId="1" r:id="rId1"/>
    <sheet name="DipData2" sheetId="2" r:id="rId2"/>
    <sheet name="H456" sheetId="3" r:id="rId3"/>
    <sheet name="Section4" sheetId="4" r:id="rId4"/>
    <sheet name="East Columbia" sheetId="5" r:id="rId5"/>
    <sheet name="West Columbia" sheetId="6" r:id="rId6"/>
    <sheet name="BadPock" sheetId="7" r:id="rId7"/>
    <sheet name="SW" sheetId="8" r:id="rId8"/>
    <sheet name="SW2" sheetId="9" r:id="rId9"/>
    <sheet name="85266" sheetId="10" r:id="rId10"/>
    <sheet name="Averages" sheetId="11" r:id="rId11"/>
  </sheets>
  <calcPr calcId="162913"/>
</workbook>
</file>

<file path=xl/calcChain.xml><?xml version="1.0" encoding="utf-8"?>
<calcChain xmlns="http://schemas.openxmlformats.org/spreadsheetml/2006/main">
  <c r="C14" i="11" l="1"/>
  <c r="C13" i="11"/>
  <c r="C12" i="11"/>
  <c r="B14" i="11"/>
  <c r="B13" i="11"/>
  <c r="B12" i="11"/>
  <c r="B12" i="10" l="1"/>
  <c r="C12" i="10" s="1"/>
  <c r="D12" i="10" s="1"/>
  <c r="B8" i="9"/>
  <c r="C8" i="9" s="1"/>
  <c r="D8" i="9" s="1"/>
  <c r="B10" i="8"/>
  <c r="C10" i="8" s="1"/>
  <c r="D10" i="8" s="1"/>
  <c r="B10" i="7"/>
  <c r="C10" i="7" s="1"/>
  <c r="D10" i="7" s="1"/>
  <c r="B8" i="6"/>
  <c r="C8" i="6" s="1"/>
  <c r="D8" i="6" s="1"/>
  <c r="B16" i="1"/>
  <c r="C16" i="1" s="1"/>
  <c r="D16" i="1" s="1"/>
  <c r="C14" i="3"/>
  <c r="D14" i="3" s="1"/>
  <c r="B14" i="3"/>
  <c r="B11" i="2"/>
  <c r="C11" i="2" s="1"/>
  <c r="D11" i="2" s="1"/>
  <c r="B13" i="4"/>
  <c r="C13" i="4" s="1"/>
  <c r="D13" i="4" s="1"/>
  <c r="B11" i="5"/>
  <c r="C11" i="5" s="1"/>
  <c r="D11" i="5" s="1"/>
</calcChain>
</file>

<file path=xl/sharedStrings.xml><?xml version="1.0" encoding="utf-8"?>
<sst xmlns="http://schemas.openxmlformats.org/spreadsheetml/2006/main" count="260" uniqueCount="67">
  <si>
    <t>Royal Section</t>
  </si>
  <si>
    <t>Units</t>
  </si>
  <si>
    <t>Name</t>
  </si>
  <si>
    <t>Colour</t>
  </si>
  <si>
    <t>Average Vertical Thickness</t>
  </si>
  <si>
    <t>Area</t>
  </si>
  <si>
    <t>Length</t>
  </si>
  <si>
    <t>SM Elephant Mt</t>
  </si>
  <si>
    <t>#38cc13</t>
  </si>
  <si>
    <t>SM Asotin</t>
  </si>
  <si>
    <t>#487d14</t>
  </si>
  <si>
    <t>W Priest Rapids</t>
  </si>
  <si>
    <t>#2079ff</t>
  </si>
  <si>
    <t>W Rosa</t>
  </si>
  <si>
    <t>#467ccc</t>
  </si>
  <si>
    <t>W FS Sentinel Gap</t>
  </si>
  <si>
    <t>#4d58be</t>
  </si>
  <si>
    <t>GR sentinel bluffs N2 upper</t>
  </si>
  <si>
    <t>#991818</t>
  </si>
  <si>
    <t>Unnamed CRB layer</t>
  </si>
  <si>
    <t>#ffabe5</t>
  </si>
  <si>
    <t>Unnamed sed layer</t>
  </si>
  <si>
    <t>#ffff7f</t>
  </si>
  <si>
    <t>Roslyn</t>
  </si>
  <si>
    <t>#55007f</t>
  </si>
  <si>
    <t>Throw_Red (m)</t>
  </si>
  <si>
    <t>Throw_Green (m)</t>
  </si>
  <si>
    <t>Dip Data 2</t>
  </si>
  <si>
    <t>Section_H456</t>
  </si>
  <si>
    <t>Horizon_08</t>
  </si>
  <si>
    <t>#b66cf9</t>
  </si>
  <si>
    <t>Horizon_10</t>
  </si>
  <si>
    <t>#f89a89</t>
  </si>
  <si>
    <t>Throw_Blue (m)</t>
  </si>
  <si>
    <t>Section 4</t>
  </si>
  <si>
    <t>Throw_Red(m)</t>
  </si>
  <si>
    <t>Throw_blue</t>
  </si>
  <si>
    <t>East Columbia</t>
  </si>
  <si>
    <t>GR Umtanum</t>
  </si>
  <si>
    <t>#ff007f</t>
  </si>
  <si>
    <t>Section Length</t>
  </si>
  <si>
    <t>Average Bed Length</t>
  </si>
  <si>
    <t>Shortening amount</t>
  </si>
  <si>
    <t>Shortening Percentage</t>
  </si>
  <si>
    <t>West Columbia</t>
  </si>
  <si>
    <t>Badger Pocket</t>
  </si>
  <si>
    <t>Saddle West</t>
  </si>
  <si>
    <t>Saddle West 2</t>
  </si>
  <si>
    <t>Slip_Red (m)</t>
  </si>
  <si>
    <t>Slip_Red(m)</t>
  </si>
  <si>
    <t>Slip_red (m)</t>
  </si>
  <si>
    <t>Slip_Blue (m)</t>
  </si>
  <si>
    <t>Section</t>
  </si>
  <si>
    <t>Shortening Amount</t>
  </si>
  <si>
    <t>Royal (S1)</t>
  </si>
  <si>
    <t>DipData2 (S2)</t>
  </si>
  <si>
    <t>H456 (S3)</t>
  </si>
  <si>
    <t>Section4 (S4)</t>
  </si>
  <si>
    <t>East Columbia (S5)</t>
  </si>
  <si>
    <t>West Columbia (S6)</t>
  </si>
  <si>
    <t>BadPock (S7)</t>
  </si>
  <si>
    <t>SW (S8)</t>
  </si>
  <si>
    <t>SW2 (S9)</t>
  </si>
  <si>
    <t>85266 (S10)</t>
  </si>
  <si>
    <t>Average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</si>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</sst>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opLeftCell="A4" workbookViewId="0">
      <selection activeCell="C16" sqref="C16:D16"/>
    </sheetView>
  </sheetViews>
  <sheetFormatPr baseColWidth="10" defaultColWidth="8.83203125" defaultRowHeight="15" x14ac:dyDescent="0.2"/>
  <cols>
    <col min="3" max="3" width="14.83203125" customWidth="1"/>
  </cols>
  <sheetData>
    <row r="1" spans="1:8" x14ac:dyDescent="0.2">
      <c r="A1" t="s">
        <v>0</v>
      </c>
    </row>
    <row r="3" spans="1:8" x14ac:dyDescent="0.2">
      <c r="A3" t="s">
        <v>1</v>
      </c>
    </row>
    <row r="4" spans="1:8" ht="32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25</v>
      </c>
      <c r="G4" s="2" t="s">
        <v>26</v>
      </c>
      <c r="H4" s="2" t="s">
        <v>49</v>
      </c>
    </row>
    <row r="5" spans="1:8" ht="48" x14ac:dyDescent="0.2">
      <c r="A5" s="1" t="s">
        <v>7</v>
      </c>
      <c r="B5" s="1" t="s">
        <v>8</v>
      </c>
      <c r="C5" s="1">
        <v>122.630950276574</v>
      </c>
      <c r="D5" s="1">
        <v>1578647.6422592001</v>
      </c>
      <c r="E5" s="1">
        <v>13234.5422443507</v>
      </c>
      <c r="F5" s="1">
        <v>24</v>
      </c>
      <c r="H5" s="1">
        <v>27.5</v>
      </c>
    </row>
    <row r="6" spans="1:8" ht="16" x14ac:dyDescent="0.2">
      <c r="A6" s="1" t="s">
        <v>9</v>
      </c>
      <c r="B6" s="1" t="s">
        <v>10</v>
      </c>
      <c r="C6" s="1">
        <v>75.118009462104595</v>
      </c>
      <c r="D6" s="1">
        <v>967006.03119446395</v>
      </c>
      <c r="E6" s="1">
        <v>13240.119733113401</v>
      </c>
      <c r="F6" s="1">
        <v>25</v>
      </c>
      <c r="H6" s="1">
        <v>28.1</v>
      </c>
    </row>
    <row r="7" spans="1:8" ht="32" x14ac:dyDescent="0.2">
      <c r="A7" s="1" t="s">
        <v>11</v>
      </c>
      <c r="B7" s="1" t="s">
        <v>12</v>
      </c>
      <c r="C7" s="1">
        <v>37.8313332659853</v>
      </c>
      <c r="D7" s="1">
        <v>488887.527927669</v>
      </c>
      <c r="E7" s="1">
        <v>13244.713367046101</v>
      </c>
      <c r="F7" s="1">
        <v>26</v>
      </c>
      <c r="H7" s="1">
        <v>29.2</v>
      </c>
    </row>
    <row r="8" spans="1:8" ht="16" x14ac:dyDescent="0.2">
      <c r="A8" s="1" t="s">
        <v>13</v>
      </c>
      <c r="B8" s="1" t="s">
        <v>14</v>
      </c>
      <c r="C8" s="1">
        <v>74.7235081716465</v>
      </c>
      <c r="D8" s="1">
        <v>966142.77659787203</v>
      </c>
      <c r="E8" s="1">
        <v>13243.6184506144</v>
      </c>
      <c r="F8" s="1">
        <v>27</v>
      </c>
      <c r="H8" s="1">
        <v>30.5</v>
      </c>
    </row>
    <row r="9" spans="1:8" ht="48" x14ac:dyDescent="0.2">
      <c r="A9" s="1" t="s">
        <v>15</v>
      </c>
      <c r="B9" s="1" t="s">
        <v>16</v>
      </c>
      <c r="C9" s="1">
        <v>258.42775576367399</v>
      </c>
      <c r="D9" s="1">
        <v>3326781.4235358802</v>
      </c>
      <c r="E9" s="1">
        <v>13238.7674086509</v>
      </c>
      <c r="F9" s="1">
        <v>29</v>
      </c>
      <c r="H9" s="1">
        <v>33.4</v>
      </c>
    </row>
    <row r="10" spans="1:8" ht="64" x14ac:dyDescent="0.2">
      <c r="A10" s="1" t="s">
        <v>17</v>
      </c>
      <c r="B10" s="1" t="s">
        <v>18</v>
      </c>
      <c r="C10" s="1">
        <v>257.96207200440102</v>
      </c>
      <c r="D10" s="1">
        <v>3336789.7058116798</v>
      </c>
      <c r="E10" s="1">
        <v>13246.507995707299</v>
      </c>
      <c r="F10" s="1">
        <v>29</v>
      </c>
      <c r="G10" s="1">
        <v>5</v>
      </c>
      <c r="H10" s="1">
        <v>32.9</v>
      </c>
    </row>
    <row r="11" spans="1:8" ht="32" x14ac:dyDescent="0.2">
      <c r="A11" s="1" t="s">
        <v>19</v>
      </c>
      <c r="B11" s="1" t="s">
        <v>20</v>
      </c>
      <c r="C11" s="1">
        <v>1665.36851075102</v>
      </c>
      <c r="D11" s="1">
        <v>21515867.630622499</v>
      </c>
      <c r="E11" s="1">
        <v>13251.5348953095</v>
      </c>
      <c r="F11" s="1">
        <v>37</v>
      </c>
      <c r="G11" s="1">
        <v>8</v>
      </c>
      <c r="H11" s="1">
        <v>41.6</v>
      </c>
    </row>
    <row r="12" spans="1:8" ht="32" x14ac:dyDescent="0.2">
      <c r="A12" s="1" t="s">
        <v>21</v>
      </c>
      <c r="B12" s="1" t="s">
        <v>22</v>
      </c>
      <c r="C12" s="1">
        <v>1120.0328722498</v>
      </c>
      <c r="D12" s="1">
        <v>14257461.0763545</v>
      </c>
      <c r="E12" s="1">
        <v>13128.603775441299</v>
      </c>
    </row>
    <row r="13" spans="1:8" ht="16" x14ac:dyDescent="0.2">
      <c r="A13" s="1" t="s">
        <v>23</v>
      </c>
      <c r="B13" s="1" t="s">
        <v>24</v>
      </c>
      <c r="C13" s="1"/>
      <c r="D13" s="1">
        <v>23335361.7880238</v>
      </c>
      <c r="E13" s="1">
        <v>13067.373100684301</v>
      </c>
    </row>
    <row r="15" spans="1:8" ht="48" x14ac:dyDescent="0.2">
      <c r="A15" s="1" t="s">
        <v>40</v>
      </c>
      <c r="B15" s="1" t="s">
        <v>41</v>
      </c>
      <c r="C15" t="s">
        <v>42</v>
      </c>
      <c r="D15" t="s">
        <v>43</v>
      </c>
    </row>
    <row r="16" spans="1:8" x14ac:dyDescent="0.2">
      <c r="A16">
        <v>12873</v>
      </c>
      <c r="B16">
        <f>AVERAGE(E5:E13)</f>
        <v>13210.64233010199</v>
      </c>
      <c r="C16">
        <f>B16-A16</f>
        <v>337.6423301019895</v>
      </c>
      <c r="D16">
        <f>C16/B16</f>
        <v>2.555835830424627E-2</v>
      </c>
      <c r="E16" s="3">
        <v>2.5000000000000001E-2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C12" sqref="C12:D12"/>
    </sheetView>
  </sheetViews>
  <sheetFormatPr baseColWidth="10" defaultColWidth="8.83203125" defaultRowHeight="15" x14ac:dyDescent="0.2"/>
  <cols>
    <col min="3" max="3" width="14.6640625" customWidth="1"/>
  </cols>
  <sheetData>
    <row r="1" spans="1:7" x14ac:dyDescent="0.2">
      <c r="A1">
        <v>85266</v>
      </c>
    </row>
    <row r="2" spans="1:7" ht="32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35</v>
      </c>
      <c r="G2" s="2" t="s">
        <v>49</v>
      </c>
    </row>
    <row r="3" spans="1:7" ht="32" x14ac:dyDescent="0.2">
      <c r="A3" s="1" t="s">
        <v>11</v>
      </c>
      <c r="B3" s="1" t="s">
        <v>12</v>
      </c>
      <c r="C3" s="1">
        <v>129.055388613996</v>
      </c>
      <c r="D3" s="1">
        <v>3670332.01175493</v>
      </c>
      <c r="E3" s="1">
        <v>30134.967537485001</v>
      </c>
    </row>
    <row r="4" spans="1:7" ht="48" x14ac:dyDescent="0.2">
      <c r="A4" s="1" t="s">
        <v>15</v>
      </c>
      <c r="B4" s="1" t="s">
        <v>16</v>
      </c>
      <c r="C4" s="1">
        <v>356.14772308482401</v>
      </c>
      <c r="D4" s="1">
        <v>10140267.793893199</v>
      </c>
      <c r="E4" s="1">
        <v>30201.549758782799</v>
      </c>
    </row>
    <row r="5" spans="1:7" ht="64" x14ac:dyDescent="0.2">
      <c r="A5" s="1" t="s">
        <v>17</v>
      </c>
      <c r="B5" s="1" t="s">
        <v>18</v>
      </c>
      <c r="C5" s="1">
        <v>1030.16350186777</v>
      </c>
      <c r="D5" s="1">
        <v>33967438.2635222</v>
      </c>
      <c r="E5" s="1">
        <v>30259.1951932714</v>
      </c>
    </row>
    <row r="6" spans="1:7" ht="32" x14ac:dyDescent="0.2">
      <c r="A6" s="1" t="s">
        <v>19</v>
      </c>
      <c r="B6" s="1" t="s">
        <v>20</v>
      </c>
      <c r="C6" s="1">
        <v>749.13493600484298</v>
      </c>
      <c r="D6" s="1">
        <v>21277790.1857225</v>
      </c>
      <c r="E6" s="1">
        <v>29099.5476367597</v>
      </c>
      <c r="F6" s="1">
        <v>458</v>
      </c>
      <c r="G6" s="1">
        <v>303</v>
      </c>
    </row>
    <row r="7" spans="1:7" ht="16" x14ac:dyDescent="0.2">
      <c r="A7" s="1" t="s">
        <v>23</v>
      </c>
      <c r="B7" s="1" t="s">
        <v>24</v>
      </c>
      <c r="C7" s="1">
        <v>1996.8186337096599</v>
      </c>
      <c r="D7" s="1">
        <v>57171798.402492397</v>
      </c>
      <c r="E7" s="1">
        <v>28642.589914228502</v>
      </c>
      <c r="F7" s="1">
        <v>605</v>
      </c>
      <c r="G7" s="1">
        <v>396</v>
      </c>
    </row>
    <row r="8" spans="1:7" ht="32" x14ac:dyDescent="0.2">
      <c r="A8" s="1" t="s">
        <v>29</v>
      </c>
      <c r="B8" s="1" t="s">
        <v>30</v>
      </c>
      <c r="C8" s="1">
        <v>1693.0930097451001</v>
      </c>
      <c r="D8" s="1">
        <v>47086635.723841399</v>
      </c>
      <c r="E8" s="1">
        <v>27895.576305142</v>
      </c>
    </row>
    <row r="9" spans="1:7" ht="32" x14ac:dyDescent="0.2">
      <c r="A9" s="1" t="s">
        <v>31</v>
      </c>
      <c r="B9" s="1" t="s">
        <v>32</v>
      </c>
      <c r="C9" s="1"/>
      <c r="D9" s="1">
        <v>5297269.1781432601</v>
      </c>
      <c r="E9" s="1">
        <v>29079.148904462501</v>
      </c>
    </row>
    <row r="11" spans="1:7" ht="48" x14ac:dyDescent="0.2">
      <c r="A11" s="1" t="s">
        <v>40</v>
      </c>
      <c r="B11" s="1" t="s">
        <v>41</v>
      </c>
      <c r="C11" t="s">
        <v>42</v>
      </c>
      <c r="D11" t="s">
        <v>43</v>
      </c>
    </row>
    <row r="12" spans="1:7" x14ac:dyDescent="0.2">
      <c r="A12">
        <v>27811</v>
      </c>
      <c r="B12">
        <f>AVERAGE(E3:E9)</f>
        <v>29330.367892875984</v>
      </c>
      <c r="C12">
        <f>B12-A12</f>
        <v>1519.3678928759837</v>
      </c>
      <c r="D12">
        <f>C12/B12</f>
        <v>5.180186959894973E-2</v>
      </c>
      <c r="E12" s="3">
        <v>5.1999999999999998E-2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86DF-84AE-6A47-A43D-91E9C7B9F878}">
  <dimension ref="A1:C14"/>
  <sheetViews>
    <sheetView tabSelected="1" workbookViewId="0">
      <selection activeCell="I15" sqref="I15"/>
    </sheetView>
  </sheetViews>
  <sheetFormatPr baseColWidth="10" defaultRowHeight="15" x14ac:dyDescent="0.2"/>
  <cols>
    <col min="1" max="1" width="14.83203125" customWidth="1"/>
    <col min="2" max="2" width="19" customWidth="1"/>
    <col min="3" max="3" width="18.6640625" customWidth="1"/>
  </cols>
  <sheetData>
    <row r="1" spans="1:3" x14ac:dyDescent="0.2">
      <c r="A1" t="s">
        <v>52</v>
      </c>
      <c r="B1" t="s">
        <v>53</v>
      </c>
      <c r="C1" t="s">
        <v>43</v>
      </c>
    </row>
    <row r="2" spans="1:3" x14ac:dyDescent="0.2">
      <c r="A2" t="s">
        <v>54</v>
      </c>
      <c r="B2">
        <v>337.6423301019895</v>
      </c>
      <c r="C2">
        <v>2.555835830424627E-2</v>
      </c>
    </row>
    <row r="3" spans="1:3" x14ac:dyDescent="0.2">
      <c r="A3" t="s">
        <v>55</v>
      </c>
      <c r="B3">
        <v>514.61070565523369</v>
      </c>
      <c r="C3">
        <v>4.8294811050305662E-2</v>
      </c>
    </row>
    <row r="4" spans="1:3" x14ac:dyDescent="0.2">
      <c r="A4" t="s">
        <v>56</v>
      </c>
      <c r="B4">
        <v>852.51331199935157</v>
      </c>
      <c r="C4">
        <v>4.8744255874430313E-2</v>
      </c>
    </row>
    <row r="5" spans="1:3" x14ac:dyDescent="0.2">
      <c r="A5" t="s">
        <v>57</v>
      </c>
      <c r="B5">
        <v>874.93011930293869</v>
      </c>
      <c r="C5">
        <v>4.465767864499038E-2</v>
      </c>
    </row>
    <row r="6" spans="1:3" x14ac:dyDescent="0.2">
      <c r="A6" t="s">
        <v>58</v>
      </c>
      <c r="B6">
        <v>1074.0682210088798</v>
      </c>
      <c r="C6">
        <v>7.4988696865483845E-2</v>
      </c>
    </row>
    <row r="7" spans="1:3" x14ac:dyDescent="0.2">
      <c r="A7" t="s">
        <v>59</v>
      </c>
      <c r="B7">
        <v>1035.1009368609339</v>
      </c>
      <c r="C7">
        <v>4.955220140826614E-2</v>
      </c>
    </row>
    <row r="8" spans="1:3" x14ac:dyDescent="0.2">
      <c r="A8" t="s">
        <v>60</v>
      </c>
      <c r="B8">
        <v>831.87700749697979</v>
      </c>
      <c r="C8">
        <v>2.9851820398575028E-2</v>
      </c>
    </row>
    <row r="9" spans="1:3" x14ac:dyDescent="0.2">
      <c r="A9" t="s">
        <v>61</v>
      </c>
      <c r="B9">
        <v>1544.9488596924748</v>
      </c>
      <c r="C9">
        <v>8.0299010717701499E-2</v>
      </c>
    </row>
    <row r="10" spans="1:3" x14ac:dyDescent="0.2">
      <c r="A10" t="s">
        <v>62</v>
      </c>
      <c r="B10">
        <v>1198.7399993824329</v>
      </c>
      <c r="C10">
        <v>6.2189697379209048E-2</v>
      </c>
    </row>
    <row r="11" spans="1:3" x14ac:dyDescent="0.2">
      <c r="A11" t="s">
        <v>63</v>
      </c>
      <c r="B11">
        <v>1519.3678928759837</v>
      </c>
      <c r="C11">
        <v>5.180186959894973E-2</v>
      </c>
    </row>
    <row r="12" spans="1:3" x14ac:dyDescent="0.2">
      <c r="A12" t="s">
        <v>65</v>
      </c>
      <c r="B12">
        <f>MAX(B2:B11)</f>
        <v>1544.9488596924748</v>
      </c>
      <c r="C12">
        <f>MAX(C2:C11)</f>
        <v>8.0299010717701499E-2</v>
      </c>
    </row>
    <row r="13" spans="1:3" x14ac:dyDescent="0.2">
      <c r="A13" t="s">
        <v>66</v>
      </c>
      <c r="B13">
        <f>MIN(B2:B11)</f>
        <v>337.6423301019895</v>
      </c>
      <c r="C13">
        <f>MIN(C2:C11)</f>
        <v>2.555835830424627E-2</v>
      </c>
    </row>
    <row r="14" spans="1:3" x14ac:dyDescent="0.2">
      <c r="A14" t="s">
        <v>64</v>
      </c>
      <c r="B14">
        <f>AVERAGE(B2:B11)</f>
        <v>978.37993843771983</v>
      </c>
      <c r="C14">
        <f>AVERAGE(C2:C11)</f>
        <v>5.1593840024215798E-2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C11" sqref="C11:D11"/>
    </sheetView>
  </sheetViews>
  <sheetFormatPr baseColWidth="10" defaultColWidth="8.83203125" defaultRowHeight="15" x14ac:dyDescent="0.2"/>
  <cols>
    <col min="3" max="3" width="15.1640625" customWidth="1"/>
  </cols>
  <sheetData>
    <row r="1" spans="1:7" x14ac:dyDescent="0.2">
      <c r="A1" t="s">
        <v>27</v>
      </c>
    </row>
    <row r="2" spans="1:7" ht="32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25</v>
      </c>
      <c r="G2" s="2" t="s">
        <v>50</v>
      </c>
    </row>
    <row r="3" spans="1:7" ht="48" x14ac:dyDescent="0.2">
      <c r="A3" s="1" t="s">
        <v>7</v>
      </c>
      <c r="B3" s="1" t="s">
        <v>8</v>
      </c>
      <c r="C3" s="1">
        <v>166.196786732861</v>
      </c>
      <c r="D3" s="1">
        <v>1703963.0061089799</v>
      </c>
      <c r="E3" s="1">
        <v>10796.559630912599</v>
      </c>
      <c r="F3" s="1">
        <v>22</v>
      </c>
      <c r="G3" s="1">
        <v>24.6</v>
      </c>
    </row>
    <row r="4" spans="1:7" ht="32" x14ac:dyDescent="0.2">
      <c r="A4" s="1" t="s">
        <v>11</v>
      </c>
      <c r="B4" s="1" t="s">
        <v>12</v>
      </c>
      <c r="C4" s="1">
        <v>112.90500348044399</v>
      </c>
      <c r="D4" s="1">
        <v>1144991.28514098</v>
      </c>
      <c r="E4" s="1">
        <v>10745.089916282301</v>
      </c>
      <c r="F4" s="1">
        <v>24</v>
      </c>
      <c r="G4" s="1">
        <v>26.4</v>
      </c>
    </row>
    <row r="5" spans="1:7" ht="48" x14ac:dyDescent="0.2">
      <c r="A5" s="1" t="s">
        <v>15</v>
      </c>
      <c r="B5" s="1" t="s">
        <v>16</v>
      </c>
      <c r="C5" s="1">
        <v>244.657936257953</v>
      </c>
      <c r="D5" s="1">
        <v>2494336.9335343898</v>
      </c>
      <c r="E5" s="1">
        <v>10740.2241837008</v>
      </c>
      <c r="F5" s="1">
        <v>30</v>
      </c>
      <c r="G5" s="1">
        <v>33</v>
      </c>
    </row>
    <row r="6" spans="1:7" ht="64" x14ac:dyDescent="0.2">
      <c r="A6" s="1" t="s">
        <v>17</v>
      </c>
      <c r="B6" s="1" t="s">
        <v>18</v>
      </c>
      <c r="C6" s="1">
        <v>275.24534903831898</v>
      </c>
      <c r="D6" s="1">
        <v>2791315.85146314</v>
      </c>
      <c r="E6" s="1">
        <v>10689.131690587499</v>
      </c>
      <c r="F6" s="1">
        <v>50</v>
      </c>
      <c r="G6" s="1">
        <v>55.4</v>
      </c>
    </row>
    <row r="7" spans="1:7" ht="32" x14ac:dyDescent="0.2">
      <c r="A7" s="1" t="s">
        <v>19</v>
      </c>
      <c r="B7" s="1" t="s">
        <v>20</v>
      </c>
      <c r="C7" s="1">
        <v>2776.64713796161</v>
      </c>
      <c r="D7" s="1">
        <v>23609949.970853198</v>
      </c>
      <c r="E7" s="1">
        <v>10648.5652649477</v>
      </c>
      <c r="F7" s="1">
        <v>63</v>
      </c>
      <c r="G7" s="1">
        <v>70.5</v>
      </c>
    </row>
    <row r="8" spans="1:7" ht="16" x14ac:dyDescent="0.2">
      <c r="A8" s="1" t="s">
        <v>23</v>
      </c>
      <c r="B8" s="1" t="s">
        <v>24</v>
      </c>
      <c r="C8" s="1"/>
      <c r="D8" s="1">
        <v>18675781.472656999</v>
      </c>
      <c r="E8" s="1">
        <v>10314.093547500501</v>
      </c>
    </row>
    <row r="10" spans="1:7" ht="48" x14ac:dyDescent="0.2">
      <c r="A10" s="1" t="s">
        <v>40</v>
      </c>
      <c r="B10" s="1" t="s">
        <v>41</v>
      </c>
      <c r="C10" t="s">
        <v>42</v>
      </c>
      <c r="D10" t="s">
        <v>43</v>
      </c>
    </row>
    <row r="11" spans="1:7" x14ac:dyDescent="0.2">
      <c r="A11">
        <v>10141</v>
      </c>
      <c r="B11">
        <f>AVERAGE(E3:E8)</f>
        <v>10655.610705655234</v>
      </c>
      <c r="C11">
        <f>B11-A11</f>
        <v>514.61070565523369</v>
      </c>
      <c r="D11">
        <f>C11/B11</f>
        <v>4.8294811050305662E-2</v>
      </c>
      <c r="E11" s="3">
        <v>4.8000000000000001E-2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workbookViewId="0">
      <selection activeCell="C14" sqref="C14:D14"/>
    </sheetView>
  </sheetViews>
  <sheetFormatPr baseColWidth="10" defaultColWidth="8.83203125" defaultRowHeight="15" x14ac:dyDescent="0.2"/>
  <cols>
    <col min="3" max="3" width="14.6640625" customWidth="1"/>
  </cols>
  <sheetData>
    <row r="1" spans="1:9" x14ac:dyDescent="0.2">
      <c r="A1" t="s">
        <v>28</v>
      </c>
    </row>
    <row r="2" spans="1:9" x14ac:dyDescent="0.2">
      <c r="A2" s="2"/>
      <c r="B2" s="2"/>
      <c r="C2" s="2"/>
      <c r="D2" s="2"/>
    </row>
    <row r="3" spans="1:9" ht="32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25</v>
      </c>
      <c r="G3" s="2" t="s">
        <v>33</v>
      </c>
      <c r="H3" s="2" t="s">
        <v>48</v>
      </c>
      <c r="I3" s="2" t="s">
        <v>51</v>
      </c>
    </row>
    <row r="4" spans="1:9" ht="48" x14ac:dyDescent="0.2">
      <c r="A4" s="1" t="s">
        <v>7</v>
      </c>
      <c r="B4" s="1" t="s">
        <v>8</v>
      </c>
      <c r="C4" s="1">
        <v>118.584947556343</v>
      </c>
      <c r="D4" s="1">
        <v>1970838.10490186</v>
      </c>
      <c r="E4" s="1">
        <v>16915.216570383302</v>
      </c>
      <c r="F4" s="1">
        <v>23</v>
      </c>
      <c r="H4" s="1">
        <v>32.6</v>
      </c>
    </row>
    <row r="5" spans="1:9" ht="32" x14ac:dyDescent="0.2">
      <c r="A5" s="1" t="s">
        <v>11</v>
      </c>
      <c r="B5" s="1" t="s">
        <v>12</v>
      </c>
      <c r="C5" s="1">
        <v>175.910682047074</v>
      </c>
      <c r="D5" s="1">
        <v>2928999.1901539899</v>
      </c>
      <c r="E5" s="1">
        <v>16923.317001409101</v>
      </c>
      <c r="F5" s="1">
        <v>31</v>
      </c>
      <c r="H5" s="1">
        <v>44.7</v>
      </c>
    </row>
    <row r="6" spans="1:9" ht="48" x14ac:dyDescent="0.2">
      <c r="A6" s="1" t="s">
        <v>15</v>
      </c>
      <c r="B6" s="1" t="s">
        <v>16</v>
      </c>
      <c r="C6" s="1">
        <v>161.76840574023399</v>
      </c>
      <c r="D6" s="1">
        <v>2740023.9775555599</v>
      </c>
      <c r="E6" s="1">
        <v>17053.672371643301</v>
      </c>
      <c r="F6" s="1">
        <v>41</v>
      </c>
      <c r="H6" s="1">
        <v>60.2</v>
      </c>
    </row>
    <row r="7" spans="1:9" ht="64" x14ac:dyDescent="0.2">
      <c r="A7" s="1" t="s">
        <v>17</v>
      </c>
      <c r="B7" s="1" t="s">
        <v>18</v>
      </c>
      <c r="C7" s="1">
        <v>651.858909844967</v>
      </c>
      <c r="D7" s="1">
        <v>11559753.610047</v>
      </c>
      <c r="E7" s="1">
        <v>17334.799817606301</v>
      </c>
      <c r="F7" s="1">
        <v>55</v>
      </c>
      <c r="H7" s="1">
        <v>80.7</v>
      </c>
    </row>
    <row r="8" spans="1:9" ht="32" x14ac:dyDescent="0.2">
      <c r="A8" s="1" t="s">
        <v>19</v>
      </c>
      <c r="B8" s="1" t="s">
        <v>20</v>
      </c>
      <c r="C8" s="1">
        <v>2467.1704249715999</v>
      </c>
      <c r="D8" s="1">
        <v>42516100.506251201</v>
      </c>
      <c r="E8" s="1">
        <v>17465.1376822823</v>
      </c>
      <c r="F8" s="1">
        <v>97</v>
      </c>
      <c r="H8" s="1">
        <v>225.5</v>
      </c>
    </row>
    <row r="9" spans="1:9" ht="16" x14ac:dyDescent="0.2">
      <c r="A9" s="1" t="s">
        <v>23</v>
      </c>
      <c r="B9" s="1" t="s">
        <v>24</v>
      </c>
      <c r="C9" s="1">
        <v>727.65143758321801</v>
      </c>
      <c r="D9" s="1">
        <v>11918423.268460801</v>
      </c>
      <c r="E9" s="1">
        <v>18237.504589800399</v>
      </c>
      <c r="F9" s="1">
        <v>508</v>
      </c>
      <c r="H9" s="1">
        <v>1371.5</v>
      </c>
    </row>
    <row r="10" spans="1:9" ht="32" x14ac:dyDescent="0.2">
      <c r="A10" s="1" t="s">
        <v>29</v>
      </c>
      <c r="B10" s="1" t="s">
        <v>30</v>
      </c>
      <c r="C10" s="1">
        <v>1918.5165424772899</v>
      </c>
      <c r="D10" s="1">
        <v>27447704.877196901</v>
      </c>
      <c r="E10" s="1">
        <v>16772.550882060401</v>
      </c>
    </row>
    <row r="11" spans="1:9" ht="32" x14ac:dyDescent="0.2">
      <c r="A11" s="1" t="s">
        <v>31</v>
      </c>
      <c r="B11" s="1" t="s">
        <v>32</v>
      </c>
      <c r="C11" s="1"/>
      <c r="D11" s="1">
        <v>5609766.8798158802</v>
      </c>
      <c r="E11" s="1">
        <v>19213.9075808097</v>
      </c>
      <c r="G11">
        <v>851</v>
      </c>
      <c r="I11">
        <v>2443</v>
      </c>
    </row>
    <row r="13" spans="1:9" ht="48" x14ac:dyDescent="0.2">
      <c r="A13" s="1" t="s">
        <v>40</v>
      </c>
      <c r="B13" s="1" t="s">
        <v>41</v>
      </c>
      <c r="C13" t="s">
        <v>42</v>
      </c>
      <c r="D13" t="s">
        <v>43</v>
      </c>
    </row>
    <row r="14" spans="1:9" x14ac:dyDescent="0.2">
      <c r="A14">
        <v>16637</v>
      </c>
      <c r="B14">
        <f>AVERAGE(E4:E11)</f>
        <v>17489.513311999352</v>
      </c>
      <c r="C14">
        <f>B14-A14</f>
        <v>852.51331199935157</v>
      </c>
      <c r="D14">
        <f>C14/B14</f>
        <v>4.8744255874430313E-2</v>
      </c>
      <c r="E14" s="3">
        <v>4.8000000000000001E-2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C13" sqref="C13:D13"/>
    </sheetView>
  </sheetViews>
  <sheetFormatPr baseColWidth="10" defaultColWidth="8.83203125" defaultRowHeight="15" x14ac:dyDescent="0.2"/>
  <cols>
    <col min="3" max="3" width="17.33203125" customWidth="1"/>
  </cols>
  <sheetData>
    <row r="1" spans="1:8" x14ac:dyDescent="0.2">
      <c r="A1" t="s">
        <v>34</v>
      </c>
    </row>
    <row r="2" spans="1:8" ht="32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35</v>
      </c>
      <c r="G2" s="2" t="s">
        <v>36</v>
      </c>
      <c r="H2" s="2" t="s">
        <v>48</v>
      </c>
    </row>
    <row r="3" spans="1:8" ht="48" x14ac:dyDescent="0.2">
      <c r="A3" s="1" t="s">
        <v>7</v>
      </c>
      <c r="B3" s="1" t="s">
        <v>8</v>
      </c>
      <c r="C3" s="1">
        <v>109.866051324319</v>
      </c>
      <c r="D3" s="1">
        <v>2108445.3315508999</v>
      </c>
      <c r="E3" s="1">
        <v>19707.9833689031</v>
      </c>
      <c r="F3" s="1">
        <v>633</v>
      </c>
      <c r="H3" s="1">
        <v>825.5</v>
      </c>
    </row>
    <row r="4" spans="1:8" ht="32" x14ac:dyDescent="0.2">
      <c r="A4" s="1" t="s">
        <v>11</v>
      </c>
      <c r="B4" s="1" t="s">
        <v>12</v>
      </c>
      <c r="C4" s="1">
        <v>253.26177239786301</v>
      </c>
      <c r="D4" s="1">
        <v>4853873.5346443001</v>
      </c>
      <c r="E4" s="1">
        <v>19738.341044761601</v>
      </c>
      <c r="F4" s="1">
        <v>637</v>
      </c>
      <c r="H4" s="1">
        <v>830.3</v>
      </c>
    </row>
    <row r="5" spans="1:8" ht="48" x14ac:dyDescent="0.2">
      <c r="A5" s="1" t="s">
        <v>15</v>
      </c>
      <c r="B5" s="1" t="s">
        <v>16</v>
      </c>
      <c r="C5" s="1">
        <v>167.776051530259</v>
      </c>
      <c r="D5" s="1">
        <v>3221466.46271211</v>
      </c>
      <c r="E5" s="1">
        <v>19773.617570724899</v>
      </c>
      <c r="F5" s="1">
        <v>639</v>
      </c>
      <c r="H5" s="1">
        <v>818.9</v>
      </c>
    </row>
    <row r="6" spans="1:8" ht="64" x14ac:dyDescent="0.2">
      <c r="A6" s="1" t="s">
        <v>17</v>
      </c>
      <c r="B6" s="1" t="s">
        <v>18</v>
      </c>
      <c r="C6" s="1">
        <v>550.11012162389795</v>
      </c>
      <c r="D6" s="1">
        <v>10595546.205911299</v>
      </c>
      <c r="E6" s="1">
        <v>19785.742155374999</v>
      </c>
      <c r="F6" s="1">
        <v>655</v>
      </c>
      <c r="H6" s="1">
        <v>829.4</v>
      </c>
    </row>
    <row r="7" spans="1:8" ht="32" x14ac:dyDescent="0.2">
      <c r="A7" s="1" t="s">
        <v>19</v>
      </c>
      <c r="B7" s="1" t="s">
        <v>20</v>
      </c>
      <c r="C7" s="1">
        <v>2376.4057343443101</v>
      </c>
      <c r="D7" s="1">
        <v>37938499.973714299</v>
      </c>
      <c r="E7" s="1">
        <v>19828.007968716101</v>
      </c>
      <c r="F7" s="1">
        <v>717</v>
      </c>
      <c r="H7" s="1">
        <v>889.8</v>
      </c>
    </row>
    <row r="8" spans="1:8" ht="16" x14ac:dyDescent="0.2">
      <c r="A8" s="1" t="s">
        <v>23</v>
      </c>
      <c r="B8" s="1" t="s">
        <v>24</v>
      </c>
      <c r="C8" s="1">
        <v>699.88297426567101</v>
      </c>
      <c r="D8" s="1">
        <v>13520718.372993501</v>
      </c>
      <c r="E8" s="1">
        <v>19355.490579285099</v>
      </c>
    </row>
    <row r="9" spans="1:8" ht="32" x14ac:dyDescent="0.2">
      <c r="A9" s="1" t="s">
        <v>29</v>
      </c>
      <c r="B9" s="1" t="s">
        <v>30</v>
      </c>
      <c r="C9" s="1">
        <v>1749.6480208514099</v>
      </c>
      <c r="D9" s="1">
        <v>33362885.853981201</v>
      </c>
      <c r="E9" s="1">
        <v>19101.646016929</v>
      </c>
    </row>
    <row r="10" spans="1:8" ht="32" x14ac:dyDescent="0.2">
      <c r="A10" s="1" t="s">
        <v>31</v>
      </c>
      <c r="B10" s="1" t="s">
        <v>32</v>
      </c>
      <c r="C10" s="1"/>
      <c r="D10" s="1">
        <v>10484334.773475099</v>
      </c>
      <c r="E10" s="1">
        <v>19444.6122497287</v>
      </c>
      <c r="G10">
        <v>318</v>
      </c>
    </row>
    <row r="12" spans="1:8" ht="48" x14ac:dyDescent="0.2">
      <c r="A12" s="1" t="s">
        <v>40</v>
      </c>
      <c r="B12" s="1" t="s">
        <v>41</v>
      </c>
      <c r="C12" t="s">
        <v>42</v>
      </c>
      <c r="D12" t="s">
        <v>43</v>
      </c>
    </row>
    <row r="13" spans="1:8" x14ac:dyDescent="0.2">
      <c r="A13">
        <v>18717</v>
      </c>
      <c r="B13">
        <f>AVERAGE(E3:E10)</f>
        <v>19591.930119302939</v>
      </c>
      <c r="C13">
        <f>B13-A13</f>
        <v>874.93011930293869</v>
      </c>
      <c r="D13">
        <f>C13/B13</f>
        <v>4.465767864499038E-2</v>
      </c>
      <c r="E13" s="3">
        <v>4.4999999999999998E-2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C11" sqref="C11:D11"/>
    </sheetView>
  </sheetViews>
  <sheetFormatPr baseColWidth="10" defaultColWidth="8.83203125" defaultRowHeight="15" x14ac:dyDescent="0.2"/>
  <cols>
    <col min="3" max="3" width="13.1640625" customWidth="1"/>
  </cols>
  <sheetData>
    <row r="1" spans="1:7" x14ac:dyDescent="0.2">
      <c r="A1" t="s">
        <v>37</v>
      </c>
    </row>
    <row r="2" spans="1:7" ht="48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35</v>
      </c>
      <c r="G2" s="2" t="s">
        <v>48</v>
      </c>
    </row>
    <row r="3" spans="1:7" ht="48" x14ac:dyDescent="0.2">
      <c r="A3" s="1" t="s">
        <v>7</v>
      </c>
      <c r="B3" s="1" t="s">
        <v>8</v>
      </c>
      <c r="C3" s="1">
        <v>311.51695494190898</v>
      </c>
      <c r="D3" s="1">
        <v>1941876.07059466</v>
      </c>
      <c r="E3" s="1">
        <v>6440.00351005829</v>
      </c>
      <c r="F3" s="1"/>
    </row>
    <row r="4" spans="1:7" ht="32" x14ac:dyDescent="0.2">
      <c r="A4" s="1" t="s">
        <v>11</v>
      </c>
      <c r="B4" s="1" t="s">
        <v>12</v>
      </c>
      <c r="C4" s="1">
        <v>114.03580313482701</v>
      </c>
      <c r="D4" s="1">
        <v>1582225.7329978601</v>
      </c>
      <c r="E4" s="1">
        <v>14303.4678106133</v>
      </c>
      <c r="F4" s="1">
        <v>712</v>
      </c>
      <c r="G4" s="1">
        <v>858.7</v>
      </c>
    </row>
    <row r="5" spans="1:7" ht="16" x14ac:dyDescent="0.2">
      <c r="A5" s="1" t="s">
        <v>13</v>
      </c>
      <c r="B5" s="1" t="s">
        <v>14</v>
      </c>
      <c r="C5" s="1">
        <v>45.627213539105703</v>
      </c>
      <c r="D5" s="1">
        <v>628811.86282435304</v>
      </c>
      <c r="E5" s="1">
        <v>14269.5127119466</v>
      </c>
      <c r="F5" s="1">
        <v>735</v>
      </c>
      <c r="G5" s="1">
        <v>885.2</v>
      </c>
    </row>
    <row r="6" spans="1:7" ht="48" x14ac:dyDescent="0.2">
      <c r="A6" s="1" t="s">
        <v>15</v>
      </c>
      <c r="B6" s="1" t="s">
        <v>16</v>
      </c>
      <c r="C6" s="1">
        <v>202.51109091865101</v>
      </c>
      <c r="D6" s="1">
        <v>2769082.2329514902</v>
      </c>
      <c r="E6" s="1">
        <v>14254.9794648024</v>
      </c>
      <c r="F6" s="1">
        <v>739</v>
      </c>
      <c r="G6" s="1">
        <v>891</v>
      </c>
    </row>
    <row r="7" spans="1:7" ht="64" x14ac:dyDescent="0.2">
      <c r="A7" s="1" t="s">
        <v>17</v>
      </c>
      <c r="B7" s="1" t="s">
        <v>18</v>
      </c>
      <c r="C7" s="1">
        <v>825.55340845697197</v>
      </c>
      <c r="D7" s="1">
        <v>11360190.496389801</v>
      </c>
      <c r="E7" s="1">
        <v>14341.8945154096</v>
      </c>
      <c r="F7" s="1">
        <v>756</v>
      </c>
      <c r="G7" s="1">
        <v>912</v>
      </c>
    </row>
    <row r="8" spans="1:7" ht="32" x14ac:dyDescent="0.2">
      <c r="A8" s="1" t="s">
        <v>38</v>
      </c>
      <c r="B8" s="1" t="s">
        <v>39</v>
      </c>
      <c r="C8" s="1">
        <v>95.055642286606002</v>
      </c>
      <c r="D8" s="1">
        <v>1129022.3449249701</v>
      </c>
      <c r="E8" s="1">
        <v>14445.4866022725</v>
      </c>
      <c r="F8" s="1">
        <v>816</v>
      </c>
      <c r="G8" s="1">
        <v>1021.3</v>
      </c>
    </row>
    <row r="10" spans="1:7" ht="48" x14ac:dyDescent="0.2">
      <c r="A10" s="1" t="s">
        <v>40</v>
      </c>
      <c r="B10" s="1" t="s">
        <v>41</v>
      </c>
      <c r="C10" t="s">
        <v>42</v>
      </c>
      <c r="D10" t="s">
        <v>43</v>
      </c>
    </row>
    <row r="11" spans="1:7" x14ac:dyDescent="0.2">
      <c r="A11">
        <v>13249</v>
      </c>
      <c r="B11">
        <f>AVERAGE(E4:E8)</f>
        <v>14323.06822100888</v>
      </c>
      <c r="C11">
        <f>B11-A11</f>
        <v>1074.0682210088798</v>
      </c>
      <c r="D11">
        <f>C11/B11</f>
        <v>7.4988696865483845E-2</v>
      </c>
      <c r="E11" s="3">
        <v>7.4999999999999997E-2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workbookViewId="0">
      <selection activeCell="C8" sqref="C8:D8"/>
    </sheetView>
  </sheetViews>
  <sheetFormatPr baseColWidth="10" defaultColWidth="8.83203125" defaultRowHeight="15" x14ac:dyDescent="0.2"/>
  <sheetData>
    <row r="1" spans="1:7" x14ac:dyDescent="0.2">
      <c r="A1" t="s">
        <v>44</v>
      </c>
    </row>
    <row r="2" spans="1:7" ht="48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25</v>
      </c>
      <c r="G2" s="2" t="s">
        <v>48</v>
      </c>
    </row>
    <row r="3" spans="1:7" ht="32" x14ac:dyDescent="0.2">
      <c r="A3" s="1" t="s">
        <v>11</v>
      </c>
      <c r="B3" s="1" t="s">
        <v>12</v>
      </c>
      <c r="C3" s="1">
        <v>173.30642429807199</v>
      </c>
      <c r="D3" s="1">
        <v>3606322.7874100399</v>
      </c>
      <c r="E3" s="1">
        <v>20812.218199102699</v>
      </c>
      <c r="F3" s="1">
        <v>685</v>
      </c>
      <c r="G3" s="1">
        <v>875</v>
      </c>
    </row>
    <row r="4" spans="1:7" ht="48" x14ac:dyDescent="0.2">
      <c r="A4" s="1" t="s">
        <v>15</v>
      </c>
      <c r="B4" s="1" t="s">
        <v>16</v>
      </c>
      <c r="C4" s="1">
        <v>316.05246370821197</v>
      </c>
      <c r="D4" s="1">
        <v>6782070.8864307199</v>
      </c>
      <c r="E4" s="1">
        <v>20876.765912411502</v>
      </c>
      <c r="F4" s="1">
        <v>685</v>
      </c>
      <c r="G4" s="1">
        <v>876.4</v>
      </c>
    </row>
    <row r="5" spans="1:7" ht="64" x14ac:dyDescent="0.2">
      <c r="A5" s="1" t="s">
        <v>17</v>
      </c>
      <c r="B5" s="1" t="s">
        <v>18</v>
      </c>
      <c r="C5" s="1">
        <v>139.68720840056201</v>
      </c>
      <c r="D5" s="1">
        <v>72912785.456131205</v>
      </c>
      <c r="E5" s="1">
        <v>20978.318699068601</v>
      </c>
      <c r="F5" s="1">
        <v>695</v>
      </c>
      <c r="G5" s="1">
        <v>896</v>
      </c>
    </row>
    <row r="7" spans="1:7" ht="48" x14ac:dyDescent="0.2">
      <c r="A7" s="1" t="s">
        <v>40</v>
      </c>
      <c r="B7" s="1" t="s">
        <v>41</v>
      </c>
      <c r="C7" t="s">
        <v>42</v>
      </c>
      <c r="D7" t="s">
        <v>43</v>
      </c>
    </row>
    <row r="8" spans="1:7" x14ac:dyDescent="0.2">
      <c r="A8">
        <v>19854</v>
      </c>
      <c r="B8">
        <f>AVERAGE(E3:E5)</f>
        <v>20889.100936860934</v>
      </c>
      <c r="C8">
        <f>B8-A8</f>
        <v>1035.1009368609339</v>
      </c>
      <c r="D8">
        <f>C8/B8</f>
        <v>4.955220140826614E-2</v>
      </c>
      <c r="E8" s="3">
        <v>4.9000000000000002E-2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workbookViewId="0">
      <selection activeCell="C10" sqref="C10:D10"/>
    </sheetView>
  </sheetViews>
  <sheetFormatPr baseColWidth="10" defaultColWidth="8.83203125" defaultRowHeight="15" x14ac:dyDescent="0.2"/>
  <cols>
    <col min="3" max="3" width="14.5" customWidth="1"/>
  </cols>
  <sheetData>
    <row r="1" spans="1:7" x14ac:dyDescent="0.2">
      <c r="A1" t="s">
        <v>45</v>
      </c>
    </row>
    <row r="2" spans="1:7" ht="32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25</v>
      </c>
      <c r="G2" s="2" t="s">
        <v>48</v>
      </c>
    </row>
    <row r="3" spans="1:7" ht="32" x14ac:dyDescent="0.2">
      <c r="A3" s="1" t="s">
        <v>11</v>
      </c>
      <c r="B3" s="1" t="s">
        <v>12</v>
      </c>
      <c r="C3" s="1">
        <v>45.714964775797903</v>
      </c>
      <c r="D3" s="1">
        <v>1235883.4526792699</v>
      </c>
      <c r="E3" s="1">
        <v>27556.238451821398</v>
      </c>
    </row>
    <row r="4" spans="1:7" ht="16" x14ac:dyDescent="0.2">
      <c r="A4" s="1" t="s">
        <v>13</v>
      </c>
      <c r="B4" s="1" t="s">
        <v>14</v>
      </c>
      <c r="C4" s="1">
        <v>84.804976959220497</v>
      </c>
      <c r="D4" s="1">
        <v>2292664.30025195</v>
      </c>
      <c r="E4" s="1">
        <v>27560.5885865278</v>
      </c>
    </row>
    <row r="5" spans="1:7" ht="48" x14ac:dyDescent="0.2">
      <c r="A5" s="1" t="s">
        <v>15</v>
      </c>
      <c r="B5" s="1" t="s">
        <v>16</v>
      </c>
      <c r="C5" s="1">
        <v>234.145905525252</v>
      </c>
      <c r="D5" s="1">
        <v>6330028.94283015</v>
      </c>
      <c r="E5" s="1">
        <v>27577.8212331143</v>
      </c>
    </row>
    <row r="6" spans="1:7" ht="64" x14ac:dyDescent="0.2">
      <c r="A6" s="1" t="s">
        <v>17</v>
      </c>
      <c r="B6" s="1" t="s">
        <v>18</v>
      </c>
      <c r="C6" s="1">
        <v>201.07958424670699</v>
      </c>
      <c r="D6" s="1">
        <v>5720552.6140551697</v>
      </c>
      <c r="E6" s="1">
        <v>28146.402392112101</v>
      </c>
      <c r="F6" s="1">
        <v>282</v>
      </c>
      <c r="G6" s="1">
        <v>365</v>
      </c>
    </row>
    <row r="7" spans="1:7" ht="32" x14ac:dyDescent="0.2">
      <c r="A7" s="1" t="s">
        <v>38</v>
      </c>
      <c r="B7" s="1" t="s">
        <v>39</v>
      </c>
      <c r="C7" s="1"/>
      <c r="D7" s="1">
        <v>31422140.3247765</v>
      </c>
      <c r="E7" s="1">
        <v>28493.3343739093</v>
      </c>
      <c r="F7">
        <v>305</v>
      </c>
      <c r="G7" s="1">
        <v>505</v>
      </c>
    </row>
    <row r="9" spans="1:7" ht="48" x14ac:dyDescent="0.2">
      <c r="A9" s="1" t="s">
        <v>40</v>
      </c>
      <c r="B9" s="1" t="s">
        <v>41</v>
      </c>
      <c r="C9" t="s">
        <v>42</v>
      </c>
      <c r="D9" t="s">
        <v>43</v>
      </c>
    </row>
    <row r="10" spans="1:7" x14ac:dyDescent="0.2">
      <c r="A10">
        <v>27035</v>
      </c>
      <c r="B10">
        <f>AVERAGE(E3:E7)</f>
        <v>27866.87700749698</v>
      </c>
      <c r="C10">
        <f>B10-A10</f>
        <v>831.87700749697979</v>
      </c>
      <c r="D10">
        <f>C10/B10</f>
        <v>2.9851820398575028E-2</v>
      </c>
      <c r="E10" s="4">
        <v>0.03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"/>
  <sheetViews>
    <sheetView workbookViewId="0">
      <selection activeCell="C10" sqref="C10:D10"/>
    </sheetView>
  </sheetViews>
  <sheetFormatPr baseColWidth="10" defaultColWidth="8.83203125" defaultRowHeight="15" x14ac:dyDescent="0.2"/>
  <cols>
    <col min="3" max="3" width="14.6640625" customWidth="1"/>
  </cols>
  <sheetData>
    <row r="1" spans="1:7" x14ac:dyDescent="0.2">
      <c r="A1" t="s">
        <v>46</v>
      </c>
    </row>
    <row r="2" spans="1:7" ht="32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35</v>
      </c>
      <c r="G2" s="2" t="s">
        <v>48</v>
      </c>
    </row>
    <row r="3" spans="1:7" ht="32" x14ac:dyDescent="0.2">
      <c r="A3" s="1" t="s">
        <v>11</v>
      </c>
      <c r="B3" s="1" t="s">
        <v>12</v>
      </c>
      <c r="C3" s="1">
        <v>125.975447350777</v>
      </c>
      <c r="D3" s="1">
        <v>2282987.35905327</v>
      </c>
      <c r="E3" s="1">
        <v>18453.903888266301</v>
      </c>
      <c r="F3" s="1">
        <v>690</v>
      </c>
      <c r="G3" s="1">
        <v>831</v>
      </c>
    </row>
    <row r="4" spans="1:7" ht="16" x14ac:dyDescent="0.2">
      <c r="A4" s="1" t="s">
        <v>13</v>
      </c>
      <c r="B4" s="1" t="s">
        <v>14</v>
      </c>
      <c r="C4" s="1">
        <v>71.992719650214895</v>
      </c>
      <c r="D4" s="1">
        <v>191285.23506045601</v>
      </c>
      <c r="E4" s="1">
        <v>2620.89271545165</v>
      </c>
    </row>
    <row r="5" spans="1:7" ht="48" x14ac:dyDescent="0.2">
      <c r="A5" s="1" t="s">
        <v>15</v>
      </c>
      <c r="B5" s="1" t="s">
        <v>16</v>
      </c>
      <c r="C5" s="1">
        <v>335.553275662364</v>
      </c>
      <c r="D5" s="1">
        <v>6371381.02450711</v>
      </c>
      <c r="E5" s="1">
        <v>18604.790316599701</v>
      </c>
      <c r="F5" s="1">
        <v>660</v>
      </c>
      <c r="G5" s="1">
        <v>881</v>
      </c>
    </row>
    <row r="6" spans="1:7" ht="64" x14ac:dyDescent="0.2">
      <c r="A6" s="1" t="s">
        <v>17</v>
      </c>
      <c r="B6" s="1" t="s">
        <v>18</v>
      </c>
      <c r="C6" s="1">
        <v>227.68853178324201</v>
      </c>
      <c r="D6" s="1">
        <v>4525251.2539869603</v>
      </c>
      <c r="E6" s="1">
        <v>19834.821866588401</v>
      </c>
      <c r="F6" s="1">
        <v>583</v>
      </c>
      <c r="G6" s="1">
        <v>1597</v>
      </c>
    </row>
    <row r="7" spans="1:7" ht="32" x14ac:dyDescent="0.2">
      <c r="A7" s="1" t="s">
        <v>38</v>
      </c>
      <c r="B7" s="1" t="s">
        <v>39</v>
      </c>
      <c r="C7" s="1">
        <v>23.550996906312001</v>
      </c>
      <c r="D7" s="1">
        <v>26920614.8051847</v>
      </c>
      <c r="E7" s="1">
        <v>20066.279367315499</v>
      </c>
      <c r="F7" s="1">
        <v>606</v>
      </c>
      <c r="G7" s="1">
        <v>1725</v>
      </c>
    </row>
    <row r="9" spans="1:7" ht="48" x14ac:dyDescent="0.2">
      <c r="A9" s="1" t="s">
        <v>40</v>
      </c>
      <c r="B9" s="1" t="s">
        <v>41</v>
      </c>
      <c r="C9" t="s">
        <v>42</v>
      </c>
      <c r="D9" t="s">
        <v>43</v>
      </c>
    </row>
    <row r="10" spans="1:7" x14ac:dyDescent="0.2">
      <c r="A10">
        <v>17695</v>
      </c>
      <c r="B10">
        <f>AVERAGE(E3,E5,E6,E7)</f>
        <v>19239.948859692475</v>
      </c>
      <c r="C10">
        <f>B10-A10</f>
        <v>1544.9488596924748</v>
      </c>
      <c r="D10">
        <f>C10/B10</f>
        <v>8.0299010717701499E-2</v>
      </c>
      <c r="E10" s="3">
        <v>0.08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workbookViewId="0">
      <selection activeCell="C8" sqref="C8:D8"/>
    </sheetView>
  </sheetViews>
  <sheetFormatPr baseColWidth="10" defaultColWidth="8.83203125" defaultRowHeight="15" x14ac:dyDescent="0.2"/>
  <sheetData>
    <row r="1" spans="1:7" x14ac:dyDescent="0.2">
      <c r="A1" t="s">
        <v>47</v>
      </c>
    </row>
    <row r="2" spans="1:7" ht="48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25</v>
      </c>
      <c r="G2" s="2" t="s">
        <v>48</v>
      </c>
    </row>
    <row r="3" spans="1:7" ht="32" x14ac:dyDescent="0.2">
      <c r="A3" s="1" t="s">
        <v>11</v>
      </c>
      <c r="B3" s="1" t="s">
        <v>12</v>
      </c>
      <c r="C3" s="1">
        <v>134.01601289336801</v>
      </c>
      <c r="D3" s="1">
        <v>2501247.0324647301</v>
      </c>
      <c r="E3" s="1">
        <v>18893.234504918699</v>
      </c>
      <c r="F3" s="1">
        <v>395</v>
      </c>
      <c r="G3" s="1">
        <v>676</v>
      </c>
    </row>
    <row r="4" spans="1:7" ht="48" x14ac:dyDescent="0.2">
      <c r="A4" s="1" t="s">
        <v>15</v>
      </c>
      <c r="B4" s="1" t="s">
        <v>16</v>
      </c>
      <c r="C4" s="1">
        <v>288.84336019629802</v>
      </c>
      <c r="D4" s="1">
        <v>5431261.6680257302</v>
      </c>
      <c r="E4" s="1">
        <v>18895.334443777399</v>
      </c>
      <c r="F4" s="1">
        <v>398</v>
      </c>
      <c r="G4" s="1">
        <v>688</v>
      </c>
    </row>
    <row r="5" spans="1:7" ht="64" x14ac:dyDescent="0.2">
      <c r="A5" s="1" t="s">
        <v>17</v>
      </c>
      <c r="B5" s="1" t="s">
        <v>18</v>
      </c>
      <c r="C5" s="1">
        <v>93.295283272456203</v>
      </c>
      <c r="D5" s="1">
        <v>30125044.309197102</v>
      </c>
      <c r="E5" s="1">
        <v>20038.051049451198</v>
      </c>
      <c r="F5" s="1">
        <v>401</v>
      </c>
      <c r="G5" s="1">
        <v>814</v>
      </c>
    </row>
    <row r="7" spans="1:7" ht="48" x14ac:dyDescent="0.2">
      <c r="A7" s="1" t="s">
        <v>40</v>
      </c>
      <c r="B7" s="1" t="s">
        <v>41</v>
      </c>
      <c r="C7" t="s">
        <v>42</v>
      </c>
      <c r="D7" t="s">
        <v>43</v>
      </c>
    </row>
    <row r="8" spans="1:7" x14ac:dyDescent="0.2">
      <c r="A8">
        <v>18076.8</v>
      </c>
      <c r="B8">
        <f>AVERAGE(E3:E5)</f>
        <v>19275.539999382432</v>
      </c>
      <c r="C8">
        <f>B8-A8</f>
        <v>1198.7399993824329</v>
      </c>
      <c r="D8">
        <f>C8/B8</f>
        <v>6.2189697379209048E-2</v>
      </c>
      <c r="E8" s="3">
        <v>6.2E-2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Royal</vt:lpstr>
      <vt:lpstr>DipData2</vt:lpstr>
      <vt:lpstr>H456</vt:lpstr>
      <vt:lpstr>Section4</vt:lpstr>
      <vt:lpstr>East Columbia</vt:lpstr>
      <vt:lpstr>West Columbia</vt:lpstr>
      <vt:lpstr>BadPock</vt:lpstr>
      <vt:lpstr>SW</vt:lpstr>
      <vt:lpstr>SW2</vt:lpstr>
      <vt:lpstr>85266</vt:lpstr>
      <vt:lpstr>Averages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 Kling</dc:creator>
  <cp:lastModifiedBy>Microsoft Office User</cp:lastModifiedBy>
  <dcterms:created xsi:type="dcterms:W3CDTF">2019-02-28T20:09:45Z</dcterms:created>
  <dcterms:modified xsi:type="dcterms:W3CDTF">2019-03-21T13:40:11Z</dcterms:modified>
</cp:coreProperties>
</file>