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abric strength" sheetId="3" r:id="rId1"/>
  </sheets>
  <calcPr calcId="162913"/>
</workbook>
</file>

<file path=xl/calcChain.xml><?xml version="1.0" encoding="utf-8"?>
<calcChain xmlns="http://schemas.openxmlformats.org/spreadsheetml/2006/main">
  <c r="G7" i="3" l="1"/>
  <c r="H7" i="3"/>
  <c r="I7" i="3"/>
  <c r="J7" i="3" s="1"/>
  <c r="N7" i="3"/>
  <c r="G8" i="3"/>
  <c r="H8" i="3"/>
  <c r="I8" i="3"/>
  <c r="J8" i="3" s="1"/>
  <c r="N8" i="3"/>
  <c r="G9" i="3"/>
  <c r="H9" i="3"/>
  <c r="I9" i="3"/>
  <c r="J9" i="3" s="1"/>
  <c r="N9" i="3"/>
  <c r="G10" i="3"/>
  <c r="H10" i="3"/>
  <c r="I10" i="3"/>
  <c r="J10" i="3" s="1"/>
  <c r="N10" i="3"/>
  <c r="G11" i="3"/>
  <c r="H11" i="3"/>
  <c r="I11" i="3"/>
  <c r="J11" i="3" s="1"/>
  <c r="N11" i="3"/>
  <c r="G12" i="3"/>
  <c r="H12" i="3"/>
  <c r="I12" i="3"/>
  <c r="J12" i="3" s="1"/>
  <c r="N12" i="3"/>
  <c r="G13" i="3"/>
  <c r="H13" i="3"/>
  <c r="I13" i="3"/>
  <c r="J13" i="3" s="1"/>
  <c r="N13" i="3"/>
  <c r="G14" i="3"/>
  <c r="H14" i="3"/>
  <c r="I14" i="3"/>
  <c r="J14" i="3" s="1"/>
  <c r="N14" i="3"/>
  <c r="G15" i="3"/>
  <c r="H15" i="3"/>
  <c r="I15" i="3"/>
  <c r="J15" i="3" s="1"/>
  <c r="N15" i="3"/>
  <c r="G16" i="3"/>
  <c r="H16" i="3"/>
  <c r="I16" i="3"/>
  <c r="J16" i="3" s="1"/>
  <c r="N16" i="3"/>
  <c r="N6" i="3"/>
  <c r="I6" i="3"/>
  <c r="J6" i="3" s="1"/>
  <c r="H6" i="3"/>
  <c r="G6" i="3"/>
  <c r="N5" i="3"/>
  <c r="I5" i="3"/>
  <c r="J5" i="3" s="1"/>
  <c r="H5" i="3"/>
  <c r="G5" i="3"/>
  <c r="N4" i="3"/>
  <c r="I4" i="3"/>
  <c r="J4" i="3" s="1"/>
  <c r="H4" i="3"/>
  <c r="G4" i="3"/>
  <c r="L10" i="3" l="1"/>
  <c r="L8" i="3"/>
  <c r="K4" i="3"/>
  <c r="L5" i="3"/>
  <c r="L9" i="3"/>
  <c r="K9" i="3"/>
  <c r="K15" i="3"/>
  <c r="K12" i="3"/>
  <c r="K6" i="3"/>
  <c r="K5" i="3"/>
  <c r="L12" i="3"/>
  <c r="L6" i="3"/>
  <c r="K13" i="3"/>
  <c r="L4" i="3"/>
  <c r="K14" i="3"/>
  <c r="K11" i="3"/>
  <c r="L16" i="3"/>
  <c r="K10" i="3"/>
  <c r="K16" i="3"/>
  <c r="K7" i="3"/>
  <c r="L15" i="3"/>
  <c r="K8" i="3"/>
  <c r="L14" i="3"/>
  <c r="L13" i="3"/>
  <c r="L11" i="3"/>
  <c r="L7" i="3"/>
  <c r="M14" i="3" l="1"/>
  <c r="M13" i="3"/>
  <c r="M8" i="3"/>
  <c r="M6" i="3"/>
  <c r="M4" i="3"/>
  <c r="M11" i="3"/>
  <c r="M15" i="3"/>
  <c r="M5" i="3"/>
  <c r="M12" i="3"/>
  <c r="M10" i="3"/>
  <c r="M9" i="3"/>
  <c r="M16" i="3"/>
  <c r="M7" i="3"/>
</calcChain>
</file>

<file path=xl/sharedStrings.xml><?xml version="1.0" encoding="utf-8"?>
<sst xmlns="http://schemas.openxmlformats.org/spreadsheetml/2006/main" count="32" uniqueCount="32">
  <si>
    <t>BK-204</t>
  </si>
  <si>
    <t>BK-210</t>
  </si>
  <si>
    <t>BK-211</t>
  </si>
  <si>
    <t>BK-212</t>
  </si>
  <si>
    <t>BK-230</t>
  </si>
  <si>
    <t>BK-218</t>
  </si>
  <si>
    <t>BK-205</t>
  </si>
  <si>
    <t>BK-202-1</t>
  </si>
  <si>
    <t>BK-197</t>
  </si>
  <si>
    <t>BK-193</t>
  </si>
  <si>
    <t>BK-200</t>
  </si>
  <si>
    <t>BK-224</t>
  </si>
  <si>
    <t>BK-203</t>
  </si>
  <si>
    <t>lamda1</t>
  </si>
  <si>
    <t>lamda2</t>
  </si>
  <si>
    <t>lamda3</t>
  </si>
  <si>
    <t>sample</t>
  </si>
  <si>
    <t>Vollmer (1990)</t>
  </si>
  <si>
    <t>Lisle (1985)</t>
  </si>
  <si>
    <t>P</t>
  </si>
  <si>
    <t>G</t>
  </si>
  <si>
    <t>R</t>
  </si>
  <si>
    <t>B (1-R)</t>
  </si>
  <si>
    <t>%P</t>
  </si>
  <si>
    <t>%G</t>
  </si>
  <si>
    <t>%R</t>
  </si>
  <si>
    <t>Intensity</t>
  </si>
  <si>
    <t>Halfwidth 16</t>
  </si>
  <si>
    <t>Halfwidth 10</t>
  </si>
  <si>
    <t>Norm</t>
  </si>
  <si>
    <t># points</t>
  </si>
  <si>
    <t>Str.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</si>
</sst>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5" xfId="0" applyFont="1" applyBorder="1"/>
    <xf numFmtId="0" fontId="0" fillId="0" borderId="6" xfId="0" applyFont="1" applyBorder="1" applyAlignment="1"/>
    <xf numFmtId="2" fontId="0" fillId="0" borderId="0" xfId="0" applyNumberFormat="1" applyFont="1"/>
    <xf numFmtId="0" fontId="0" fillId="0" borderId="7" xfId="0" applyFont="1" applyBorder="1"/>
    <xf numFmtId="0" fontId="0" fillId="0" borderId="4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996633"/>
      <color rgb="FFCC3300"/>
      <color rgb="FFFF9966"/>
      <color rgb="FFFFCCCC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abSelected="1" zoomScaleNormal="100" workbookViewId="0">
      <selection activeCell="D24" sqref="D24"/>
    </sheetView>
  </sheetViews>
  <sheetFormatPr defaultRowHeight="15" x14ac:dyDescent="0.25"/>
  <cols>
    <col min="1" max="1" width="9.140625" style="3"/>
    <col min="2" max="2" width="12.5703125" style="3" customWidth="1"/>
    <col min="3" max="14" width="9.140625" style="3"/>
    <col min="15" max="15" width="13" style="3" customWidth="1"/>
    <col min="16" max="16" width="12.28515625" style="3" customWidth="1"/>
    <col min="17" max="21" width="9.140625" style="3"/>
    <col min="22" max="22" width="13.42578125" style="3" customWidth="1"/>
    <col min="23" max="23" width="13.7109375" style="3" customWidth="1"/>
    <col min="24" max="16384" width="9.140625" style="3"/>
  </cols>
  <sheetData>
    <row r="2" spans="1:17" ht="31.5" customHeight="1" x14ac:dyDescent="0.25">
      <c r="G2" s="11" t="s">
        <v>17</v>
      </c>
      <c r="H2" s="12"/>
      <c r="I2" s="12"/>
      <c r="J2" s="12"/>
      <c r="K2" s="12"/>
      <c r="L2" s="12"/>
      <c r="M2" s="12"/>
      <c r="N2" s="19" t="s">
        <v>18</v>
      </c>
      <c r="O2" s="1" t="s">
        <v>29</v>
      </c>
      <c r="P2" s="2"/>
      <c r="Q2" s="9"/>
    </row>
    <row r="3" spans="1:17" ht="26.25" customHeight="1" x14ac:dyDescent="0.25">
      <c r="A3" s="3" t="s">
        <v>16</v>
      </c>
      <c r="B3" s="3" t="s">
        <v>31</v>
      </c>
      <c r="C3" s="3" t="s">
        <v>13</v>
      </c>
      <c r="D3" s="3" t="s">
        <v>14</v>
      </c>
      <c r="E3" s="3" t="s">
        <v>15</v>
      </c>
      <c r="F3" s="3" t="s">
        <v>30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  <c r="M3" s="13" t="s">
        <v>25</v>
      </c>
      <c r="N3" s="14" t="s">
        <v>26</v>
      </c>
      <c r="O3" s="4" t="s">
        <v>27</v>
      </c>
      <c r="P3" s="5" t="s">
        <v>28</v>
      </c>
      <c r="Q3" s="10"/>
    </row>
    <row r="4" spans="1:17" x14ac:dyDescent="0.25">
      <c r="A4" s="3" t="s">
        <v>1</v>
      </c>
      <c r="B4" s="6">
        <v>3.65</v>
      </c>
      <c r="C4" s="3">
        <v>0.45179999999999998</v>
      </c>
      <c r="D4" s="3">
        <v>0.30549999999999999</v>
      </c>
      <c r="E4" s="3">
        <v>0.2427</v>
      </c>
      <c r="F4" s="3">
        <v>1089</v>
      </c>
      <c r="G4" s="15">
        <f t="shared" ref="G4:G16" si="0">(C4-D4)/1</f>
        <v>0.14629999999999999</v>
      </c>
      <c r="H4" s="15">
        <f t="shared" ref="H4:H16" si="1">2*(D4-E4)/1</f>
        <v>0.12559999999999999</v>
      </c>
      <c r="I4" s="15">
        <f t="shared" ref="I4:I16" si="2">3*E4/1</f>
        <v>0.72809999999999997</v>
      </c>
      <c r="J4" s="16">
        <f t="shared" ref="J4:J16" si="3">1-I4</f>
        <v>0.27190000000000003</v>
      </c>
      <c r="K4" s="17">
        <f t="shared" ref="K4:K16" si="4">G4/SUM(G4:I4)*100</f>
        <v>14.629999999999999</v>
      </c>
      <c r="L4" s="17">
        <f t="shared" ref="L4:L16" si="5">H4/SUM(G4:I4)*100</f>
        <v>12.559999999999999</v>
      </c>
      <c r="M4" s="17">
        <f t="shared" ref="M4:M16" si="6">100-SUM(K4:L4)</f>
        <v>72.81</v>
      </c>
      <c r="N4" s="18">
        <f t="shared" ref="N4:N16" si="7">(15/2)*((C4-1/3)^2+(D4-1/3)^2+(E4-1/3)^2)</f>
        <v>0.17267584999999996</v>
      </c>
      <c r="O4" s="7">
        <v>1.1100000000000001</v>
      </c>
      <c r="P4" s="8">
        <v>1.19</v>
      </c>
    </row>
    <row r="5" spans="1:17" x14ac:dyDescent="0.25">
      <c r="A5" s="3" t="s">
        <v>2</v>
      </c>
      <c r="B5" s="6">
        <v>3.41</v>
      </c>
      <c r="C5" s="3">
        <v>0.43540000000000001</v>
      </c>
      <c r="D5" s="3">
        <v>0.31769999999999998</v>
      </c>
      <c r="E5" s="3">
        <v>0.24690000000000001</v>
      </c>
      <c r="F5" s="3">
        <v>1206</v>
      </c>
      <c r="G5" s="15">
        <f t="shared" si="0"/>
        <v>0.11770000000000003</v>
      </c>
      <c r="H5" s="15">
        <f t="shared" si="1"/>
        <v>0.14159999999999995</v>
      </c>
      <c r="I5" s="15">
        <f t="shared" si="2"/>
        <v>0.74070000000000003</v>
      </c>
      <c r="J5" s="16">
        <f t="shared" si="3"/>
        <v>0.25929999999999997</v>
      </c>
      <c r="K5" s="17">
        <f t="shared" si="4"/>
        <v>11.770000000000003</v>
      </c>
      <c r="L5" s="17">
        <f t="shared" si="5"/>
        <v>14.159999999999995</v>
      </c>
      <c r="M5" s="17">
        <f t="shared" si="6"/>
        <v>74.069999999999993</v>
      </c>
      <c r="N5" s="18">
        <f t="shared" si="7"/>
        <v>0.13599545000000002</v>
      </c>
      <c r="O5" s="7">
        <v>1.1100000000000001</v>
      </c>
      <c r="P5" s="8">
        <v>1.19</v>
      </c>
    </row>
    <row r="6" spans="1:17" x14ac:dyDescent="0.25">
      <c r="A6" s="3" t="s">
        <v>3</v>
      </c>
      <c r="B6" s="6">
        <v>3.17</v>
      </c>
      <c r="C6" s="3">
        <v>0.38479999999999998</v>
      </c>
      <c r="D6" s="3">
        <v>0.35310000000000002</v>
      </c>
      <c r="E6" s="3">
        <v>0.26200000000000001</v>
      </c>
      <c r="F6" s="3">
        <v>1122</v>
      </c>
      <c r="G6" s="15">
        <f t="shared" si="0"/>
        <v>3.169999999999995E-2</v>
      </c>
      <c r="H6" s="15">
        <f t="shared" si="1"/>
        <v>0.18220000000000003</v>
      </c>
      <c r="I6" s="15">
        <f t="shared" si="2"/>
        <v>0.78600000000000003</v>
      </c>
      <c r="J6" s="16">
        <f t="shared" si="3"/>
        <v>0.21399999999999997</v>
      </c>
      <c r="K6" s="17">
        <f t="shared" si="4"/>
        <v>3.1703170317031653</v>
      </c>
      <c r="L6" s="17">
        <f t="shared" si="5"/>
        <v>18.221822182218226</v>
      </c>
      <c r="M6" s="17">
        <f t="shared" si="6"/>
        <v>78.607860786078618</v>
      </c>
      <c r="N6" s="18">
        <f t="shared" si="7"/>
        <v>6.0959874999999983E-2</v>
      </c>
      <c r="O6" s="7">
        <v>1.0900000000000001</v>
      </c>
      <c r="P6" s="8">
        <v>1.17</v>
      </c>
    </row>
    <row r="7" spans="1:17" x14ac:dyDescent="0.25">
      <c r="A7" s="3" t="s">
        <v>4</v>
      </c>
      <c r="B7" s="6">
        <v>1</v>
      </c>
      <c r="C7" s="3">
        <v>0.55579999999999996</v>
      </c>
      <c r="D7" s="3">
        <v>0.26790000000000003</v>
      </c>
      <c r="E7" s="3">
        <v>0.17630000000000001</v>
      </c>
      <c r="F7" s="3">
        <v>1090</v>
      </c>
      <c r="G7" s="15">
        <f t="shared" si="0"/>
        <v>0.28789999999999993</v>
      </c>
      <c r="H7" s="15">
        <f t="shared" si="1"/>
        <v>0.18320000000000003</v>
      </c>
      <c r="I7" s="15">
        <f t="shared" si="2"/>
        <v>0.52890000000000004</v>
      </c>
      <c r="J7" s="16">
        <f t="shared" si="3"/>
        <v>0.47109999999999996</v>
      </c>
      <c r="K7" s="17">
        <f t="shared" si="4"/>
        <v>28.789999999999992</v>
      </c>
      <c r="L7" s="17">
        <f t="shared" si="5"/>
        <v>18.320000000000004</v>
      </c>
      <c r="M7" s="17">
        <f t="shared" si="6"/>
        <v>52.89</v>
      </c>
      <c r="N7" s="18">
        <f t="shared" si="7"/>
        <v>0.58824304999999977</v>
      </c>
      <c r="O7" s="7">
        <v>1.26</v>
      </c>
      <c r="P7" s="8">
        <v>1.39</v>
      </c>
    </row>
    <row r="8" spans="1:17" x14ac:dyDescent="0.25">
      <c r="A8" s="3" t="s">
        <v>5</v>
      </c>
      <c r="B8" s="6">
        <v>0.68</v>
      </c>
      <c r="C8" s="3">
        <v>0.57799999999999996</v>
      </c>
      <c r="D8" s="3">
        <v>0.26050000000000001</v>
      </c>
      <c r="E8" s="3">
        <v>0.1615</v>
      </c>
      <c r="F8" s="3">
        <v>938</v>
      </c>
      <c r="G8" s="15">
        <f t="shared" si="0"/>
        <v>0.31749999999999995</v>
      </c>
      <c r="H8" s="15">
        <f t="shared" si="1"/>
        <v>0.19800000000000001</v>
      </c>
      <c r="I8" s="15">
        <f t="shared" si="2"/>
        <v>0.48450000000000004</v>
      </c>
      <c r="J8" s="16">
        <f t="shared" si="3"/>
        <v>0.51549999999999996</v>
      </c>
      <c r="K8" s="17">
        <f t="shared" si="4"/>
        <v>31.749999999999996</v>
      </c>
      <c r="L8" s="17">
        <f t="shared" si="5"/>
        <v>19.8</v>
      </c>
      <c r="M8" s="17">
        <f t="shared" si="6"/>
        <v>48.45</v>
      </c>
      <c r="N8" s="18">
        <f t="shared" si="7"/>
        <v>0.71019874999999977</v>
      </c>
      <c r="O8" s="7">
        <v>1.3</v>
      </c>
      <c r="P8" s="8">
        <v>1.43</v>
      </c>
    </row>
    <row r="9" spans="1:17" x14ac:dyDescent="0.25">
      <c r="A9" s="3" t="s">
        <v>11</v>
      </c>
      <c r="B9" s="6">
        <v>-0.26</v>
      </c>
      <c r="C9" s="3">
        <v>0.44180000000000003</v>
      </c>
      <c r="D9" s="3">
        <v>0.30609999999999998</v>
      </c>
      <c r="E9" s="3">
        <v>0.25209999999999999</v>
      </c>
      <c r="F9" s="3">
        <v>1126</v>
      </c>
      <c r="G9" s="15">
        <f t="shared" si="0"/>
        <v>0.13570000000000004</v>
      </c>
      <c r="H9" s="15">
        <f t="shared" si="1"/>
        <v>0.10799999999999998</v>
      </c>
      <c r="I9" s="15">
        <f t="shared" si="2"/>
        <v>0.75629999999999997</v>
      </c>
      <c r="J9" s="16">
        <f t="shared" si="3"/>
        <v>0.24370000000000003</v>
      </c>
      <c r="K9" s="17">
        <f t="shared" si="4"/>
        <v>13.570000000000004</v>
      </c>
      <c r="L9" s="17">
        <f t="shared" si="5"/>
        <v>10.799999999999999</v>
      </c>
      <c r="M9" s="17">
        <f t="shared" si="6"/>
        <v>75.63</v>
      </c>
      <c r="N9" s="18">
        <f t="shared" si="7"/>
        <v>0.14329145000000007</v>
      </c>
      <c r="O9" s="7">
        <v>1.07</v>
      </c>
      <c r="P9" s="8">
        <v>1.1100000000000001</v>
      </c>
    </row>
    <row r="10" spans="1:17" x14ac:dyDescent="0.25">
      <c r="A10" s="3" t="s">
        <v>0</v>
      </c>
      <c r="B10" s="6">
        <v>-1.3</v>
      </c>
      <c r="C10" s="3">
        <v>0.60919999999999996</v>
      </c>
      <c r="D10" s="3">
        <v>0.23419999999999999</v>
      </c>
      <c r="E10" s="3">
        <v>0.15659999999999999</v>
      </c>
      <c r="F10" s="3">
        <v>1054</v>
      </c>
      <c r="G10" s="15">
        <f t="shared" si="0"/>
        <v>0.375</v>
      </c>
      <c r="H10" s="15">
        <f t="shared" si="1"/>
        <v>0.1552</v>
      </c>
      <c r="I10" s="15">
        <f t="shared" si="2"/>
        <v>0.4698</v>
      </c>
      <c r="J10" s="16">
        <f t="shared" si="3"/>
        <v>0.5302</v>
      </c>
      <c r="K10" s="17">
        <f t="shared" si="4"/>
        <v>37.5</v>
      </c>
      <c r="L10" s="17">
        <f t="shared" si="5"/>
        <v>15.52</v>
      </c>
      <c r="M10" s="17">
        <f t="shared" si="6"/>
        <v>46.980000000000004</v>
      </c>
      <c r="N10" s="18">
        <f t="shared" si="7"/>
        <v>0.8787337999999999</v>
      </c>
      <c r="O10" s="7">
        <v>1.42</v>
      </c>
      <c r="P10" s="8">
        <v>1.61</v>
      </c>
    </row>
    <row r="11" spans="1:17" x14ac:dyDescent="0.25">
      <c r="A11" s="3" t="s">
        <v>6</v>
      </c>
      <c r="B11" s="6">
        <v>-1.36</v>
      </c>
      <c r="C11" s="3">
        <v>0.38519999999999999</v>
      </c>
      <c r="D11" s="3">
        <v>0.36130000000000001</v>
      </c>
      <c r="E11" s="3">
        <v>0.25359999999999999</v>
      </c>
      <c r="F11" s="3">
        <v>1240</v>
      </c>
      <c r="G11" s="15">
        <f t="shared" si="0"/>
        <v>2.3899999999999977E-2</v>
      </c>
      <c r="H11" s="15">
        <f t="shared" si="1"/>
        <v>0.21540000000000004</v>
      </c>
      <c r="I11" s="15">
        <f t="shared" si="2"/>
        <v>0.76079999999999992</v>
      </c>
      <c r="J11" s="16">
        <f t="shared" si="3"/>
        <v>0.23920000000000008</v>
      </c>
      <c r="K11" s="17">
        <f t="shared" si="4"/>
        <v>2.3897610238976079</v>
      </c>
      <c r="L11" s="17">
        <f t="shared" si="5"/>
        <v>21.537846215378469</v>
      </c>
      <c r="M11" s="17">
        <f t="shared" si="6"/>
        <v>76.072392760723915</v>
      </c>
      <c r="N11" s="18">
        <f t="shared" si="7"/>
        <v>7.3722675000000001E-2</v>
      </c>
      <c r="O11" s="7">
        <v>1.05</v>
      </c>
      <c r="P11" s="8">
        <v>1.0900000000000001</v>
      </c>
    </row>
    <row r="12" spans="1:17" x14ac:dyDescent="0.25">
      <c r="A12" s="3" t="s">
        <v>12</v>
      </c>
      <c r="B12" s="6">
        <v>-1.46</v>
      </c>
      <c r="C12" s="3">
        <v>0.47670000000000001</v>
      </c>
      <c r="D12" s="3">
        <v>0.314</v>
      </c>
      <c r="E12" s="3">
        <v>0.20930000000000001</v>
      </c>
      <c r="F12" s="3">
        <v>1154</v>
      </c>
      <c r="G12" s="15">
        <f t="shared" si="0"/>
        <v>0.16270000000000001</v>
      </c>
      <c r="H12" s="15">
        <f t="shared" si="1"/>
        <v>0.20939999999999998</v>
      </c>
      <c r="I12" s="15">
        <f t="shared" si="2"/>
        <v>0.62790000000000001</v>
      </c>
      <c r="J12" s="16">
        <f t="shared" si="3"/>
        <v>0.37209999999999999</v>
      </c>
      <c r="K12" s="17">
        <f t="shared" si="4"/>
        <v>16.27</v>
      </c>
      <c r="L12" s="17">
        <f t="shared" si="5"/>
        <v>20.939999999999998</v>
      </c>
      <c r="M12" s="17">
        <f t="shared" si="6"/>
        <v>62.790000000000006</v>
      </c>
      <c r="N12" s="18">
        <f t="shared" si="7"/>
        <v>0.27234035000000001</v>
      </c>
      <c r="O12" s="7">
        <v>1.1000000000000001</v>
      </c>
      <c r="P12" s="8">
        <v>1.1399999999999999</v>
      </c>
    </row>
    <row r="13" spans="1:17" x14ac:dyDescent="0.25">
      <c r="A13" s="3" t="s">
        <v>7</v>
      </c>
      <c r="B13" s="6">
        <v>-2.0299999999999998</v>
      </c>
      <c r="C13" s="3">
        <v>0.40660000000000002</v>
      </c>
      <c r="D13" s="3">
        <v>0.34079999999999999</v>
      </c>
      <c r="E13" s="3">
        <v>0.25269999999999998</v>
      </c>
      <c r="F13" s="3">
        <v>1118</v>
      </c>
      <c r="G13" s="15">
        <f t="shared" si="0"/>
        <v>6.5800000000000025E-2</v>
      </c>
      <c r="H13" s="15">
        <f t="shared" si="1"/>
        <v>0.17620000000000002</v>
      </c>
      <c r="I13" s="15">
        <f t="shared" si="2"/>
        <v>0.7581</v>
      </c>
      <c r="J13" s="16">
        <f t="shared" si="3"/>
        <v>0.2419</v>
      </c>
      <c r="K13" s="17">
        <f t="shared" si="4"/>
        <v>6.5793420657934227</v>
      </c>
      <c r="L13" s="17">
        <f t="shared" si="5"/>
        <v>17.618238176182384</v>
      </c>
      <c r="M13" s="17">
        <f t="shared" si="6"/>
        <v>75.8024197580242</v>
      </c>
      <c r="N13" s="18">
        <f t="shared" si="7"/>
        <v>8.9441175000000039E-2</v>
      </c>
      <c r="O13" s="7">
        <v>1.04</v>
      </c>
      <c r="P13" s="8">
        <v>1.07</v>
      </c>
    </row>
    <row r="14" spans="1:17" x14ac:dyDescent="0.25">
      <c r="A14" s="3" t="s">
        <v>10</v>
      </c>
      <c r="B14" s="6">
        <v>-2.23</v>
      </c>
      <c r="C14" s="3">
        <v>0.41830000000000001</v>
      </c>
      <c r="D14" s="3">
        <v>0.33279999999999998</v>
      </c>
      <c r="E14" s="3">
        <v>0.24890000000000001</v>
      </c>
      <c r="F14" s="3">
        <v>1136</v>
      </c>
      <c r="G14" s="15">
        <f t="shared" si="0"/>
        <v>8.550000000000002E-2</v>
      </c>
      <c r="H14" s="15">
        <f t="shared" si="1"/>
        <v>0.16779999999999995</v>
      </c>
      <c r="I14" s="15">
        <f t="shared" si="2"/>
        <v>0.74670000000000003</v>
      </c>
      <c r="J14" s="16">
        <f t="shared" si="3"/>
        <v>0.25329999999999997</v>
      </c>
      <c r="K14" s="17">
        <f t="shared" si="4"/>
        <v>8.5500000000000025</v>
      </c>
      <c r="L14" s="17">
        <f t="shared" si="5"/>
        <v>16.779999999999994</v>
      </c>
      <c r="M14" s="17">
        <f t="shared" si="6"/>
        <v>74.67</v>
      </c>
      <c r="N14" s="18">
        <f t="shared" si="7"/>
        <v>0.10761455</v>
      </c>
      <c r="O14" s="7">
        <v>1.05</v>
      </c>
      <c r="P14" s="8">
        <v>1.07</v>
      </c>
    </row>
    <row r="15" spans="1:17" x14ac:dyDescent="0.25">
      <c r="A15" s="3" t="s">
        <v>8</v>
      </c>
      <c r="B15" s="6">
        <v>-2.8</v>
      </c>
      <c r="C15" s="3">
        <v>0.4118</v>
      </c>
      <c r="D15" s="3">
        <v>0.31900000000000001</v>
      </c>
      <c r="E15" s="3">
        <v>0.26929999999999998</v>
      </c>
      <c r="F15" s="3">
        <v>1176</v>
      </c>
      <c r="G15" s="15">
        <f t="shared" si="0"/>
        <v>9.2799999999999994E-2</v>
      </c>
      <c r="H15" s="15">
        <f t="shared" si="1"/>
        <v>9.9400000000000044E-2</v>
      </c>
      <c r="I15" s="15">
        <f t="shared" si="2"/>
        <v>0.80789999999999995</v>
      </c>
      <c r="J15" s="16">
        <f t="shared" si="3"/>
        <v>0.19210000000000005</v>
      </c>
      <c r="K15" s="17">
        <f t="shared" si="4"/>
        <v>9.2790720927907202</v>
      </c>
      <c r="L15" s="17">
        <f t="shared" si="5"/>
        <v>9.9390060993900651</v>
      </c>
      <c r="M15" s="17">
        <f t="shared" si="6"/>
        <v>80.781921807819216</v>
      </c>
      <c r="N15" s="18">
        <f t="shared" si="7"/>
        <v>7.8470475000000012E-2</v>
      </c>
      <c r="O15" s="7">
        <v>1.03</v>
      </c>
      <c r="P15" s="8">
        <v>1.05</v>
      </c>
    </row>
    <row r="16" spans="1:17" x14ac:dyDescent="0.25">
      <c r="A16" s="3" t="s">
        <v>9</v>
      </c>
      <c r="B16" s="6">
        <v>-3.09</v>
      </c>
      <c r="C16" s="3">
        <v>0.4304</v>
      </c>
      <c r="D16" s="3">
        <v>0.32290000000000002</v>
      </c>
      <c r="E16" s="3">
        <v>0.2467</v>
      </c>
      <c r="F16" s="3">
        <v>1124</v>
      </c>
      <c r="G16" s="15">
        <f t="shared" si="0"/>
        <v>0.10749999999999998</v>
      </c>
      <c r="H16" s="15">
        <f t="shared" si="1"/>
        <v>0.15240000000000004</v>
      </c>
      <c r="I16" s="15">
        <f t="shared" si="2"/>
        <v>0.74009999999999998</v>
      </c>
      <c r="J16" s="16">
        <f t="shared" si="3"/>
        <v>0.25990000000000002</v>
      </c>
      <c r="K16" s="17">
        <f t="shared" si="4"/>
        <v>10.749999999999998</v>
      </c>
      <c r="L16" s="17">
        <f t="shared" si="5"/>
        <v>15.240000000000004</v>
      </c>
      <c r="M16" s="17">
        <f t="shared" si="6"/>
        <v>74.009999999999991</v>
      </c>
      <c r="N16" s="18">
        <f t="shared" si="7"/>
        <v>0.12777094999999999</v>
      </c>
      <c r="O16" s="7">
        <v>1.06</v>
      </c>
      <c r="P16" s="8">
        <v>1.0900000000000001</v>
      </c>
    </row>
  </sheetData>
  <mergeCells count="2">
    <mergeCell ref="O2:P2"/>
    <mergeCell ref="G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fabric strength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2019-10-04T18:01:45Z</dcterms:modified>
</cp:coreProperties>
</file>