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2"/>
  </bookViews>
  <sheets>
    <sheet name="vasogenic oedema" sheetId="1" r:id="rId1"/>
    <sheet name="cytotoxic oedem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<sst xmlns="http://schemas.openxmlformats.org/spreadsheetml/2006/main" count="283" uniqueCount="116">
  <si>
    <t>序号1</t>
  </si>
  <si>
    <t>序号2</t>
  </si>
  <si>
    <t>子痫前期/子痫/</t>
  </si>
  <si>
    <t>住院号</t>
  </si>
  <si>
    <t>姓名</t>
  </si>
  <si>
    <t>SBP1</t>
  </si>
  <si>
    <t>qian</t>
  </si>
  <si>
    <t>DBP1</t>
  </si>
  <si>
    <t>SBP2</t>
  </si>
  <si>
    <t>hou</t>
  </si>
  <si>
    <t>DBP2</t>
  </si>
  <si>
    <t>差1</t>
  </si>
  <si>
    <t>1/3差1</t>
  </si>
  <si>
    <t>MAP1</t>
  </si>
  <si>
    <t>ERR.BAR</t>
  </si>
  <si>
    <t>差2</t>
  </si>
  <si>
    <t>1/3差2</t>
  </si>
  <si>
    <t>MAP2</t>
  </si>
  <si>
    <t>升高时间</t>
  </si>
  <si>
    <t>头痛</t>
  </si>
  <si>
    <t>头晕</t>
  </si>
  <si>
    <t>恶心呕吐</t>
  </si>
  <si>
    <t>视物不清</t>
  </si>
  <si>
    <t>抽搐</t>
  </si>
  <si>
    <t>复视</t>
  </si>
  <si>
    <t>失语</t>
  </si>
  <si>
    <t>视盘水肿</t>
  </si>
  <si>
    <t>感觉障碍</t>
  </si>
  <si>
    <t>意识障碍</t>
  </si>
  <si>
    <t>ALB1</t>
  </si>
  <si>
    <t>ALB2</t>
  </si>
  <si>
    <t>CR1肌酐</t>
  </si>
  <si>
    <t>CR2</t>
  </si>
  <si>
    <t>BUN1</t>
  </si>
  <si>
    <t>BUN2</t>
  </si>
  <si>
    <t>UA1</t>
  </si>
  <si>
    <t>UA2</t>
  </si>
  <si>
    <t>LDH1</t>
  </si>
  <si>
    <t>LDH2</t>
  </si>
  <si>
    <t>LDL1</t>
  </si>
  <si>
    <t>LDL2</t>
  </si>
  <si>
    <t>CRP1</t>
  </si>
  <si>
    <t>CRP2</t>
  </si>
  <si>
    <t>WBC1</t>
  </si>
  <si>
    <t>WBC2</t>
  </si>
  <si>
    <t>血型0=O1=A2=B</t>
  </si>
  <si>
    <t>RH1=阳</t>
  </si>
  <si>
    <t>额</t>
  </si>
  <si>
    <t>顶</t>
  </si>
  <si>
    <t>枕</t>
  </si>
  <si>
    <t>颞</t>
  </si>
  <si>
    <t>小脑</t>
  </si>
  <si>
    <t>基底节</t>
  </si>
  <si>
    <t>脑干</t>
  </si>
  <si>
    <t>深部白质(外囊、内囊、放射冠)</t>
  </si>
  <si>
    <t>胼胝体</t>
  </si>
  <si>
    <t>buwei</t>
  </si>
  <si>
    <t>影像评分</t>
  </si>
  <si>
    <t>水肿分类0=血管</t>
  </si>
  <si>
    <t>24h蛋白尿1</t>
  </si>
  <si>
    <t>24h尿蛋白2</t>
  </si>
  <si>
    <t>AST</t>
  </si>
  <si>
    <t>ALT</t>
  </si>
  <si>
    <t>陈**</t>
  </si>
  <si>
    <t>王**</t>
  </si>
  <si>
    <t>张**</t>
  </si>
  <si>
    <t>李**</t>
  </si>
  <si>
    <t>欧**</t>
  </si>
  <si>
    <t>潘**</t>
  </si>
  <si>
    <t>黄**</t>
  </si>
  <si>
    <t>左**</t>
  </si>
  <si>
    <t>郝**</t>
  </si>
  <si>
    <t>刘**</t>
  </si>
  <si>
    <t>郑*</t>
  </si>
  <si>
    <t>庞*</t>
  </si>
  <si>
    <t>卢**</t>
  </si>
  <si>
    <t>叶**</t>
  </si>
  <si>
    <t>胡*</t>
  </si>
  <si>
    <t>陶*</t>
  </si>
  <si>
    <t>吴**</t>
  </si>
  <si>
    <t>3</t>
  </si>
  <si>
    <t>盘**</t>
  </si>
  <si>
    <t>梁**</t>
  </si>
  <si>
    <t>谢**</t>
  </si>
  <si>
    <t>江**</t>
  </si>
  <si>
    <t>孙**</t>
  </si>
  <si>
    <t>吕**</t>
  </si>
  <si>
    <t>唐**</t>
  </si>
  <si>
    <t>LDH</t>
  </si>
  <si>
    <t>蒙**</t>
  </si>
  <si>
    <t>杨*</t>
  </si>
  <si>
    <t>曾**</t>
  </si>
  <si>
    <t>覃**</t>
  </si>
  <si>
    <t>薛**</t>
  </si>
  <si>
    <t>周*</t>
  </si>
  <si>
    <t>闵*</t>
  </si>
  <si>
    <t>SLE</t>
  </si>
  <si>
    <t>易**</t>
  </si>
  <si>
    <t>黎**</t>
  </si>
  <si>
    <t>sle</t>
  </si>
  <si>
    <t>徐**</t>
  </si>
  <si>
    <t>罗**</t>
  </si>
  <si>
    <t>No1</t>
  </si>
  <si>
    <t>No2</t>
  </si>
  <si>
    <t>ID</t>
  </si>
  <si>
    <t>name</t>
  </si>
  <si>
    <t>Cesarean section</t>
  </si>
  <si>
    <t>Hospitalization time</t>
  </si>
  <si>
    <r>
      <t>M</t>
    </r>
    <r>
      <rPr>
        <sz val="10.5"/>
        <rFont val="Times New Roman"/>
        <family val="1"/>
      </rPr>
      <t>aternal death</t>
    </r>
  </si>
  <si>
    <t>Remain severe sequela</t>
  </si>
  <si>
    <t>Stillbirth</t>
  </si>
  <si>
    <t>Premature delivery</t>
  </si>
  <si>
    <t>Apgar1min</t>
  </si>
  <si>
    <t>5min</t>
  </si>
  <si>
    <t>10min</t>
  </si>
  <si>
    <t>郑**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</si>
</sst>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8">
    <font>
      <sz val="12"/>
      <name val="宋体"/>
      <family val="0"/>
    </font>
    <font>
      <sz val="8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48"/>
      <name val="宋体"/>
      <family val="0"/>
    </font>
    <font>
      <sz val="11"/>
      <color indexed="48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6" fontId="47" fillId="0" borderId="0" xfId="0" applyNumberFormat="1" applyFont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78"/>
  <sheetViews>
    <sheetView zoomScaleSheetLayoutView="100" workbookViewId="0" topLeftCell="A10">
      <selection activeCell="A1" sqref="A1:E32"/>
    </sheetView>
  </sheetViews>
  <sheetFormatPr defaultColWidth="9.00390625" defaultRowHeight="14.25"/>
  <sheetData>
    <row r="1" spans="1:66" ht="57">
      <c r="A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6" t="s">
        <v>5</v>
      </c>
      <c r="G1" s="16" t="s">
        <v>6</v>
      </c>
      <c r="H1" s="5" t="s">
        <v>7</v>
      </c>
      <c r="I1" s="16" t="s">
        <v>8</v>
      </c>
      <c r="J1" s="16" t="s">
        <v>9</v>
      </c>
      <c r="K1" s="1" t="s">
        <v>10</v>
      </c>
      <c r="L1" s="1" t="s">
        <v>11</v>
      </c>
      <c r="M1" s="1" t="s">
        <v>12</v>
      </c>
      <c r="N1" s="17" t="s">
        <v>13</v>
      </c>
      <c r="O1" s="17"/>
      <c r="P1" s="17" t="s">
        <v>14</v>
      </c>
      <c r="Q1" s="1" t="s">
        <v>15</v>
      </c>
      <c r="R1" s="1" t="s">
        <v>16</v>
      </c>
      <c r="S1" s="16" t="s">
        <v>17</v>
      </c>
      <c r="T1" s="1" t="s">
        <v>18</v>
      </c>
      <c r="U1" s="18" t="s">
        <v>19</v>
      </c>
      <c r="V1" s="18" t="s">
        <v>20</v>
      </c>
      <c r="W1" s="18" t="s">
        <v>21</v>
      </c>
      <c r="X1" s="1" t="s">
        <v>22</v>
      </c>
      <c r="Y1" s="18" t="s">
        <v>23</v>
      </c>
      <c r="Z1" s="18" t="s">
        <v>24</v>
      </c>
      <c r="AA1" s="18" t="s">
        <v>25</v>
      </c>
      <c r="AB1" s="18" t="s">
        <v>26</v>
      </c>
      <c r="AC1" s="18" t="s">
        <v>27</v>
      </c>
      <c r="AD1" s="18" t="s">
        <v>28</v>
      </c>
      <c r="AE1" s="18" t="s">
        <v>29</v>
      </c>
      <c r="AF1" s="20" t="s">
        <v>30</v>
      </c>
      <c r="AG1" s="21" t="s">
        <v>31</v>
      </c>
      <c r="AH1" s="22" t="s">
        <v>32</v>
      </c>
      <c r="AI1" s="23" t="s">
        <v>33</v>
      </c>
      <c r="AJ1" s="24" t="s">
        <v>34</v>
      </c>
      <c r="AK1" s="24" t="s">
        <v>35</v>
      </c>
      <c r="AL1" s="24" t="s">
        <v>36</v>
      </c>
      <c r="AM1" s="25" t="s">
        <v>37</v>
      </c>
      <c r="AN1" s="25" t="s">
        <v>38</v>
      </c>
      <c r="AO1" s="25" t="s">
        <v>39</v>
      </c>
      <c r="AP1" s="25" t="s">
        <v>40</v>
      </c>
      <c r="AQ1" s="25" t="s">
        <v>41</v>
      </c>
      <c r="AR1" s="26" t="s">
        <v>42</v>
      </c>
      <c r="AS1" s="25" t="s">
        <v>43</v>
      </c>
      <c r="AT1" s="16" t="s">
        <v>44</v>
      </c>
      <c r="AU1" s="1" t="s">
        <v>45</v>
      </c>
      <c r="AV1" s="1" t="s">
        <v>46</v>
      </c>
      <c r="AW1" s="25" t="s">
        <v>47</v>
      </c>
      <c r="AX1" s="1" t="s">
        <v>48</v>
      </c>
      <c r="AY1" s="25" t="s">
        <v>49</v>
      </c>
      <c r="AZ1" s="1" t="s">
        <v>50</v>
      </c>
      <c r="BA1" s="16" t="s">
        <v>51</v>
      </c>
      <c r="BB1" s="16" t="s">
        <v>52</v>
      </c>
      <c r="BC1" s="18" t="s">
        <v>53</v>
      </c>
      <c r="BD1" s="18" t="s">
        <v>54</v>
      </c>
      <c r="BE1" s="18" t="s">
        <v>55</v>
      </c>
      <c r="BF1" s="18" t="s">
        <v>56</v>
      </c>
      <c r="BG1" s="18" t="s">
        <v>3</v>
      </c>
      <c r="BH1" s="18"/>
      <c r="BI1" s="5" t="s">
        <v>57</v>
      </c>
      <c r="BJ1" t="s">
        <v>58</v>
      </c>
      <c r="BK1" t="s">
        <v>59</v>
      </c>
      <c r="BL1" t="s">
        <v>60</v>
      </c>
      <c r="BM1" s="3" t="s">
        <v>61</v>
      </c>
      <c r="BN1" s="3" t="s">
        <v>62</v>
      </c>
    </row>
    <row r="2" spans="1:66" ht="14.25">
      <c r="A2">
        <v>1</v>
      </c>
      <c r="B2" s="5">
        <v>4</v>
      </c>
      <c r="C2" s="6">
        <v>2</v>
      </c>
      <c r="D2" s="3"/>
      <c r="E2" s="1" t="s">
        <v>63</v>
      </c>
      <c r="F2" s="5">
        <v>180</v>
      </c>
      <c r="G2" s="5">
        <v>3</v>
      </c>
      <c r="H2" s="5">
        <v>100</v>
      </c>
      <c r="I2" s="5">
        <v>134</v>
      </c>
      <c r="J2" s="5">
        <v>0</v>
      </c>
      <c r="K2" s="5">
        <v>84</v>
      </c>
      <c r="L2" s="5">
        <v>80</v>
      </c>
      <c r="M2" s="5">
        <v>26.666666666666668</v>
      </c>
      <c r="N2" s="5">
        <v>126.66666666666667</v>
      </c>
      <c r="O2" s="5">
        <v>134.48309178744</v>
      </c>
      <c r="P2" s="5">
        <v>-7.8164251207733315</v>
      </c>
      <c r="Q2" s="5">
        <v>50</v>
      </c>
      <c r="R2" s="5">
        <v>16.666666666666668</v>
      </c>
      <c r="S2" s="5">
        <v>100.66666666666667</v>
      </c>
      <c r="T2" s="5"/>
      <c r="U2" s="1">
        <v>0</v>
      </c>
      <c r="V2" s="1">
        <v>0</v>
      </c>
      <c r="W2" s="1">
        <v>0</v>
      </c>
      <c r="X2" s="1">
        <v>0</v>
      </c>
      <c r="Y2" s="1">
        <v>1</v>
      </c>
      <c r="Z2" s="1">
        <v>0</v>
      </c>
      <c r="AA2" s="1">
        <v>0</v>
      </c>
      <c r="AB2" s="1">
        <v>0</v>
      </c>
      <c r="AC2" s="1">
        <v>0</v>
      </c>
      <c r="AD2" s="1">
        <v>1</v>
      </c>
      <c r="AE2" s="1">
        <v>24</v>
      </c>
      <c r="AF2" s="1">
        <v>39.4</v>
      </c>
      <c r="AG2" s="1">
        <v>47</v>
      </c>
      <c r="AH2" s="1">
        <v>55</v>
      </c>
      <c r="AI2" s="1">
        <v>4.53</v>
      </c>
      <c r="AJ2" s="1">
        <v>7.4</v>
      </c>
      <c r="AK2" s="1">
        <v>750</v>
      </c>
      <c r="AL2" s="1">
        <v>338</v>
      </c>
      <c r="AM2" s="5">
        <v>339.2</v>
      </c>
      <c r="AN2" s="1">
        <v>202</v>
      </c>
      <c r="AO2" s="5"/>
      <c r="AP2" s="5"/>
      <c r="AQ2" s="5"/>
      <c r="AR2" s="5"/>
      <c r="AS2" s="5">
        <v>20.98</v>
      </c>
      <c r="AT2" s="5">
        <v>9.89</v>
      </c>
      <c r="AU2" s="5">
        <v>0</v>
      </c>
      <c r="AV2" s="5">
        <v>1</v>
      </c>
      <c r="AW2" s="1">
        <v>1</v>
      </c>
      <c r="AX2" s="1">
        <v>1</v>
      </c>
      <c r="AY2" s="1">
        <v>1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1</v>
      </c>
      <c r="BF2" s="1">
        <v>4</v>
      </c>
      <c r="BG2" s="3">
        <v>214654</v>
      </c>
      <c r="BH2" s="1" t="s">
        <v>63</v>
      </c>
      <c r="BI2" s="1">
        <v>4</v>
      </c>
      <c r="BJ2" s="27">
        <v>0</v>
      </c>
      <c r="BK2" s="27">
        <v>2.64</v>
      </c>
      <c r="BL2" s="27">
        <v>0.41</v>
      </c>
      <c r="BM2" s="3">
        <v>35.4</v>
      </c>
      <c r="BN2" s="3">
        <v>14.6</v>
      </c>
    </row>
    <row r="3" spans="1:66" ht="14.25">
      <c r="A3">
        <v>2</v>
      </c>
      <c r="B3" s="5">
        <v>6</v>
      </c>
      <c r="C3" s="6">
        <v>2</v>
      </c>
      <c r="D3" s="3"/>
      <c r="E3" s="1" t="s">
        <v>64</v>
      </c>
      <c r="F3" s="5">
        <v>170</v>
      </c>
      <c r="G3" s="5">
        <v>2</v>
      </c>
      <c r="H3" s="5">
        <v>103</v>
      </c>
      <c r="I3" s="5">
        <v>127</v>
      </c>
      <c r="J3" s="5">
        <v>0</v>
      </c>
      <c r="K3" s="5">
        <v>74</v>
      </c>
      <c r="L3" s="5">
        <v>57</v>
      </c>
      <c r="M3" s="5">
        <v>19</v>
      </c>
      <c r="N3" s="5">
        <v>122</v>
      </c>
      <c r="O3" s="5">
        <v>134.48309178744</v>
      </c>
      <c r="P3" s="5">
        <v>-12.483091787440003</v>
      </c>
      <c r="Q3" s="5">
        <v>53</v>
      </c>
      <c r="R3" s="5">
        <v>17.666666666666668</v>
      </c>
      <c r="S3" s="5">
        <v>91.66666666666667</v>
      </c>
      <c r="T3" s="5"/>
      <c r="U3" s="1">
        <v>1</v>
      </c>
      <c r="V3" s="1">
        <v>0</v>
      </c>
      <c r="W3" s="1">
        <v>0</v>
      </c>
      <c r="X3" s="1">
        <v>1</v>
      </c>
      <c r="Y3" s="1">
        <v>1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32.1</v>
      </c>
      <c r="AF3" s="1">
        <v>34.2</v>
      </c>
      <c r="AG3" s="1">
        <v>42</v>
      </c>
      <c r="AH3" s="1">
        <v>44</v>
      </c>
      <c r="AI3" s="1">
        <v>1.9</v>
      </c>
      <c r="AJ3" s="1">
        <v>3.4</v>
      </c>
      <c r="AK3" s="1">
        <v>380</v>
      </c>
      <c r="AL3" s="1">
        <v>347</v>
      </c>
      <c r="AM3" s="1">
        <v>398.5</v>
      </c>
      <c r="AN3" s="1">
        <v>148</v>
      </c>
      <c r="AO3" s="5"/>
      <c r="AP3" s="5"/>
      <c r="AQ3" s="5"/>
      <c r="AR3" s="5"/>
      <c r="AS3" s="5">
        <v>11.23</v>
      </c>
      <c r="AT3" s="5">
        <v>8.15</v>
      </c>
      <c r="AU3" s="5">
        <v>2</v>
      </c>
      <c r="AV3" s="5">
        <v>1</v>
      </c>
      <c r="AW3" s="1">
        <v>0</v>
      </c>
      <c r="AX3" s="1">
        <v>1</v>
      </c>
      <c r="AY3" s="1">
        <v>1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2</v>
      </c>
      <c r="BG3" s="3">
        <v>224470</v>
      </c>
      <c r="BH3" s="1" t="s">
        <v>64</v>
      </c>
      <c r="BI3" s="1">
        <v>2</v>
      </c>
      <c r="BJ3" s="27">
        <v>0</v>
      </c>
      <c r="BK3" s="27">
        <v>5.64</v>
      </c>
      <c r="BL3" s="27">
        <v>0.41</v>
      </c>
      <c r="BM3" s="3">
        <v>21.3</v>
      </c>
      <c r="BN3" s="3">
        <v>8.3</v>
      </c>
    </row>
    <row r="4" spans="1:66" ht="14.25">
      <c r="A4">
        <v>3</v>
      </c>
      <c r="B4" s="5">
        <v>12</v>
      </c>
      <c r="C4" s="6">
        <v>1</v>
      </c>
      <c r="D4" s="3"/>
      <c r="E4" s="1" t="s">
        <v>65</v>
      </c>
      <c r="F4" s="5">
        <v>163</v>
      </c>
      <c r="G4" s="5">
        <v>2</v>
      </c>
      <c r="H4" s="5">
        <v>106</v>
      </c>
      <c r="I4" s="5">
        <v>120</v>
      </c>
      <c r="J4" s="5">
        <v>0</v>
      </c>
      <c r="K4" s="5">
        <v>80</v>
      </c>
      <c r="L4" s="5">
        <v>57</v>
      </c>
      <c r="M4" s="5">
        <v>19</v>
      </c>
      <c r="N4" s="5">
        <v>125</v>
      </c>
      <c r="O4" s="5">
        <v>134.48309178744</v>
      </c>
      <c r="P4" s="5">
        <v>-9.483091787440003</v>
      </c>
      <c r="Q4" s="5">
        <v>40</v>
      </c>
      <c r="R4" s="5">
        <v>13.333333333333334</v>
      </c>
      <c r="S4" s="5">
        <v>93.33333333333333</v>
      </c>
      <c r="T4" s="5"/>
      <c r="U4" s="1">
        <v>1</v>
      </c>
      <c r="V4" s="1">
        <v>0</v>
      </c>
      <c r="W4" s="1">
        <v>0</v>
      </c>
      <c r="X4" s="1">
        <v>1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25.4</v>
      </c>
      <c r="AF4" s="1">
        <v>32.7</v>
      </c>
      <c r="AG4" s="1">
        <v>101</v>
      </c>
      <c r="AH4" s="1">
        <v>134</v>
      </c>
      <c r="AI4" s="1">
        <v>4.93</v>
      </c>
      <c r="AJ4" s="1">
        <v>5.04</v>
      </c>
      <c r="AK4" s="1">
        <v>576</v>
      </c>
      <c r="AL4" s="1">
        <v>488</v>
      </c>
      <c r="AM4" s="1">
        <v>325.4</v>
      </c>
      <c r="AN4" s="1">
        <v>264.5</v>
      </c>
      <c r="AO4" s="5"/>
      <c r="AP4" s="5"/>
      <c r="AQ4" s="1">
        <v>27.96</v>
      </c>
      <c r="AR4" s="5">
        <v>3.39</v>
      </c>
      <c r="AS4" s="1">
        <v>11.27</v>
      </c>
      <c r="AT4" s="5">
        <v>7.89</v>
      </c>
      <c r="AU4" s="1">
        <v>3</v>
      </c>
      <c r="AV4" s="1">
        <v>1</v>
      </c>
      <c r="AW4" s="1">
        <v>0</v>
      </c>
      <c r="AX4" s="1">
        <v>1</v>
      </c>
      <c r="AY4" s="1">
        <v>1</v>
      </c>
      <c r="AZ4" s="1">
        <v>1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3</v>
      </c>
      <c r="BG4" s="3">
        <v>238591</v>
      </c>
      <c r="BH4" s="1" t="s">
        <v>65</v>
      </c>
      <c r="BI4" s="1">
        <v>2</v>
      </c>
      <c r="BJ4" s="27">
        <v>0</v>
      </c>
      <c r="BK4" s="27">
        <v>7.72</v>
      </c>
      <c r="BL4" s="27">
        <v>2.27</v>
      </c>
      <c r="BM4" s="3">
        <v>21</v>
      </c>
      <c r="BN4" s="3">
        <v>14.5</v>
      </c>
    </row>
    <row r="5" spans="1:66" ht="14.25">
      <c r="A5">
        <v>4</v>
      </c>
      <c r="B5" s="5">
        <v>15</v>
      </c>
      <c r="C5" s="6">
        <v>1</v>
      </c>
      <c r="D5" s="3"/>
      <c r="E5" s="1" t="s">
        <v>66</v>
      </c>
      <c r="F5" s="5">
        <v>205</v>
      </c>
      <c r="G5" s="5">
        <v>3</v>
      </c>
      <c r="H5" s="5">
        <v>124</v>
      </c>
      <c r="I5" s="5">
        <v>130</v>
      </c>
      <c r="J5" s="5">
        <v>0</v>
      </c>
      <c r="K5" s="5">
        <v>80</v>
      </c>
      <c r="L5" s="5">
        <v>81</v>
      </c>
      <c r="M5" s="5">
        <v>27</v>
      </c>
      <c r="N5" s="5">
        <v>151</v>
      </c>
      <c r="O5" s="5">
        <v>134.48309178744</v>
      </c>
      <c r="P5" s="5">
        <v>16.516908212559997</v>
      </c>
      <c r="Q5" s="5">
        <v>50</v>
      </c>
      <c r="R5" s="5">
        <v>16.666666666666668</v>
      </c>
      <c r="S5" s="5">
        <v>96.66666666666667</v>
      </c>
      <c r="T5" s="5"/>
      <c r="U5" s="1">
        <v>1</v>
      </c>
      <c r="V5" s="1">
        <v>1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24.2</v>
      </c>
      <c r="AF5" s="1">
        <v>36</v>
      </c>
      <c r="AG5" s="1">
        <v>55</v>
      </c>
      <c r="AH5" s="1">
        <v>72</v>
      </c>
      <c r="AI5" s="1">
        <v>2.8</v>
      </c>
      <c r="AJ5" s="1">
        <v>3.7</v>
      </c>
      <c r="AK5" s="1">
        <v>623</v>
      </c>
      <c r="AL5" s="1">
        <v>518</v>
      </c>
      <c r="AM5" s="1">
        <v>231</v>
      </c>
      <c r="AN5" s="1">
        <v>212</v>
      </c>
      <c r="AO5" s="5"/>
      <c r="AP5" s="5"/>
      <c r="AQ5" s="1">
        <v>15.6</v>
      </c>
      <c r="AR5" s="5">
        <v>6.11</v>
      </c>
      <c r="AS5" s="1">
        <v>17.21</v>
      </c>
      <c r="AT5" s="1">
        <v>6.61</v>
      </c>
      <c r="AU5" s="1">
        <v>2</v>
      </c>
      <c r="AV5" s="1">
        <v>1</v>
      </c>
      <c r="AW5" s="1">
        <v>0</v>
      </c>
      <c r="AX5" s="1">
        <v>0</v>
      </c>
      <c r="AY5" s="1">
        <v>1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1</v>
      </c>
      <c r="BG5" s="3">
        <v>242950</v>
      </c>
      <c r="BH5" s="1" t="s">
        <v>66</v>
      </c>
      <c r="BI5" s="1">
        <v>1</v>
      </c>
      <c r="BJ5" s="27">
        <v>0</v>
      </c>
      <c r="BK5" s="27">
        <v>3.32</v>
      </c>
      <c r="BL5" s="27">
        <v>0.14</v>
      </c>
      <c r="BM5" s="3">
        <v>23.4</v>
      </c>
      <c r="BN5" s="3">
        <v>16.3</v>
      </c>
    </row>
    <row r="6" spans="1:66" ht="14.25">
      <c r="A6">
        <v>5</v>
      </c>
      <c r="B6" s="5">
        <v>16</v>
      </c>
      <c r="C6" s="6">
        <v>1</v>
      </c>
      <c r="D6" s="3"/>
      <c r="E6" s="1" t="s">
        <v>67</v>
      </c>
      <c r="F6" s="5">
        <v>200</v>
      </c>
      <c r="G6" s="5">
        <v>3</v>
      </c>
      <c r="H6" s="5">
        <v>119</v>
      </c>
      <c r="I6" s="5">
        <v>140</v>
      </c>
      <c r="J6" s="5">
        <v>1</v>
      </c>
      <c r="K6" s="5">
        <v>90</v>
      </c>
      <c r="L6" s="5">
        <v>81</v>
      </c>
      <c r="M6" s="5">
        <v>27</v>
      </c>
      <c r="N6" s="5">
        <v>146</v>
      </c>
      <c r="O6" s="5">
        <v>134.48309178744</v>
      </c>
      <c r="P6" s="5">
        <v>11.516908212559997</v>
      </c>
      <c r="Q6" s="5">
        <v>50</v>
      </c>
      <c r="R6" s="5">
        <v>16.666666666666668</v>
      </c>
      <c r="S6" s="5">
        <v>106.66666666666667</v>
      </c>
      <c r="T6" s="5"/>
      <c r="U6" s="1">
        <v>1</v>
      </c>
      <c r="V6" s="1">
        <v>0</v>
      </c>
      <c r="W6" s="1">
        <v>0</v>
      </c>
      <c r="X6" s="1">
        <v>1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27</v>
      </c>
      <c r="AF6" s="1">
        <v>28.5</v>
      </c>
      <c r="AG6" s="1">
        <v>62</v>
      </c>
      <c r="AH6" s="1">
        <v>65</v>
      </c>
      <c r="AI6" s="1">
        <v>3.2</v>
      </c>
      <c r="AJ6" s="1">
        <v>5.06</v>
      </c>
      <c r="AK6" s="1">
        <v>506</v>
      </c>
      <c r="AL6" s="1">
        <v>333</v>
      </c>
      <c r="AM6" s="1">
        <v>388</v>
      </c>
      <c r="AN6" s="1">
        <v>317</v>
      </c>
      <c r="AO6" s="5"/>
      <c r="AP6" s="5"/>
      <c r="AQ6" s="1">
        <v>79.8</v>
      </c>
      <c r="AR6" s="5">
        <v>2.15</v>
      </c>
      <c r="AS6" s="1">
        <v>16.4</v>
      </c>
      <c r="AT6" s="5">
        <v>10.86</v>
      </c>
      <c r="AU6" s="1">
        <v>0</v>
      </c>
      <c r="AV6" s="1">
        <v>1</v>
      </c>
      <c r="AW6" s="1">
        <v>0</v>
      </c>
      <c r="AX6" s="1">
        <v>0</v>
      </c>
      <c r="AY6" s="1">
        <v>1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1</v>
      </c>
      <c r="BG6" s="3">
        <v>243090</v>
      </c>
      <c r="BH6" s="1" t="s">
        <v>67</v>
      </c>
      <c r="BI6" s="1">
        <v>1</v>
      </c>
      <c r="BJ6" s="27">
        <v>0</v>
      </c>
      <c r="BK6" s="27">
        <v>13.02</v>
      </c>
      <c r="BL6" s="27">
        <v>3.56</v>
      </c>
      <c r="BM6" s="3">
        <v>30.3</v>
      </c>
      <c r="BN6" s="3">
        <v>29.2</v>
      </c>
    </row>
    <row r="7" spans="1:66" ht="14.25">
      <c r="A7">
        <v>6</v>
      </c>
      <c r="B7" s="5">
        <v>20</v>
      </c>
      <c r="C7" s="6">
        <v>1</v>
      </c>
      <c r="D7" s="3"/>
      <c r="E7" s="1" t="s">
        <v>68</v>
      </c>
      <c r="F7" s="5">
        <v>160</v>
      </c>
      <c r="G7" s="5">
        <v>2</v>
      </c>
      <c r="H7" s="5">
        <v>120</v>
      </c>
      <c r="I7" s="5">
        <v>130</v>
      </c>
      <c r="J7" s="5">
        <v>0</v>
      </c>
      <c r="K7" s="5">
        <v>84</v>
      </c>
      <c r="L7" s="5">
        <v>40</v>
      </c>
      <c r="M7" s="5">
        <v>13.333333333333334</v>
      </c>
      <c r="N7" s="5">
        <v>133.33333333333334</v>
      </c>
      <c r="O7" s="5">
        <v>134.48309178744</v>
      </c>
      <c r="P7" s="5">
        <v>-1.14975845410666</v>
      </c>
      <c r="Q7" s="5">
        <v>46</v>
      </c>
      <c r="R7" s="5">
        <v>15.333333333333334</v>
      </c>
      <c r="S7" s="5">
        <v>99.33333333333333</v>
      </c>
      <c r="T7" s="5"/>
      <c r="U7" s="1">
        <v>1</v>
      </c>
      <c r="V7" s="1">
        <v>0</v>
      </c>
      <c r="W7" s="1">
        <v>0</v>
      </c>
      <c r="X7" s="1">
        <v>1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24.8</v>
      </c>
      <c r="AF7" s="1">
        <v>34.1</v>
      </c>
      <c r="AG7" s="1">
        <v>78</v>
      </c>
      <c r="AH7" s="1">
        <v>78</v>
      </c>
      <c r="AI7" s="1">
        <v>4.6</v>
      </c>
      <c r="AJ7" s="1">
        <v>4.8</v>
      </c>
      <c r="AK7" s="1">
        <v>311</v>
      </c>
      <c r="AL7" s="1">
        <v>307</v>
      </c>
      <c r="AM7" s="1">
        <v>355</v>
      </c>
      <c r="AN7" s="1">
        <v>322</v>
      </c>
      <c r="AO7" s="5"/>
      <c r="AP7" s="5"/>
      <c r="AQ7" s="1">
        <v>55.88</v>
      </c>
      <c r="AR7" s="1">
        <v>8.23</v>
      </c>
      <c r="AS7" s="1">
        <v>14.32</v>
      </c>
      <c r="AT7" s="5">
        <v>8.9</v>
      </c>
      <c r="AU7" s="1">
        <v>0</v>
      </c>
      <c r="AV7" s="1">
        <v>1</v>
      </c>
      <c r="AW7" s="1">
        <v>1</v>
      </c>
      <c r="AX7" s="1">
        <v>1</v>
      </c>
      <c r="AY7" s="1">
        <v>1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3</v>
      </c>
      <c r="BG7" s="3">
        <v>246439</v>
      </c>
      <c r="BH7" s="1" t="s">
        <v>68</v>
      </c>
      <c r="BI7" s="1">
        <v>2</v>
      </c>
      <c r="BJ7" s="27">
        <v>0</v>
      </c>
      <c r="BK7" s="27">
        <v>3.88</v>
      </c>
      <c r="BL7" s="27">
        <v>0.99</v>
      </c>
      <c r="BM7" s="3">
        <v>19</v>
      </c>
      <c r="BN7" s="3">
        <v>11.8</v>
      </c>
    </row>
    <row r="8" spans="1:66" ht="14.25">
      <c r="A8">
        <v>7</v>
      </c>
      <c r="B8" s="5">
        <v>23</v>
      </c>
      <c r="C8" s="6">
        <v>2</v>
      </c>
      <c r="D8" s="3"/>
      <c r="E8" s="1" t="s">
        <v>69</v>
      </c>
      <c r="F8" s="5">
        <v>223</v>
      </c>
      <c r="G8" s="5">
        <v>3</v>
      </c>
      <c r="H8" s="5">
        <v>135</v>
      </c>
      <c r="I8" s="5">
        <v>145</v>
      </c>
      <c r="J8" s="5">
        <v>1</v>
      </c>
      <c r="K8" s="5">
        <v>100</v>
      </c>
      <c r="L8" s="5">
        <v>88</v>
      </c>
      <c r="M8" s="5">
        <v>29.333333333333332</v>
      </c>
      <c r="N8" s="5">
        <v>164.33333333333334</v>
      </c>
      <c r="O8" s="5">
        <v>134.48309178744</v>
      </c>
      <c r="P8" s="5">
        <v>29.85024154589334</v>
      </c>
      <c r="Q8" s="5">
        <v>45</v>
      </c>
      <c r="R8" s="5">
        <v>15</v>
      </c>
      <c r="S8" s="5">
        <v>115</v>
      </c>
      <c r="T8" s="5"/>
      <c r="U8" s="1">
        <v>1</v>
      </c>
      <c r="V8" s="1">
        <v>0</v>
      </c>
      <c r="W8" s="1">
        <v>0</v>
      </c>
      <c r="X8" s="1">
        <v>0</v>
      </c>
      <c r="Y8" s="1">
        <v>1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28.4</v>
      </c>
      <c r="AF8" s="1">
        <v>48.1</v>
      </c>
      <c r="AG8" s="1">
        <v>147</v>
      </c>
      <c r="AH8" s="1">
        <v>173</v>
      </c>
      <c r="AI8" s="1">
        <v>10.75</v>
      </c>
      <c r="AJ8" s="1">
        <v>24</v>
      </c>
      <c r="AK8" s="1">
        <v>634</v>
      </c>
      <c r="AL8" s="1">
        <v>453</v>
      </c>
      <c r="AM8" s="1">
        <v>2886.6</v>
      </c>
      <c r="AN8" s="1">
        <v>362</v>
      </c>
      <c r="AO8" s="5"/>
      <c r="AP8" s="5"/>
      <c r="AQ8" s="5"/>
      <c r="AR8" s="5"/>
      <c r="AS8" s="1">
        <v>16.1</v>
      </c>
      <c r="AT8" s="1">
        <v>8.88</v>
      </c>
      <c r="AU8" s="1">
        <v>0</v>
      </c>
      <c r="AV8" s="1">
        <v>1</v>
      </c>
      <c r="AW8" s="1">
        <v>0</v>
      </c>
      <c r="AX8" s="1">
        <v>1</v>
      </c>
      <c r="AY8" s="1">
        <v>1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2</v>
      </c>
      <c r="BG8" s="3">
        <v>211593</v>
      </c>
      <c r="BH8" s="1" t="s">
        <v>69</v>
      </c>
      <c r="BI8" s="1">
        <v>4</v>
      </c>
      <c r="BJ8" s="27">
        <v>0</v>
      </c>
      <c r="BK8" s="27">
        <v>2.56</v>
      </c>
      <c r="BL8">
        <v>0.64</v>
      </c>
      <c r="BM8" s="3">
        <v>554.6</v>
      </c>
      <c r="BN8" s="3">
        <v>164.6</v>
      </c>
    </row>
    <row r="9" spans="1:66" ht="14.25">
      <c r="A9">
        <v>8</v>
      </c>
      <c r="B9" s="5">
        <v>24</v>
      </c>
      <c r="C9" s="6">
        <v>2</v>
      </c>
      <c r="D9" s="3"/>
      <c r="E9" s="1" t="s">
        <v>65</v>
      </c>
      <c r="F9" s="5">
        <v>160</v>
      </c>
      <c r="G9" s="5">
        <v>2</v>
      </c>
      <c r="H9" s="5">
        <v>110</v>
      </c>
      <c r="I9" s="5">
        <v>129</v>
      </c>
      <c r="J9" s="5">
        <v>0</v>
      </c>
      <c r="K9" s="5">
        <v>89</v>
      </c>
      <c r="L9" s="5">
        <v>50</v>
      </c>
      <c r="M9" s="5">
        <v>16.666666666666668</v>
      </c>
      <c r="N9" s="5">
        <v>126.66666666666667</v>
      </c>
      <c r="O9" s="5">
        <v>134.48309178744</v>
      </c>
      <c r="P9" s="5">
        <v>-7.8164251207733315</v>
      </c>
      <c r="Q9" s="5">
        <v>40</v>
      </c>
      <c r="R9" s="5">
        <v>13.333333333333334</v>
      </c>
      <c r="S9" s="5">
        <v>102.33333333333333</v>
      </c>
      <c r="T9" s="5"/>
      <c r="U9" s="1">
        <v>1</v>
      </c>
      <c r="V9" s="1">
        <v>0</v>
      </c>
      <c r="W9" s="1">
        <v>0</v>
      </c>
      <c r="X9" s="1">
        <v>0</v>
      </c>
      <c r="Y9" s="1">
        <v>1</v>
      </c>
      <c r="Z9" s="1">
        <v>0</v>
      </c>
      <c r="AA9" s="1">
        <v>0</v>
      </c>
      <c r="AB9" s="1">
        <v>0</v>
      </c>
      <c r="AC9" s="1">
        <v>0</v>
      </c>
      <c r="AD9" s="1">
        <v>1</v>
      </c>
      <c r="AE9" s="1">
        <v>24.4</v>
      </c>
      <c r="AF9" s="1">
        <v>36.4</v>
      </c>
      <c r="AG9" s="1">
        <v>38</v>
      </c>
      <c r="AH9" s="1">
        <v>43</v>
      </c>
      <c r="AI9" s="1">
        <v>3.7</v>
      </c>
      <c r="AJ9" s="1">
        <v>2.6</v>
      </c>
      <c r="AK9" s="1">
        <v>431</v>
      </c>
      <c r="AL9" s="1">
        <v>391</v>
      </c>
      <c r="AM9" s="1">
        <v>292</v>
      </c>
      <c r="AN9" s="1">
        <v>229</v>
      </c>
      <c r="AO9" s="5"/>
      <c r="AP9" s="5"/>
      <c r="AQ9" s="1">
        <v>21.91</v>
      </c>
      <c r="AR9" s="1">
        <v>2.56</v>
      </c>
      <c r="AS9" s="1">
        <v>11.95</v>
      </c>
      <c r="AT9" s="5">
        <v>11.09</v>
      </c>
      <c r="AU9" s="1">
        <v>2</v>
      </c>
      <c r="AV9" s="1">
        <v>1</v>
      </c>
      <c r="AW9" s="1">
        <v>1</v>
      </c>
      <c r="AX9" s="1">
        <v>0</v>
      </c>
      <c r="AY9" s="1">
        <v>1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2</v>
      </c>
      <c r="BG9" s="3">
        <v>200749</v>
      </c>
      <c r="BH9" s="1" t="s">
        <v>65</v>
      </c>
      <c r="BI9" s="1">
        <v>2</v>
      </c>
      <c r="BJ9" s="27">
        <v>0</v>
      </c>
      <c r="BK9" s="27">
        <v>2.7</v>
      </c>
      <c r="BL9" s="27">
        <v>1.81</v>
      </c>
      <c r="BM9" s="3">
        <v>11.7</v>
      </c>
      <c r="BN9" s="3">
        <v>11.5</v>
      </c>
    </row>
    <row r="10" spans="1:66" ht="14.25">
      <c r="A10">
        <v>9</v>
      </c>
      <c r="B10" s="5">
        <v>27</v>
      </c>
      <c r="C10" s="6">
        <v>1</v>
      </c>
      <c r="D10" s="3"/>
      <c r="E10" s="1" t="s">
        <v>70</v>
      </c>
      <c r="F10" s="5">
        <v>203</v>
      </c>
      <c r="G10" s="5">
        <v>3</v>
      </c>
      <c r="H10" s="5">
        <v>100</v>
      </c>
      <c r="I10" s="5">
        <v>120</v>
      </c>
      <c r="J10" s="5">
        <v>0</v>
      </c>
      <c r="K10" s="5">
        <v>80</v>
      </c>
      <c r="L10" s="5">
        <v>103</v>
      </c>
      <c r="M10" s="5">
        <v>34.333333333333336</v>
      </c>
      <c r="N10" s="5">
        <v>134.33333333333334</v>
      </c>
      <c r="O10" s="5">
        <v>134.48309178744</v>
      </c>
      <c r="P10" s="5">
        <v>-0.1497584541066601</v>
      </c>
      <c r="Q10" s="5">
        <v>40</v>
      </c>
      <c r="R10" s="5">
        <v>13.333333333333334</v>
      </c>
      <c r="S10" s="5">
        <v>93.33333333333333</v>
      </c>
      <c r="T10" s="5"/>
      <c r="U10" s="1">
        <v>1</v>
      </c>
      <c r="V10" s="1">
        <v>1</v>
      </c>
      <c r="W10" s="1">
        <v>1</v>
      </c>
      <c r="X10" s="1">
        <v>1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28.8</v>
      </c>
      <c r="AF10" s="1">
        <v>34.5</v>
      </c>
      <c r="AG10" s="1">
        <v>61</v>
      </c>
      <c r="AH10" s="1">
        <v>59</v>
      </c>
      <c r="AI10" s="1">
        <v>3.6</v>
      </c>
      <c r="AJ10" s="1">
        <v>3.6</v>
      </c>
      <c r="AK10" s="1">
        <v>427</v>
      </c>
      <c r="AL10" s="1">
        <v>261</v>
      </c>
      <c r="AM10" s="1">
        <v>465</v>
      </c>
      <c r="AN10" s="1">
        <v>242.9</v>
      </c>
      <c r="AO10" s="5"/>
      <c r="AP10" s="5"/>
      <c r="AQ10" s="1">
        <v>21</v>
      </c>
      <c r="AR10" s="1">
        <v>2.81</v>
      </c>
      <c r="AS10" s="1">
        <v>15.97</v>
      </c>
      <c r="AT10" s="1">
        <v>8.08</v>
      </c>
      <c r="AU10" s="1">
        <v>2</v>
      </c>
      <c r="AV10" s="1">
        <v>1</v>
      </c>
      <c r="AW10" s="1">
        <v>0</v>
      </c>
      <c r="AX10" s="1">
        <v>1</v>
      </c>
      <c r="AY10" s="1">
        <v>1</v>
      </c>
      <c r="AZ10" s="1">
        <v>1</v>
      </c>
      <c r="BA10" s="1">
        <v>0</v>
      </c>
      <c r="BB10" s="1">
        <v>0</v>
      </c>
      <c r="BC10" s="1">
        <v>0</v>
      </c>
      <c r="BD10" s="1">
        <v>1</v>
      </c>
      <c r="BE10" s="1">
        <v>0</v>
      </c>
      <c r="BF10" s="1">
        <v>4</v>
      </c>
      <c r="BG10" s="3">
        <v>221964</v>
      </c>
      <c r="BH10" s="1" t="s">
        <v>70</v>
      </c>
      <c r="BI10" s="1">
        <v>4</v>
      </c>
      <c r="BJ10" s="27">
        <v>0</v>
      </c>
      <c r="BK10" s="27">
        <v>7.7</v>
      </c>
      <c r="BL10" s="27">
        <v>2.55</v>
      </c>
      <c r="BM10" s="3">
        <v>15.7</v>
      </c>
      <c r="BN10" s="3">
        <v>12.1</v>
      </c>
    </row>
    <row r="11" spans="1:66" ht="14.25">
      <c r="A11">
        <v>10</v>
      </c>
      <c r="B11" s="5">
        <v>29</v>
      </c>
      <c r="C11" s="6">
        <v>1</v>
      </c>
      <c r="D11" s="3"/>
      <c r="E11" s="1" t="s">
        <v>71</v>
      </c>
      <c r="F11" s="5">
        <v>166</v>
      </c>
      <c r="G11" s="5">
        <v>2</v>
      </c>
      <c r="H11" s="5">
        <v>112</v>
      </c>
      <c r="I11" s="5">
        <v>138</v>
      </c>
      <c r="J11" s="5">
        <v>0</v>
      </c>
      <c r="K11" s="5">
        <v>85</v>
      </c>
      <c r="L11" s="5">
        <v>54</v>
      </c>
      <c r="M11" s="5">
        <v>18</v>
      </c>
      <c r="N11" s="5">
        <v>130</v>
      </c>
      <c r="O11" s="5">
        <v>134.48309178744</v>
      </c>
      <c r="P11" s="5">
        <v>-4.483091787440003</v>
      </c>
      <c r="Q11" s="5">
        <v>53</v>
      </c>
      <c r="R11" s="5">
        <v>17.666666666666668</v>
      </c>
      <c r="S11" s="5">
        <v>102.66666666666667</v>
      </c>
      <c r="T11" s="5"/>
      <c r="U11" s="1">
        <v>0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27.5</v>
      </c>
      <c r="AF11" s="1">
        <v>32.5</v>
      </c>
      <c r="AG11" s="1">
        <v>68</v>
      </c>
      <c r="AH11" s="1">
        <v>51</v>
      </c>
      <c r="AI11" s="1">
        <v>3.73</v>
      </c>
      <c r="AJ11" s="1">
        <v>4.91</v>
      </c>
      <c r="AK11" s="1">
        <v>397</v>
      </c>
      <c r="AL11" s="1">
        <v>299</v>
      </c>
      <c r="AM11" s="1">
        <v>329.8</v>
      </c>
      <c r="AN11" s="1">
        <v>196.8</v>
      </c>
      <c r="AO11" s="5"/>
      <c r="AP11" s="5"/>
      <c r="AQ11" s="1">
        <v>6.94</v>
      </c>
      <c r="AR11" s="1">
        <v>0.5</v>
      </c>
      <c r="AS11" s="1">
        <v>8.55</v>
      </c>
      <c r="AT11" s="1">
        <v>5.55</v>
      </c>
      <c r="AU11" s="1">
        <v>2</v>
      </c>
      <c r="AV11" s="1">
        <v>1</v>
      </c>
      <c r="AW11" s="1">
        <v>0</v>
      </c>
      <c r="AX11" s="1">
        <v>1</v>
      </c>
      <c r="AY11" s="1">
        <v>1</v>
      </c>
      <c r="AZ11" s="1">
        <v>1</v>
      </c>
      <c r="BA11" s="1">
        <v>1</v>
      </c>
      <c r="BB11" s="1">
        <v>0</v>
      </c>
      <c r="BC11" s="1">
        <v>1</v>
      </c>
      <c r="BD11" s="1">
        <v>0</v>
      </c>
      <c r="BE11" s="1">
        <v>0</v>
      </c>
      <c r="BF11" s="1">
        <v>5</v>
      </c>
      <c r="BG11" s="3">
        <v>159426</v>
      </c>
      <c r="BH11" s="1" t="s">
        <v>71</v>
      </c>
      <c r="BI11" s="1">
        <v>1</v>
      </c>
      <c r="BJ11" s="27">
        <v>0</v>
      </c>
      <c r="BK11" s="27">
        <v>4.31</v>
      </c>
      <c r="BL11" s="27">
        <v>0.57</v>
      </c>
      <c r="BM11" s="3">
        <v>38.5</v>
      </c>
      <c r="BN11" s="3">
        <v>43.2</v>
      </c>
    </row>
    <row r="12" spans="1:66" ht="14.25">
      <c r="A12">
        <v>11</v>
      </c>
      <c r="B12" s="5">
        <v>30</v>
      </c>
      <c r="C12" s="6">
        <v>1</v>
      </c>
      <c r="D12" s="3"/>
      <c r="E12" s="1" t="s">
        <v>72</v>
      </c>
      <c r="F12" s="5">
        <v>170</v>
      </c>
      <c r="G12" s="5">
        <v>2</v>
      </c>
      <c r="H12" s="5">
        <v>105</v>
      </c>
      <c r="I12" s="5">
        <v>138</v>
      </c>
      <c r="J12" s="5">
        <v>0</v>
      </c>
      <c r="K12" s="5">
        <v>84</v>
      </c>
      <c r="L12" s="5">
        <v>65</v>
      </c>
      <c r="M12" s="5">
        <v>21.666666666666668</v>
      </c>
      <c r="N12" s="5">
        <v>126.66666666666667</v>
      </c>
      <c r="O12" s="5">
        <v>134.48309178744</v>
      </c>
      <c r="P12" s="5">
        <v>-7.8164251207733315</v>
      </c>
      <c r="Q12" s="5">
        <v>54</v>
      </c>
      <c r="R12" s="5">
        <v>18</v>
      </c>
      <c r="S12" s="5">
        <v>102</v>
      </c>
      <c r="T12" s="5"/>
      <c r="U12" s="1">
        <v>0</v>
      </c>
      <c r="V12" s="1">
        <v>1</v>
      </c>
      <c r="W12" s="1">
        <v>0</v>
      </c>
      <c r="X12" s="1">
        <v>1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30.3</v>
      </c>
      <c r="AF12" s="1">
        <v>35.8</v>
      </c>
      <c r="AG12" s="1">
        <v>67</v>
      </c>
      <c r="AH12" s="1">
        <v>66</v>
      </c>
      <c r="AI12" s="1">
        <v>8.27</v>
      </c>
      <c r="AJ12" s="1">
        <v>7.32</v>
      </c>
      <c r="AK12" s="1">
        <v>491</v>
      </c>
      <c r="AL12" s="1">
        <v>349</v>
      </c>
      <c r="AM12" s="1">
        <v>309</v>
      </c>
      <c r="AN12" s="1">
        <v>210.9</v>
      </c>
      <c r="AO12" s="5"/>
      <c r="AP12" s="5"/>
      <c r="AQ12" s="1">
        <v>5.07</v>
      </c>
      <c r="AR12" s="1">
        <v>1.7</v>
      </c>
      <c r="AS12" s="1">
        <v>20.16</v>
      </c>
      <c r="AT12" s="1">
        <v>8.93</v>
      </c>
      <c r="AU12" s="1">
        <v>2</v>
      </c>
      <c r="AV12" s="1">
        <v>1</v>
      </c>
      <c r="AW12" s="1">
        <v>0</v>
      </c>
      <c r="AX12" s="1">
        <v>0</v>
      </c>
      <c r="AY12" s="1">
        <v>1</v>
      </c>
      <c r="AZ12" s="1">
        <v>1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3">
        <v>250522</v>
      </c>
      <c r="BH12" s="1" t="s">
        <v>72</v>
      </c>
      <c r="BI12" s="1">
        <v>2</v>
      </c>
      <c r="BJ12" s="27">
        <v>0</v>
      </c>
      <c r="BK12" s="27">
        <v>2.27</v>
      </c>
      <c r="BL12" s="27">
        <v>2.21</v>
      </c>
      <c r="BM12" s="3">
        <v>31.9</v>
      </c>
      <c r="BN12" s="3">
        <v>16.5</v>
      </c>
    </row>
    <row r="13" spans="1:66" ht="14.25">
      <c r="A13">
        <v>12</v>
      </c>
      <c r="B13" s="5">
        <v>32</v>
      </c>
      <c r="C13" s="6">
        <v>1</v>
      </c>
      <c r="D13" s="3"/>
      <c r="E13" s="1" t="s">
        <v>73</v>
      </c>
      <c r="F13" s="5">
        <v>197</v>
      </c>
      <c r="G13" s="5">
        <v>3</v>
      </c>
      <c r="H13" s="5">
        <v>119</v>
      </c>
      <c r="I13" s="5">
        <v>120</v>
      </c>
      <c r="J13" s="5">
        <v>0</v>
      </c>
      <c r="K13" s="5">
        <v>80</v>
      </c>
      <c r="L13" s="5">
        <v>78</v>
      </c>
      <c r="M13" s="5">
        <v>26</v>
      </c>
      <c r="N13" s="5">
        <v>145</v>
      </c>
      <c r="O13" s="5">
        <v>134.48309178744</v>
      </c>
      <c r="P13" s="5">
        <v>10.516908212559997</v>
      </c>
      <c r="Q13" s="5">
        <v>40</v>
      </c>
      <c r="R13" s="5">
        <v>13.333333333333334</v>
      </c>
      <c r="S13" s="5">
        <v>93.33333333333333</v>
      </c>
      <c r="T13" s="5"/>
      <c r="U13" s="1">
        <v>1</v>
      </c>
      <c r="V13" s="1">
        <v>0</v>
      </c>
      <c r="W13" s="1">
        <v>0</v>
      </c>
      <c r="X13" s="1">
        <v>1</v>
      </c>
      <c r="Y13" s="1">
        <v>0</v>
      </c>
      <c r="Z13" s="1">
        <v>0</v>
      </c>
      <c r="AA13" s="1">
        <v>0</v>
      </c>
      <c r="AB13" s="1">
        <v>1</v>
      </c>
      <c r="AC13" s="1">
        <v>0</v>
      </c>
      <c r="AD13" s="1">
        <v>0</v>
      </c>
      <c r="AE13" s="1">
        <v>25.1</v>
      </c>
      <c r="AF13" s="1">
        <v>46</v>
      </c>
      <c r="AG13" s="1">
        <v>78</v>
      </c>
      <c r="AH13" s="1">
        <v>78.8</v>
      </c>
      <c r="AI13" s="1">
        <v>4.2</v>
      </c>
      <c r="AJ13" s="1">
        <v>3.68</v>
      </c>
      <c r="AK13" s="1">
        <v>605</v>
      </c>
      <c r="AL13" s="5">
        <v>201</v>
      </c>
      <c r="AM13" s="1">
        <v>345.3</v>
      </c>
      <c r="AN13" s="1">
        <v>172.6</v>
      </c>
      <c r="AO13" s="5"/>
      <c r="AP13" s="5"/>
      <c r="AQ13" s="1">
        <v>64.93</v>
      </c>
      <c r="AR13" s="1">
        <v>13.92</v>
      </c>
      <c r="AS13" s="1">
        <v>17.3</v>
      </c>
      <c r="AT13" s="1">
        <v>6.25</v>
      </c>
      <c r="AU13" s="1">
        <v>0</v>
      </c>
      <c r="AV13" s="1">
        <v>1</v>
      </c>
      <c r="AW13" s="1">
        <v>0</v>
      </c>
      <c r="AX13" s="1">
        <v>1</v>
      </c>
      <c r="AY13" s="1">
        <v>1</v>
      </c>
      <c r="AZ13" s="1">
        <v>1</v>
      </c>
      <c r="BA13" s="1">
        <v>1</v>
      </c>
      <c r="BB13" s="1">
        <v>1</v>
      </c>
      <c r="BC13" s="1">
        <v>0</v>
      </c>
      <c r="BD13" s="1">
        <v>0</v>
      </c>
      <c r="BE13" s="1">
        <v>0</v>
      </c>
      <c r="BF13" s="1">
        <v>5</v>
      </c>
      <c r="BG13" s="3">
        <v>202846</v>
      </c>
      <c r="BH13" s="1" t="s">
        <v>73</v>
      </c>
      <c r="BI13" s="1">
        <v>3</v>
      </c>
      <c r="BJ13" s="27">
        <v>0</v>
      </c>
      <c r="BK13" s="27">
        <v>2.54</v>
      </c>
      <c r="BL13" s="27">
        <v>2.24</v>
      </c>
      <c r="BM13" s="3">
        <v>49.2</v>
      </c>
      <c r="BN13" s="3">
        <v>31.2</v>
      </c>
    </row>
    <row r="14" spans="1:66" ht="14.25">
      <c r="A14">
        <v>13</v>
      </c>
      <c r="B14" s="5">
        <v>33</v>
      </c>
      <c r="C14" s="6">
        <v>1</v>
      </c>
      <c r="D14" s="3"/>
      <c r="E14" s="1" t="s">
        <v>69</v>
      </c>
      <c r="F14" s="5">
        <v>188</v>
      </c>
      <c r="G14" s="5">
        <v>3</v>
      </c>
      <c r="H14" s="5">
        <v>122</v>
      </c>
      <c r="I14" s="5">
        <v>130</v>
      </c>
      <c r="J14" s="5">
        <v>0</v>
      </c>
      <c r="K14" s="5">
        <v>82</v>
      </c>
      <c r="L14" s="5">
        <v>66</v>
      </c>
      <c r="M14" s="5">
        <v>22</v>
      </c>
      <c r="N14" s="5">
        <v>144</v>
      </c>
      <c r="O14" s="5">
        <v>134.48309178744</v>
      </c>
      <c r="P14" s="5">
        <v>9.516908212559997</v>
      </c>
      <c r="Q14" s="5">
        <v>48</v>
      </c>
      <c r="R14" s="5">
        <v>16</v>
      </c>
      <c r="S14" s="5">
        <v>98</v>
      </c>
      <c r="T14" s="5"/>
      <c r="U14" s="1">
        <v>1</v>
      </c>
      <c r="V14" s="1">
        <v>0</v>
      </c>
      <c r="W14" s="1">
        <v>0</v>
      </c>
      <c r="X14" s="1">
        <v>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25.7</v>
      </c>
      <c r="AF14" s="1">
        <v>39.8</v>
      </c>
      <c r="AG14" s="1">
        <v>52</v>
      </c>
      <c r="AH14" s="1">
        <v>27</v>
      </c>
      <c r="AI14" s="1">
        <v>5.23</v>
      </c>
      <c r="AJ14" s="1">
        <v>7.46</v>
      </c>
      <c r="AK14" s="1">
        <v>510</v>
      </c>
      <c r="AL14" s="1">
        <v>330</v>
      </c>
      <c r="AM14" s="1">
        <v>371.7</v>
      </c>
      <c r="AN14" s="1">
        <v>108</v>
      </c>
      <c r="AO14" s="5"/>
      <c r="AP14" s="5"/>
      <c r="AQ14" s="1">
        <v>55.25</v>
      </c>
      <c r="AR14" s="1">
        <v>5.72</v>
      </c>
      <c r="AS14" s="1">
        <v>13.61</v>
      </c>
      <c r="AT14" s="1">
        <v>6.24</v>
      </c>
      <c r="AU14" s="5"/>
      <c r="AV14" s="5"/>
      <c r="AW14" s="1">
        <v>0</v>
      </c>
      <c r="AX14" s="1">
        <v>0</v>
      </c>
      <c r="AY14" s="1">
        <v>1</v>
      </c>
      <c r="AZ14" s="1">
        <v>1</v>
      </c>
      <c r="BA14" s="1">
        <v>0</v>
      </c>
      <c r="BB14" s="1">
        <v>1</v>
      </c>
      <c r="BC14" s="1">
        <v>0</v>
      </c>
      <c r="BD14" s="1">
        <v>0</v>
      </c>
      <c r="BE14" s="1">
        <v>0</v>
      </c>
      <c r="BF14" s="1">
        <v>3</v>
      </c>
      <c r="BG14" s="3">
        <v>177577</v>
      </c>
      <c r="BH14" s="1" t="s">
        <v>69</v>
      </c>
      <c r="BI14" s="1">
        <v>3</v>
      </c>
      <c r="BJ14" s="27">
        <v>0</v>
      </c>
      <c r="BK14" s="27">
        <v>9.07</v>
      </c>
      <c r="BL14" s="27">
        <v>8.35</v>
      </c>
      <c r="BM14" s="3">
        <v>67.2</v>
      </c>
      <c r="BN14" s="3">
        <v>52.2</v>
      </c>
    </row>
    <row r="15" spans="1:66" ht="14.25">
      <c r="A15">
        <v>14</v>
      </c>
      <c r="B15" s="5">
        <v>35</v>
      </c>
      <c r="C15" s="6">
        <v>1</v>
      </c>
      <c r="D15" s="3"/>
      <c r="E15" s="1" t="s">
        <v>74</v>
      </c>
      <c r="F15" s="5">
        <v>200</v>
      </c>
      <c r="G15" s="5">
        <v>3</v>
      </c>
      <c r="H15" s="5">
        <v>148</v>
      </c>
      <c r="I15" s="5">
        <v>130</v>
      </c>
      <c r="J15" s="5">
        <v>0</v>
      </c>
      <c r="K15" s="5">
        <v>80</v>
      </c>
      <c r="L15" s="5">
        <v>52</v>
      </c>
      <c r="M15" s="5">
        <v>17.333333333333332</v>
      </c>
      <c r="N15" s="5">
        <v>165.33333333333334</v>
      </c>
      <c r="O15" s="5">
        <v>134.48309178744</v>
      </c>
      <c r="P15" s="5">
        <v>30.85024154589334</v>
      </c>
      <c r="Q15" s="5">
        <v>50</v>
      </c>
      <c r="R15" s="5">
        <v>16.666666666666668</v>
      </c>
      <c r="S15" s="5">
        <v>96.66666666666667</v>
      </c>
      <c r="T15" s="5"/>
      <c r="U15" s="1">
        <v>1</v>
      </c>
      <c r="V15" s="1">
        <v>1</v>
      </c>
      <c r="W15" s="1">
        <v>1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27.7</v>
      </c>
      <c r="AF15" s="1">
        <v>33</v>
      </c>
      <c r="AG15" s="1">
        <v>59</v>
      </c>
      <c r="AH15" s="1">
        <v>88</v>
      </c>
      <c r="AI15" s="1">
        <v>6.39</v>
      </c>
      <c r="AJ15" s="1">
        <v>3.82</v>
      </c>
      <c r="AK15" s="1">
        <v>534</v>
      </c>
      <c r="AL15" s="1">
        <v>338</v>
      </c>
      <c r="AM15" s="1">
        <v>627</v>
      </c>
      <c r="AN15" s="1">
        <v>263</v>
      </c>
      <c r="AO15" s="5"/>
      <c r="AP15" s="5"/>
      <c r="AQ15" s="1">
        <v>42.9</v>
      </c>
      <c r="AR15" s="1">
        <v>30</v>
      </c>
      <c r="AS15" s="1">
        <v>20.92</v>
      </c>
      <c r="AT15" s="1">
        <v>14.81</v>
      </c>
      <c r="AU15" s="5"/>
      <c r="AV15" s="5"/>
      <c r="AW15" s="1">
        <v>0</v>
      </c>
      <c r="AX15" s="1">
        <v>0</v>
      </c>
      <c r="AY15" s="1">
        <v>1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1</v>
      </c>
      <c r="BG15" s="3">
        <v>252539</v>
      </c>
      <c r="BH15" s="1" t="s">
        <v>74</v>
      </c>
      <c r="BI15" s="1">
        <v>2</v>
      </c>
      <c r="BJ15" s="27">
        <v>0</v>
      </c>
      <c r="BK15" s="27">
        <v>2.02</v>
      </c>
      <c r="BL15" s="27">
        <v>0.9</v>
      </c>
      <c r="BM15" s="3">
        <v>109.5</v>
      </c>
      <c r="BN15" s="3">
        <v>26.9</v>
      </c>
    </row>
    <row r="16" spans="1:66" ht="14.25">
      <c r="A16">
        <v>15</v>
      </c>
      <c r="B16" s="5">
        <v>36</v>
      </c>
      <c r="C16" s="6">
        <v>1</v>
      </c>
      <c r="D16" s="3"/>
      <c r="E16" s="1" t="s">
        <v>75</v>
      </c>
      <c r="F16" s="5">
        <v>150</v>
      </c>
      <c r="G16" s="5">
        <v>1</v>
      </c>
      <c r="H16" s="5">
        <v>90</v>
      </c>
      <c r="I16" s="5">
        <v>140</v>
      </c>
      <c r="J16" s="5">
        <v>1</v>
      </c>
      <c r="K16" s="5">
        <v>90</v>
      </c>
      <c r="L16" s="5">
        <v>60</v>
      </c>
      <c r="M16" s="5">
        <v>20</v>
      </c>
      <c r="N16" s="5">
        <v>110</v>
      </c>
      <c r="O16" s="5">
        <v>134.48309178744</v>
      </c>
      <c r="P16" s="5">
        <v>-24.483091787440003</v>
      </c>
      <c r="Q16" s="5">
        <v>50</v>
      </c>
      <c r="R16" s="5">
        <v>16.666666666666668</v>
      </c>
      <c r="S16" s="5">
        <v>106.66666666666667</v>
      </c>
      <c r="T16" s="5"/>
      <c r="U16" s="1">
        <v>1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24.4</v>
      </c>
      <c r="AF16" s="1">
        <v>28.4</v>
      </c>
      <c r="AG16" s="1">
        <v>89</v>
      </c>
      <c r="AH16" s="1">
        <v>95</v>
      </c>
      <c r="AI16" s="1">
        <v>6.9</v>
      </c>
      <c r="AJ16" s="1">
        <v>7.33</v>
      </c>
      <c r="AK16" s="1">
        <v>693</v>
      </c>
      <c r="AL16" s="1">
        <v>638</v>
      </c>
      <c r="AM16" s="1">
        <v>321</v>
      </c>
      <c r="AN16" s="1">
        <v>202.1</v>
      </c>
      <c r="AO16" s="5"/>
      <c r="AP16" s="5"/>
      <c r="AQ16" s="5"/>
      <c r="AR16" s="5"/>
      <c r="AS16" s="1">
        <v>21.28</v>
      </c>
      <c r="AT16" s="1">
        <v>7.85</v>
      </c>
      <c r="AU16" s="5"/>
      <c r="AV16" s="5"/>
      <c r="AW16" s="1">
        <v>1</v>
      </c>
      <c r="AX16" s="1">
        <v>1</v>
      </c>
      <c r="AY16" s="1">
        <v>1</v>
      </c>
      <c r="AZ16" s="1">
        <v>1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4</v>
      </c>
      <c r="BG16" s="3">
        <v>252660</v>
      </c>
      <c r="BH16" s="1" t="s">
        <v>75</v>
      </c>
      <c r="BI16" s="1">
        <v>2</v>
      </c>
      <c r="BJ16" s="27">
        <v>0</v>
      </c>
      <c r="BK16" s="27">
        <v>13.73</v>
      </c>
      <c r="BL16" s="27">
        <v>5.62</v>
      </c>
      <c r="BM16" s="3">
        <v>18.2</v>
      </c>
      <c r="BN16" s="3">
        <v>7.6</v>
      </c>
    </row>
    <row r="17" spans="1:66" ht="14.25">
      <c r="A17">
        <v>16</v>
      </c>
      <c r="B17" s="5">
        <v>37</v>
      </c>
      <c r="C17" s="6">
        <v>1</v>
      </c>
      <c r="D17" s="3"/>
      <c r="E17" s="1" t="s">
        <v>76</v>
      </c>
      <c r="F17" s="5">
        <v>180</v>
      </c>
      <c r="G17" s="5">
        <v>3</v>
      </c>
      <c r="H17" s="5">
        <v>121</v>
      </c>
      <c r="I17" s="5">
        <v>126</v>
      </c>
      <c r="J17" s="5">
        <v>0</v>
      </c>
      <c r="K17" s="5">
        <v>86</v>
      </c>
      <c r="L17" s="5">
        <v>59</v>
      </c>
      <c r="M17" s="5">
        <v>19.666666666666668</v>
      </c>
      <c r="N17" s="5">
        <v>140.66666666666666</v>
      </c>
      <c r="O17" s="5">
        <v>134.48309178744</v>
      </c>
      <c r="P17" s="5">
        <v>6.183574879226654</v>
      </c>
      <c r="Q17" s="5">
        <v>40</v>
      </c>
      <c r="R17" s="5">
        <v>13.333333333333334</v>
      </c>
      <c r="S17" s="5">
        <v>99.33333333333333</v>
      </c>
      <c r="T17" s="5"/>
      <c r="U17" s="1">
        <v>1</v>
      </c>
      <c r="V17" s="1">
        <v>1</v>
      </c>
      <c r="W17" s="1">
        <v>0</v>
      </c>
      <c r="X17" s="1">
        <v>1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24.6</v>
      </c>
      <c r="AF17" s="1">
        <v>32.6</v>
      </c>
      <c r="AG17" s="1">
        <v>51</v>
      </c>
      <c r="AH17" s="1">
        <v>64</v>
      </c>
      <c r="AI17" s="1">
        <v>5.3</v>
      </c>
      <c r="AJ17" s="1">
        <v>3.76</v>
      </c>
      <c r="AK17" s="1">
        <v>731</v>
      </c>
      <c r="AL17" s="1">
        <v>401</v>
      </c>
      <c r="AM17" s="1">
        <v>335.7</v>
      </c>
      <c r="AN17" s="1">
        <v>161.1</v>
      </c>
      <c r="AO17" s="5"/>
      <c r="AP17" s="5"/>
      <c r="AQ17" s="1">
        <v>15.86</v>
      </c>
      <c r="AR17" s="1">
        <v>11.67</v>
      </c>
      <c r="AS17" s="1">
        <v>15.73</v>
      </c>
      <c r="AT17" s="1">
        <v>44.35</v>
      </c>
      <c r="AU17" s="1">
        <v>0</v>
      </c>
      <c r="AV17" s="1">
        <v>1</v>
      </c>
      <c r="AW17" s="1">
        <v>0</v>
      </c>
      <c r="AX17" s="1">
        <v>1</v>
      </c>
      <c r="AY17" s="1">
        <v>1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2</v>
      </c>
      <c r="BG17" s="3">
        <v>170918</v>
      </c>
      <c r="BH17" s="1" t="s">
        <v>76</v>
      </c>
      <c r="BI17" s="1">
        <v>3</v>
      </c>
      <c r="BJ17" s="27">
        <v>0</v>
      </c>
      <c r="BK17" s="27">
        <v>3.78</v>
      </c>
      <c r="BL17" s="27">
        <v>0.25</v>
      </c>
      <c r="BM17" s="3">
        <v>37.3</v>
      </c>
      <c r="BN17" s="3">
        <v>48.2</v>
      </c>
    </row>
    <row r="18" spans="1:66" ht="14.25">
      <c r="A18">
        <v>17</v>
      </c>
      <c r="B18" s="5">
        <v>39</v>
      </c>
      <c r="C18" s="6">
        <v>1</v>
      </c>
      <c r="D18" s="3"/>
      <c r="E18" s="9" t="s">
        <v>69</v>
      </c>
      <c r="F18" s="5">
        <v>191</v>
      </c>
      <c r="G18" s="5">
        <v>3</v>
      </c>
      <c r="H18" s="5">
        <v>126</v>
      </c>
      <c r="I18" s="5">
        <v>123</v>
      </c>
      <c r="J18" s="5">
        <v>0</v>
      </c>
      <c r="K18" s="5">
        <v>89</v>
      </c>
      <c r="L18" s="5">
        <v>65</v>
      </c>
      <c r="M18" s="5">
        <v>21.666666666666668</v>
      </c>
      <c r="N18" s="5">
        <v>147.66666666666666</v>
      </c>
      <c r="O18" s="5">
        <v>134.48309178744</v>
      </c>
      <c r="P18" s="5">
        <v>13.183574879226654</v>
      </c>
      <c r="Q18" s="5">
        <v>34</v>
      </c>
      <c r="R18" s="5">
        <v>11.333333333333334</v>
      </c>
      <c r="S18" s="5">
        <v>100.33333333333333</v>
      </c>
      <c r="T18" s="5"/>
      <c r="U18" s="1">
        <v>0</v>
      </c>
      <c r="V18" s="1">
        <v>1</v>
      </c>
      <c r="W18" s="1">
        <v>0</v>
      </c>
      <c r="X18" s="1">
        <v>1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28</v>
      </c>
      <c r="AF18" s="1">
        <v>36.1</v>
      </c>
      <c r="AG18" s="1">
        <v>55</v>
      </c>
      <c r="AH18" s="1">
        <v>66</v>
      </c>
      <c r="AI18" s="1">
        <v>4.1</v>
      </c>
      <c r="AJ18" s="1">
        <v>4.82</v>
      </c>
      <c r="AK18" s="1">
        <v>612</v>
      </c>
      <c r="AL18" s="1">
        <v>512</v>
      </c>
      <c r="AM18" s="1">
        <v>402</v>
      </c>
      <c r="AN18" s="1">
        <v>250</v>
      </c>
      <c r="AO18" s="5"/>
      <c r="AP18" s="5"/>
      <c r="AQ18" s="1">
        <v>163.94</v>
      </c>
      <c r="AR18" s="1">
        <v>6.75</v>
      </c>
      <c r="AS18" s="1">
        <v>15.33</v>
      </c>
      <c r="AT18" s="1">
        <v>8.73</v>
      </c>
      <c r="AU18" s="5"/>
      <c r="AV18" s="5"/>
      <c r="AW18" s="1">
        <v>0</v>
      </c>
      <c r="AX18" s="1">
        <v>0</v>
      </c>
      <c r="AY18" s="1">
        <v>1</v>
      </c>
      <c r="AZ18" s="1">
        <v>0</v>
      </c>
      <c r="BA18" s="1">
        <v>0</v>
      </c>
      <c r="BB18" s="1">
        <v>1</v>
      </c>
      <c r="BC18" s="1">
        <v>0</v>
      </c>
      <c r="BD18" s="1">
        <v>0</v>
      </c>
      <c r="BE18" s="1">
        <v>0</v>
      </c>
      <c r="BF18" s="1">
        <v>2</v>
      </c>
      <c r="BG18" s="3">
        <v>255623</v>
      </c>
      <c r="BH18" s="9" t="s">
        <v>69</v>
      </c>
      <c r="BI18" s="1">
        <v>4</v>
      </c>
      <c r="BJ18" s="27">
        <v>0</v>
      </c>
      <c r="BK18" s="27">
        <v>2.28</v>
      </c>
      <c r="BL18" s="27">
        <v>1.1</v>
      </c>
      <c r="BM18" s="29">
        <v>64.7</v>
      </c>
      <c r="BN18" s="29">
        <v>42.6</v>
      </c>
    </row>
    <row r="19" spans="1:66" ht="14.25">
      <c r="A19">
        <v>18</v>
      </c>
      <c r="B19" s="5">
        <v>40</v>
      </c>
      <c r="C19" s="6">
        <v>2</v>
      </c>
      <c r="D19" s="3"/>
      <c r="E19" s="9" t="s">
        <v>77</v>
      </c>
      <c r="F19" s="5">
        <v>219</v>
      </c>
      <c r="G19" s="5">
        <v>3</v>
      </c>
      <c r="H19" s="5">
        <v>144</v>
      </c>
      <c r="I19" s="5">
        <v>130</v>
      </c>
      <c r="J19" s="5">
        <v>0</v>
      </c>
      <c r="K19" s="5">
        <v>90</v>
      </c>
      <c r="L19" s="5">
        <v>75</v>
      </c>
      <c r="M19" s="5">
        <v>25</v>
      </c>
      <c r="N19" s="5">
        <v>169</v>
      </c>
      <c r="O19" s="5">
        <v>134.48309178744</v>
      </c>
      <c r="P19" s="5">
        <v>34.51690821256</v>
      </c>
      <c r="Q19" s="5">
        <v>40</v>
      </c>
      <c r="R19" s="5">
        <v>13.333333333333334</v>
      </c>
      <c r="S19" s="5">
        <v>103.33333333333333</v>
      </c>
      <c r="T19" s="5"/>
      <c r="U19" s="1">
        <v>0</v>
      </c>
      <c r="V19" s="1">
        <v>0</v>
      </c>
      <c r="W19" s="1">
        <v>0</v>
      </c>
      <c r="X19" s="1">
        <v>1</v>
      </c>
      <c r="Y19" s="1">
        <v>1</v>
      </c>
      <c r="Z19" s="1">
        <v>0</v>
      </c>
      <c r="AA19" s="1">
        <v>0</v>
      </c>
      <c r="AB19" s="1">
        <v>0</v>
      </c>
      <c r="AC19" s="1">
        <v>0</v>
      </c>
      <c r="AD19" s="1">
        <v>1</v>
      </c>
      <c r="AE19" s="1">
        <v>26.4</v>
      </c>
      <c r="AF19" s="1">
        <v>37.6</v>
      </c>
      <c r="AG19" s="1">
        <v>64</v>
      </c>
      <c r="AH19" s="1">
        <v>50</v>
      </c>
      <c r="AI19" s="1">
        <v>6.22</v>
      </c>
      <c r="AJ19" s="1">
        <v>5.35</v>
      </c>
      <c r="AK19" s="1">
        <v>707.9</v>
      </c>
      <c r="AL19" s="1">
        <v>298.5</v>
      </c>
      <c r="AM19" s="1">
        <v>689.1</v>
      </c>
      <c r="AN19" s="1">
        <v>626</v>
      </c>
      <c r="AO19" s="5"/>
      <c r="AP19" s="5"/>
      <c r="AQ19" s="5"/>
      <c r="AR19" s="5"/>
      <c r="AS19" s="1">
        <v>11.28</v>
      </c>
      <c r="AT19" s="1">
        <v>8.29</v>
      </c>
      <c r="AU19" s="5"/>
      <c r="AV19" s="5"/>
      <c r="AW19" s="1">
        <v>1</v>
      </c>
      <c r="AX19" s="1">
        <v>1</v>
      </c>
      <c r="AY19" s="1">
        <v>1</v>
      </c>
      <c r="AZ19" s="1">
        <v>0</v>
      </c>
      <c r="BA19" s="1">
        <v>0</v>
      </c>
      <c r="BB19" s="1">
        <v>1</v>
      </c>
      <c r="BC19" s="1">
        <v>0</v>
      </c>
      <c r="BD19" s="1">
        <v>0</v>
      </c>
      <c r="BE19" s="1">
        <v>0</v>
      </c>
      <c r="BF19" s="1">
        <v>4</v>
      </c>
      <c r="BG19" s="3">
        <v>256339</v>
      </c>
      <c r="BH19" s="9" t="s">
        <v>77</v>
      </c>
      <c r="BI19" s="1">
        <v>3</v>
      </c>
      <c r="BJ19" s="27">
        <v>0</v>
      </c>
      <c r="BK19" s="27">
        <v>2.82</v>
      </c>
      <c r="BL19" s="27">
        <v>1.28</v>
      </c>
      <c r="BM19" s="29">
        <v>44.6</v>
      </c>
      <c r="BN19" s="29">
        <v>43.3</v>
      </c>
    </row>
    <row r="20" spans="1:66" ht="14.25">
      <c r="A20">
        <v>19</v>
      </c>
      <c r="B20" s="5">
        <v>41</v>
      </c>
      <c r="C20" s="6">
        <v>2</v>
      </c>
      <c r="D20" s="15"/>
      <c r="E20" s="9" t="s">
        <v>78</v>
      </c>
      <c r="F20" s="5">
        <v>173</v>
      </c>
      <c r="G20" s="5">
        <v>2</v>
      </c>
      <c r="H20" s="5">
        <v>110</v>
      </c>
      <c r="I20" s="5">
        <v>128</v>
      </c>
      <c r="J20" s="5">
        <v>0</v>
      </c>
      <c r="K20" s="5">
        <v>80</v>
      </c>
      <c r="L20" s="5">
        <v>63</v>
      </c>
      <c r="M20" s="5">
        <v>21</v>
      </c>
      <c r="N20" s="5">
        <v>131</v>
      </c>
      <c r="O20" s="5">
        <v>134.48309178744</v>
      </c>
      <c r="P20" s="5">
        <v>-3.483091787440003</v>
      </c>
      <c r="Q20" s="5">
        <v>48</v>
      </c>
      <c r="R20" s="5">
        <v>16</v>
      </c>
      <c r="S20" s="5">
        <v>96</v>
      </c>
      <c r="T20" s="5"/>
      <c r="U20" s="1">
        <v>1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26.3</v>
      </c>
      <c r="AF20" s="1">
        <v>30</v>
      </c>
      <c r="AG20" s="1">
        <v>80</v>
      </c>
      <c r="AH20" s="1">
        <v>60</v>
      </c>
      <c r="AI20" s="1">
        <v>3.94</v>
      </c>
      <c r="AJ20" s="1">
        <v>4.62</v>
      </c>
      <c r="AK20" s="1">
        <v>538</v>
      </c>
      <c r="AL20" s="1">
        <v>307</v>
      </c>
      <c r="AM20" s="1">
        <v>721.3</v>
      </c>
      <c r="AN20" s="1">
        <v>295.8</v>
      </c>
      <c r="AO20" s="5"/>
      <c r="AP20" s="5"/>
      <c r="AQ20" s="5"/>
      <c r="AR20" s="5"/>
      <c r="AS20" s="5"/>
      <c r="AT20" s="5"/>
      <c r="AU20" s="5"/>
      <c r="AV20" s="5"/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1</v>
      </c>
      <c r="BC20" s="1">
        <v>0</v>
      </c>
      <c r="BD20" s="1">
        <v>0</v>
      </c>
      <c r="BE20" s="1">
        <v>0</v>
      </c>
      <c r="BF20" s="1">
        <v>1</v>
      </c>
      <c r="BG20" s="15">
        <v>257177</v>
      </c>
      <c r="BH20" s="9" t="s">
        <v>78</v>
      </c>
      <c r="BI20" s="1">
        <v>1</v>
      </c>
      <c r="BJ20" s="27">
        <v>0</v>
      </c>
      <c r="BK20" s="27">
        <v>6.62</v>
      </c>
      <c r="BL20" s="27">
        <v>3.3</v>
      </c>
      <c r="BM20" s="29">
        <v>25.7</v>
      </c>
      <c r="BN20" s="29">
        <v>8.3</v>
      </c>
    </row>
    <row r="21" spans="1:66" ht="14.25">
      <c r="A21">
        <v>20</v>
      </c>
      <c r="B21" s="5">
        <v>43</v>
      </c>
      <c r="C21" s="6">
        <v>2</v>
      </c>
      <c r="D21" s="15"/>
      <c r="E21" s="9" t="s">
        <v>79</v>
      </c>
      <c r="F21" s="5">
        <v>180</v>
      </c>
      <c r="G21" s="5">
        <v>3</v>
      </c>
      <c r="H21" s="5">
        <v>120</v>
      </c>
      <c r="I21" s="5">
        <v>138</v>
      </c>
      <c r="J21" s="5">
        <v>0</v>
      </c>
      <c r="K21" s="5">
        <v>90</v>
      </c>
      <c r="L21" s="5">
        <v>60</v>
      </c>
      <c r="M21" s="5">
        <v>20</v>
      </c>
      <c r="N21" s="5">
        <v>140</v>
      </c>
      <c r="O21" s="5">
        <v>134.48309178744</v>
      </c>
      <c r="P21" s="5">
        <v>5.516908212559997</v>
      </c>
      <c r="Q21" s="5">
        <v>48</v>
      </c>
      <c r="R21" s="5">
        <v>16</v>
      </c>
      <c r="S21" s="5">
        <v>106</v>
      </c>
      <c r="T21" s="5"/>
      <c r="U21" s="1">
        <v>1</v>
      </c>
      <c r="V21" s="1">
        <v>0</v>
      </c>
      <c r="W21" s="1">
        <v>0</v>
      </c>
      <c r="X21" s="1">
        <v>0</v>
      </c>
      <c r="Y21" s="1">
        <v>1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24.8</v>
      </c>
      <c r="AF21" s="1">
        <v>29.1</v>
      </c>
      <c r="AG21" s="1">
        <v>49</v>
      </c>
      <c r="AH21" s="1">
        <v>62</v>
      </c>
      <c r="AI21" s="1">
        <v>7.25</v>
      </c>
      <c r="AJ21" s="1">
        <v>4.73</v>
      </c>
      <c r="AK21" s="1">
        <v>415.9</v>
      </c>
      <c r="AL21" s="1">
        <v>334.7</v>
      </c>
      <c r="AM21" s="1">
        <v>236.3</v>
      </c>
      <c r="AN21" s="1">
        <v>256.9</v>
      </c>
      <c r="AO21" s="5"/>
      <c r="AP21" s="5"/>
      <c r="AQ21" s="1">
        <v>14.48</v>
      </c>
      <c r="AR21" s="1">
        <v>12.27</v>
      </c>
      <c r="AS21" s="1">
        <v>16.19</v>
      </c>
      <c r="AT21" s="1">
        <v>9.44</v>
      </c>
      <c r="AU21" s="5"/>
      <c r="AV21" s="5"/>
      <c r="AW21" s="1">
        <v>0</v>
      </c>
      <c r="AX21" s="1">
        <v>1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1</v>
      </c>
      <c r="BG21" s="15">
        <v>257693</v>
      </c>
      <c r="BH21" s="9" t="s">
        <v>79</v>
      </c>
      <c r="BI21" s="1">
        <v>1</v>
      </c>
      <c r="BJ21" s="27">
        <v>0</v>
      </c>
      <c r="BK21" s="27">
        <v>7.64</v>
      </c>
      <c r="BL21" s="27">
        <v>2.53</v>
      </c>
      <c r="BM21" s="29">
        <v>27.6</v>
      </c>
      <c r="BN21" s="29">
        <v>14.4</v>
      </c>
    </row>
    <row r="22" spans="1:66" ht="14.25">
      <c r="A22">
        <v>21</v>
      </c>
      <c r="B22" s="5">
        <v>44</v>
      </c>
      <c r="C22" s="6">
        <v>2</v>
      </c>
      <c r="D22" s="15"/>
      <c r="E22" s="9" t="s">
        <v>64</v>
      </c>
      <c r="F22" s="30">
        <v>185</v>
      </c>
      <c r="G22" s="30" t="s">
        <v>80</v>
      </c>
      <c r="H22" s="5">
        <v>114</v>
      </c>
      <c r="I22" s="5">
        <v>128</v>
      </c>
      <c r="J22" s="5">
        <v>0</v>
      </c>
      <c r="K22" s="5">
        <v>85</v>
      </c>
      <c r="L22" s="5">
        <v>71</v>
      </c>
      <c r="M22" s="5">
        <v>23.666666666666668</v>
      </c>
      <c r="N22" s="5">
        <v>137.66666666666666</v>
      </c>
      <c r="O22" s="5">
        <v>134.48309178744</v>
      </c>
      <c r="P22" s="5">
        <v>3.1835748792266543</v>
      </c>
      <c r="Q22" s="5">
        <v>43</v>
      </c>
      <c r="R22" s="5">
        <v>14.333333333333334</v>
      </c>
      <c r="S22" s="5">
        <v>99.33333333333333</v>
      </c>
      <c r="T22" s="5"/>
      <c r="U22" s="1">
        <v>1</v>
      </c>
      <c r="V22" s="1">
        <v>1</v>
      </c>
      <c r="W22" s="1">
        <v>0</v>
      </c>
      <c r="X22" s="1">
        <v>1</v>
      </c>
      <c r="Y22" s="1">
        <v>1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29.8</v>
      </c>
      <c r="AF22" s="1">
        <v>30.9</v>
      </c>
      <c r="AG22" s="1">
        <v>58</v>
      </c>
      <c r="AH22" s="1">
        <v>65</v>
      </c>
      <c r="AI22" s="1">
        <v>3.48</v>
      </c>
      <c r="AJ22" s="1">
        <v>3.6</v>
      </c>
      <c r="AK22" s="1">
        <v>429</v>
      </c>
      <c r="AL22" s="1">
        <v>361</v>
      </c>
      <c r="AM22" s="1">
        <v>290.9</v>
      </c>
      <c r="AN22" s="1">
        <v>260</v>
      </c>
      <c r="AO22" s="5"/>
      <c r="AP22" s="5"/>
      <c r="AQ22" s="1">
        <v>55.21</v>
      </c>
      <c r="AR22" s="1">
        <v>37.91</v>
      </c>
      <c r="AS22" s="1">
        <v>12.92</v>
      </c>
      <c r="AT22" s="1">
        <v>8.97</v>
      </c>
      <c r="AU22" s="5"/>
      <c r="AV22" s="5"/>
      <c r="AW22" s="1">
        <v>0</v>
      </c>
      <c r="AX22" s="1">
        <v>0</v>
      </c>
      <c r="AY22" s="1">
        <v>1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1</v>
      </c>
      <c r="BG22" s="15">
        <v>258737</v>
      </c>
      <c r="BH22" s="9" t="s">
        <v>64</v>
      </c>
      <c r="BI22" s="1">
        <v>1</v>
      </c>
      <c r="BJ22" s="27">
        <v>0</v>
      </c>
      <c r="BK22" s="27">
        <v>3.58</v>
      </c>
      <c r="BL22" s="27">
        <v>1.52</v>
      </c>
      <c r="BM22" s="29">
        <v>23.5</v>
      </c>
      <c r="BN22" s="29">
        <v>24.3</v>
      </c>
    </row>
    <row r="23" spans="1:66" ht="14.25">
      <c r="A23">
        <v>22</v>
      </c>
      <c r="B23" s="5">
        <v>45</v>
      </c>
      <c r="C23" s="6">
        <v>1</v>
      </c>
      <c r="D23" s="15"/>
      <c r="E23" s="9" t="s">
        <v>81</v>
      </c>
      <c r="F23" s="5">
        <v>175</v>
      </c>
      <c r="G23" s="5">
        <v>2</v>
      </c>
      <c r="H23" s="5">
        <v>95</v>
      </c>
      <c r="I23" s="5">
        <v>140</v>
      </c>
      <c r="J23" s="5">
        <v>1</v>
      </c>
      <c r="K23" s="5">
        <v>90</v>
      </c>
      <c r="L23" s="5">
        <v>80</v>
      </c>
      <c r="M23" s="5">
        <v>26.666666666666668</v>
      </c>
      <c r="N23" s="5">
        <v>121.66666666666667</v>
      </c>
      <c r="O23" s="5">
        <v>134.48309178744</v>
      </c>
      <c r="P23" s="5">
        <v>-12.816425120773332</v>
      </c>
      <c r="Q23" s="5">
        <v>50</v>
      </c>
      <c r="R23" s="5">
        <v>16.666666666666668</v>
      </c>
      <c r="S23" s="5">
        <v>106.66666666666667</v>
      </c>
      <c r="T23" s="5"/>
      <c r="U23" s="1">
        <v>1</v>
      </c>
      <c r="V23" s="1">
        <v>0</v>
      </c>
      <c r="W23" s="1">
        <v>0</v>
      </c>
      <c r="X23" s="1">
        <v>1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1</v>
      </c>
      <c r="AE23" s="1">
        <v>25.5</v>
      </c>
      <c r="AF23" s="1">
        <v>30.1</v>
      </c>
      <c r="AG23" s="1">
        <v>85</v>
      </c>
      <c r="AH23" s="1">
        <v>92</v>
      </c>
      <c r="AI23" s="1">
        <v>6.32</v>
      </c>
      <c r="AJ23" s="1">
        <v>5.98</v>
      </c>
      <c r="AK23" s="1">
        <v>458.3</v>
      </c>
      <c r="AL23" s="1">
        <v>319</v>
      </c>
      <c r="AM23" s="1">
        <v>405.2</v>
      </c>
      <c r="AN23" s="1">
        <v>306.1</v>
      </c>
      <c r="AO23" s="5"/>
      <c r="AP23" s="5"/>
      <c r="AQ23" s="5"/>
      <c r="AR23" s="5"/>
      <c r="AS23" s="1">
        <v>17.12</v>
      </c>
      <c r="AT23" s="1">
        <v>11.81</v>
      </c>
      <c r="AU23" s="5"/>
      <c r="AV23" s="5"/>
      <c r="AW23" s="1">
        <v>0</v>
      </c>
      <c r="AX23" s="1">
        <v>1</v>
      </c>
      <c r="AY23" s="1">
        <v>1</v>
      </c>
      <c r="AZ23" s="1">
        <v>0</v>
      </c>
      <c r="BA23" s="1">
        <v>0</v>
      </c>
      <c r="BB23" s="1">
        <v>1</v>
      </c>
      <c r="BC23" s="1">
        <v>0</v>
      </c>
      <c r="BD23" s="1">
        <v>0</v>
      </c>
      <c r="BE23" s="1">
        <v>0</v>
      </c>
      <c r="BF23" s="1">
        <v>3</v>
      </c>
      <c r="BG23" s="15">
        <v>259488</v>
      </c>
      <c r="BH23" s="9" t="s">
        <v>81</v>
      </c>
      <c r="BI23" s="1">
        <v>2</v>
      </c>
      <c r="BJ23" s="27">
        <v>0</v>
      </c>
      <c r="BK23" s="27">
        <v>2.98</v>
      </c>
      <c r="BL23">
        <v>0.29</v>
      </c>
      <c r="BM23" s="29">
        <v>29.4</v>
      </c>
      <c r="BN23" s="29">
        <v>20.7</v>
      </c>
    </row>
    <row r="24" spans="1:66" ht="14.25">
      <c r="A24">
        <v>23</v>
      </c>
      <c r="B24" s="5">
        <v>46</v>
      </c>
      <c r="C24" s="6">
        <v>2</v>
      </c>
      <c r="D24" s="15"/>
      <c r="E24" s="9" t="s">
        <v>69</v>
      </c>
      <c r="F24" s="5">
        <v>187</v>
      </c>
      <c r="G24" s="5">
        <v>3</v>
      </c>
      <c r="H24" s="5">
        <v>100</v>
      </c>
      <c r="I24" s="5">
        <v>111</v>
      </c>
      <c r="J24" s="5">
        <v>0</v>
      </c>
      <c r="K24" s="5">
        <v>71</v>
      </c>
      <c r="L24" s="5">
        <v>87</v>
      </c>
      <c r="M24" s="5">
        <v>29</v>
      </c>
      <c r="N24" s="5">
        <v>129</v>
      </c>
      <c r="O24" s="5">
        <v>134.48309178744</v>
      </c>
      <c r="P24" s="5">
        <v>-5.483091787440003</v>
      </c>
      <c r="Q24" s="5">
        <v>40</v>
      </c>
      <c r="R24" s="5">
        <v>13.333333333333334</v>
      </c>
      <c r="S24" s="5">
        <v>84.33333333333333</v>
      </c>
      <c r="T24" s="5"/>
      <c r="U24" s="1">
        <v>1</v>
      </c>
      <c r="V24" s="1">
        <v>0</v>
      </c>
      <c r="W24" s="1">
        <v>0</v>
      </c>
      <c r="X24" s="1">
        <v>0</v>
      </c>
      <c r="Y24" s="1">
        <v>1</v>
      </c>
      <c r="Z24" s="1">
        <v>0</v>
      </c>
      <c r="AA24" s="1">
        <v>0</v>
      </c>
      <c r="AB24" s="1">
        <v>0</v>
      </c>
      <c r="AC24" s="1">
        <v>0</v>
      </c>
      <c r="AD24" s="1">
        <v>1</v>
      </c>
      <c r="AE24" s="1">
        <v>28.3</v>
      </c>
      <c r="AF24" s="1">
        <v>32.3</v>
      </c>
      <c r="AG24" s="1">
        <v>86</v>
      </c>
      <c r="AH24" s="1">
        <v>85</v>
      </c>
      <c r="AI24" s="1">
        <v>5.62</v>
      </c>
      <c r="AJ24" s="1">
        <v>5.01</v>
      </c>
      <c r="AK24" s="1">
        <v>772</v>
      </c>
      <c r="AL24" s="1">
        <v>652</v>
      </c>
      <c r="AM24" s="1">
        <v>363.3</v>
      </c>
      <c r="AN24" s="1">
        <v>240.5</v>
      </c>
      <c r="AO24" s="5"/>
      <c r="AP24" s="5"/>
      <c r="AQ24" s="1">
        <v>25.97</v>
      </c>
      <c r="AR24" s="5">
        <v>7.58</v>
      </c>
      <c r="AS24" s="1">
        <v>12.81</v>
      </c>
      <c r="AT24" s="1">
        <v>7.78</v>
      </c>
      <c r="AU24" s="5"/>
      <c r="AV24" s="5"/>
      <c r="AW24" s="1">
        <v>0</v>
      </c>
      <c r="AX24" s="1">
        <v>1</v>
      </c>
      <c r="AY24" s="1">
        <v>1</v>
      </c>
      <c r="AZ24" s="1">
        <v>1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3</v>
      </c>
      <c r="BG24" s="15">
        <v>261287</v>
      </c>
      <c r="BH24" s="9" t="s">
        <v>69</v>
      </c>
      <c r="BI24" s="1">
        <v>2</v>
      </c>
      <c r="BJ24" s="27">
        <v>0</v>
      </c>
      <c r="BK24" s="27">
        <v>1.82</v>
      </c>
      <c r="BL24" s="27">
        <v>1.28</v>
      </c>
      <c r="BM24" s="29">
        <v>47.5</v>
      </c>
      <c r="BN24" s="29">
        <v>38.5</v>
      </c>
    </row>
    <row r="25" spans="1:66" ht="14.25">
      <c r="A25">
        <v>24</v>
      </c>
      <c r="B25" s="5">
        <v>51</v>
      </c>
      <c r="C25" s="5">
        <v>1</v>
      </c>
      <c r="D25" s="5"/>
      <c r="E25" s="5" t="s">
        <v>82</v>
      </c>
      <c r="F25" s="5">
        <v>180</v>
      </c>
      <c r="G25" s="5">
        <v>3</v>
      </c>
      <c r="H25" s="5">
        <v>110</v>
      </c>
      <c r="I25" s="5">
        <v>131</v>
      </c>
      <c r="J25" s="5">
        <v>0</v>
      </c>
      <c r="K25" s="5">
        <v>81</v>
      </c>
      <c r="L25" s="5">
        <v>70</v>
      </c>
      <c r="M25" s="5">
        <v>23.333333333333332</v>
      </c>
      <c r="N25" s="5">
        <v>133.33333333333334</v>
      </c>
      <c r="O25" s="5">
        <v>134.48309178744</v>
      </c>
      <c r="P25" s="5">
        <v>-1.14975845410666</v>
      </c>
      <c r="Q25" s="5">
        <v>50</v>
      </c>
      <c r="R25" s="5">
        <v>16.666666666666668</v>
      </c>
      <c r="S25" s="5">
        <v>97.66666666666667</v>
      </c>
      <c r="T25" s="5"/>
      <c r="U25" s="5">
        <v>1</v>
      </c>
      <c r="V25" s="5">
        <v>1</v>
      </c>
      <c r="W25" s="5">
        <v>0</v>
      </c>
      <c r="X25" s="5">
        <v>1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1">
        <v>28.4</v>
      </c>
      <c r="AF25" s="1">
        <v>32.6</v>
      </c>
      <c r="AG25" s="1">
        <v>56</v>
      </c>
      <c r="AH25" s="1">
        <v>69</v>
      </c>
      <c r="AI25" s="1">
        <v>7.66</v>
      </c>
      <c r="AJ25" s="1">
        <v>4.35</v>
      </c>
      <c r="AK25" s="1">
        <v>407</v>
      </c>
      <c r="AL25" s="1">
        <v>366</v>
      </c>
      <c r="AM25" s="1">
        <v>2104.7</v>
      </c>
      <c r="AN25" s="1">
        <v>668</v>
      </c>
      <c r="AO25" s="5"/>
      <c r="AP25" s="5"/>
      <c r="AQ25" s="1">
        <v>11.97</v>
      </c>
      <c r="AR25" s="1">
        <v>5</v>
      </c>
      <c r="AS25" s="1">
        <v>23.07</v>
      </c>
      <c r="AT25" s="1">
        <v>15</v>
      </c>
      <c r="AU25" s="5"/>
      <c r="AV25" s="5"/>
      <c r="AW25" s="5">
        <v>1</v>
      </c>
      <c r="AX25" s="5">
        <v>1</v>
      </c>
      <c r="AY25" s="5">
        <v>1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1">
        <v>0</v>
      </c>
      <c r="BF25" s="1">
        <v>3</v>
      </c>
      <c r="BG25" s="5">
        <v>268825</v>
      </c>
      <c r="BH25" s="5" t="s">
        <v>82</v>
      </c>
      <c r="BI25" s="1">
        <v>1</v>
      </c>
      <c r="BJ25" s="27">
        <v>0</v>
      </c>
      <c r="BK25" s="27">
        <v>3.33</v>
      </c>
      <c r="BL25" s="27">
        <v>0.05</v>
      </c>
      <c r="BM25" s="29">
        <v>48.6</v>
      </c>
      <c r="BN25" s="29">
        <v>64.8</v>
      </c>
    </row>
    <row r="26" spans="1:66" ht="14.25">
      <c r="A26">
        <v>25</v>
      </c>
      <c r="B26" s="5">
        <v>54</v>
      </c>
      <c r="C26" s="5">
        <v>1</v>
      </c>
      <c r="D26" s="5"/>
      <c r="E26" s="5" t="s">
        <v>83</v>
      </c>
      <c r="F26" s="5">
        <v>156</v>
      </c>
      <c r="G26" s="5">
        <v>1</v>
      </c>
      <c r="H26" s="5">
        <v>90</v>
      </c>
      <c r="I26" s="5">
        <v>113</v>
      </c>
      <c r="J26" s="11">
        <v>0</v>
      </c>
      <c r="K26" s="5">
        <v>85</v>
      </c>
      <c r="L26" s="5">
        <v>66</v>
      </c>
      <c r="M26" s="5">
        <v>22</v>
      </c>
      <c r="N26" s="5">
        <v>112</v>
      </c>
      <c r="O26" s="5">
        <v>134.48309178744</v>
      </c>
      <c r="P26" s="5">
        <v>-22.483091787440003</v>
      </c>
      <c r="Q26" s="5">
        <v>28</v>
      </c>
      <c r="R26" s="5">
        <v>9.333333333333334</v>
      </c>
      <c r="S26" s="5">
        <v>94.33333333333333</v>
      </c>
      <c r="T26" s="5"/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1">
        <v>30.6</v>
      </c>
      <c r="AF26" s="1">
        <v>36.9</v>
      </c>
      <c r="AG26" s="1">
        <v>64</v>
      </c>
      <c r="AH26" s="1">
        <v>51</v>
      </c>
      <c r="AI26" s="1">
        <v>3.25</v>
      </c>
      <c r="AJ26" s="1">
        <v>3.9</v>
      </c>
      <c r="AK26" s="1">
        <v>284.2</v>
      </c>
      <c r="AL26" s="1">
        <v>284</v>
      </c>
      <c r="AM26" s="1">
        <v>222.3</v>
      </c>
      <c r="AN26" s="1">
        <v>222</v>
      </c>
      <c r="AO26" s="5"/>
      <c r="AP26" s="5"/>
      <c r="AQ26" s="1">
        <v>105.29</v>
      </c>
      <c r="AR26" s="5">
        <v>2.76</v>
      </c>
      <c r="AS26" s="1">
        <v>12.67</v>
      </c>
      <c r="AT26" s="1">
        <v>7.69</v>
      </c>
      <c r="AU26" s="5"/>
      <c r="AV26" s="5"/>
      <c r="AW26" s="5">
        <v>1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1">
        <v>0</v>
      </c>
      <c r="BF26" s="1">
        <v>1</v>
      </c>
      <c r="BG26" s="5">
        <v>285994</v>
      </c>
      <c r="BH26" s="5" t="s">
        <v>83</v>
      </c>
      <c r="BI26" s="1">
        <v>1</v>
      </c>
      <c r="BJ26" s="27">
        <v>0</v>
      </c>
      <c r="BK26" s="27">
        <v>3.9</v>
      </c>
      <c r="BL26">
        <v>0.3</v>
      </c>
      <c r="BM26" s="29">
        <v>18.5</v>
      </c>
      <c r="BN26" s="29">
        <v>9.8</v>
      </c>
    </row>
    <row r="27" spans="1:66" ht="14.25">
      <c r="A27">
        <v>26</v>
      </c>
      <c r="B27" s="5">
        <v>55</v>
      </c>
      <c r="C27" s="5">
        <v>1</v>
      </c>
      <c r="D27" s="5"/>
      <c r="E27" s="5" t="s">
        <v>84</v>
      </c>
      <c r="F27" s="5">
        <v>196</v>
      </c>
      <c r="G27" s="5">
        <v>3</v>
      </c>
      <c r="H27" s="5">
        <v>130</v>
      </c>
      <c r="I27" s="5">
        <v>130</v>
      </c>
      <c r="J27" s="5">
        <v>0</v>
      </c>
      <c r="K27" s="5">
        <v>90</v>
      </c>
      <c r="L27" s="5">
        <v>66</v>
      </c>
      <c r="M27" s="5">
        <v>22</v>
      </c>
      <c r="N27" s="5">
        <v>152</v>
      </c>
      <c r="O27" s="5">
        <v>134.48309178744</v>
      </c>
      <c r="P27" s="5">
        <v>17.516908212559997</v>
      </c>
      <c r="Q27" s="5">
        <v>40</v>
      </c>
      <c r="R27" s="5">
        <v>13.333333333333334</v>
      </c>
      <c r="S27" s="5">
        <v>103.33333333333333</v>
      </c>
      <c r="T27" s="5"/>
      <c r="U27" s="5">
        <v>0</v>
      </c>
      <c r="V27" s="5">
        <v>1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1</v>
      </c>
      <c r="AE27" s="1">
        <v>22.2</v>
      </c>
      <c r="AF27" s="1">
        <v>34.5</v>
      </c>
      <c r="AG27" s="1">
        <v>184</v>
      </c>
      <c r="AH27" s="1">
        <v>156</v>
      </c>
      <c r="AI27" s="1">
        <v>10.27</v>
      </c>
      <c r="AJ27" s="1">
        <v>10.15</v>
      </c>
      <c r="AK27" s="1">
        <v>646</v>
      </c>
      <c r="AL27" s="1">
        <v>202</v>
      </c>
      <c r="AM27" s="1">
        <v>812.5</v>
      </c>
      <c r="AN27" s="1">
        <v>305</v>
      </c>
      <c r="AO27" s="5"/>
      <c r="AP27" s="5"/>
      <c r="AQ27" s="1">
        <v>185.23</v>
      </c>
      <c r="AR27" s="5">
        <v>7.84</v>
      </c>
      <c r="AS27" s="1">
        <v>13.94</v>
      </c>
      <c r="AT27" s="1">
        <v>10.88</v>
      </c>
      <c r="AU27" s="5"/>
      <c r="AV27" s="5"/>
      <c r="AW27" s="5">
        <v>1</v>
      </c>
      <c r="AX27" s="5">
        <v>1</v>
      </c>
      <c r="AY27" s="5">
        <v>1</v>
      </c>
      <c r="AZ27" s="5">
        <v>0</v>
      </c>
      <c r="BA27" s="5">
        <v>1</v>
      </c>
      <c r="BB27" s="5">
        <v>0</v>
      </c>
      <c r="BC27" s="5">
        <v>0</v>
      </c>
      <c r="BD27" s="5">
        <v>1</v>
      </c>
      <c r="BE27" s="1">
        <v>0</v>
      </c>
      <c r="BF27" s="1">
        <v>5</v>
      </c>
      <c r="BG27" s="5">
        <v>270248</v>
      </c>
      <c r="BH27" s="5" t="s">
        <v>84</v>
      </c>
      <c r="BI27" s="1">
        <v>3</v>
      </c>
      <c r="BJ27" s="27">
        <v>0</v>
      </c>
      <c r="BK27" s="27">
        <v>5.13</v>
      </c>
      <c r="BL27" s="27">
        <v>3.23</v>
      </c>
      <c r="BM27" s="29">
        <v>49.5</v>
      </c>
      <c r="BN27" s="29">
        <v>60.6</v>
      </c>
    </row>
    <row r="28" spans="1:66" ht="14.25">
      <c r="A28">
        <v>27</v>
      </c>
      <c r="B28" s="5">
        <v>56</v>
      </c>
      <c r="C28" s="5">
        <v>1</v>
      </c>
      <c r="D28" s="5"/>
      <c r="E28" s="5" t="s">
        <v>85</v>
      </c>
      <c r="F28" s="5">
        <v>187</v>
      </c>
      <c r="G28" s="5">
        <v>3</v>
      </c>
      <c r="H28" s="5">
        <v>112</v>
      </c>
      <c r="I28" s="5">
        <v>140</v>
      </c>
      <c r="J28" s="5">
        <v>1</v>
      </c>
      <c r="K28" s="5">
        <v>90</v>
      </c>
      <c r="L28" s="5">
        <v>75</v>
      </c>
      <c r="M28" s="5">
        <v>25</v>
      </c>
      <c r="N28" s="5">
        <v>137</v>
      </c>
      <c r="O28" s="5">
        <v>134.48309178744</v>
      </c>
      <c r="P28" s="5">
        <v>2.516908212559997</v>
      </c>
      <c r="Q28" s="5">
        <v>50</v>
      </c>
      <c r="R28" s="5">
        <v>16.666666666666668</v>
      </c>
      <c r="S28" s="5">
        <v>106.66666666666667</v>
      </c>
      <c r="T28" s="5"/>
      <c r="U28" s="5">
        <v>1</v>
      </c>
      <c r="V28" s="5">
        <v>0</v>
      </c>
      <c r="W28" s="5">
        <v>1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1">
        <v>25.7</v>
      </c>
      <c r="AF28" s="1">
        <v>30.6</v>
      </c>
      <c r="AG28" s="1">
        <v>68</v>
      </c>
      <c r="AH28" s="1">
        <v>80</v>
      </c>
      <c r="AI28" s="1">
        <v>6.41</v>
      </c>
      <c r="AJ28" s="1">
        <v>4.84</v>
      </c>
      <c r="AK28" s="1">
        <v>573</v>
      </c>
      <c r="AL28" s="1">
        <v>530</v>
      </c>
      <c r="AM28" s="1">
        <v>537.1</v>
      </c>
      <c r="AN28" s="1">
        <v>304.2</v>
      </c>
      <c r="AO28" s="5"/>
      <c r="AP28" s="5"/>
      <c r="AQ28" s="1">
        <v>15.63</v>
      </c>
      <c r="AR28" s="5">
        <v>2.13</v>
      </c>
      <c r="AS28" s="1">
        <v>17.38</v>
      </c>
      <c r="AT28" s="1">
        <v>7.22</v>
      </c>
      <c r="AU28" s="5"/>
      <c r="AV28" s="5"/>
      <c r="AW28" s="5">
        <v>1</v>
      </c>
      <c r="AX28" s="5">
        <v>1</v>
      </c>
      <c r="AY28" s="5">
        <v>1</v>
      </c>
      <c r="AZ28" s="5">
        <v>1</v>
      </c>
      <c r="BA28" s="5">
        <v>0</v>
      </c>
      <c r="BB28" s="5">
        <v>0</v>
      </c>
      <c r="BC28" s="5">
        <v>0</v>
      </c>
      <c r="BD28" s="5">
        <v>1</v>
      </c>
      <c r="BE28" s="1">
        <v>0</v>
      </c>
      <c r="BF28" s="1">
        <v>5</v>
      </c>
      <c r="BG28" s="5">
        <v>273345</v>
      </c>
      <c r="BH28" s="5" t="s">
        <v>85</v>
      </c>
      <c r="BI28" s="1">
        <v>5</v>
      </c>
      <c r="BJ28" s="27">
        <v>0</v>
      </c>
      <c r="BK28" s="27">
        <v>4.69</v>
      </c>
      <c r="BL28" s="27">
        <v>2.66</v>
      </c>
      <c r="BM28" s="29">
        <v>52</v>
      </c>
      <c r="BN28" s="29">
        <v>30</v>
      </c>
    </row>
    <row r="29" spans="1:66" ht="14.25">
      <c r="A29">
        <v>28</v>
      </c>
      <c r="B29" s="5">
        <v>57</v>
      </c>
      <c r="C29" s="5">
        <v>1</v>
      </c>
      <c r="D29" s="5"/>
      <c r="E29" s="5" t="s">
        <v>86</v>
      </c>
      <c r="F29" s="5">
        <v>170</v>
      </c>
      <c r="G29" s="5">
        <v>2</v>
      </c>
      <c r="H29" s="5">
        <v>100</v>
      </c>
      <c r="I29" s="5">
        <v>130</v>
      </c>
      <c r="J29" s="5">
        <v>0</v>
      </c>
      <c r="K29" s="5">
        <v>70</v>
      </c>
      <c r="L29" s="5">
        <v>60</v>
      </c>
      <c r="M29" s="5">
        <v>20</v>
      </c>
      <c r="N29" s="5">
        <v>120</v>
      </c>
      <c r="O29" s="5">
        <v>134.48309178744</v>
      </c>
      <c r="P29" s="5">
        <v>-14.483091787440003</v>
      </c>
      <c r="Q29" s="5">
        <v>60</v>
      </c>
      <c r="R29" s="5">
        <v>20</v>
      </c>
      <c r="S29" s="5">
        <v>90</v>
      </c>
      <c r="T29" s="5"/>
      <c r="U29" s="5">
        <v>1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1">
        <v>27.2</v>
      </c>
      <c r="AF29" s="1">
        <v>31.3</v>
      </c>
      <c r="AG29" s="1">
        <v>53</v>
      </c>
      <c r="AH29" s="1">
        <v>62</v>
      </c>
      <c r="AI29" s="1">
        <v>4.1</v>
      </c>
      <c r="AJ29" s="1">
        <v>5.55</v>
      </c>
      <c r="AK29" s="1">
        <v>577</v>
      </c>
      <c r="AL29" s="1">
        <v>489</v>
      </c>
      <c r="AM29" s="1">
        <v>565.2</v>
      </c>
      <c r="AN29" s="1">
        <v>354.7</v>
      </c>
      <c r="AO29" s="5"/>
      <c r="AP29" s="5"/>
      <c r="AQ29" s="1">
        <v>17.52</v>
      </c>
      <c r="AR29" s="5">
        <v>4.17</v>
      </c>
      <c r="AS29" s="1">
        <v>16.38</v>
      </c>
      <c r="AT29" s="1">
        <v>13.22</v>
      </c>
      <c r="AU29" s="5"/>
      <c r="AV29" s="5"/>
      <c r="AW29" s="5">
        <v>0</v>
      </c>
      <c r="AX29" s="5">
        <v>1</v>
      </c>
      <c r="AY29" s="5">
        <v>1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1">
        <v>0</v>
      </c>
      <c r="BF29" s="1">
        <v>2</v>
      </c>
      <c r="BG29" s="5">
        <v>281080</v>
      </c>
      <c r="BH29" s="5" t="s">
        <v>86</v>
      </c>
      <c r="BI29" s="1">
        <v>3</v>
      </c>
      <c r="BJ29" s="27">
        <v>0</v>
      </c>
      <c r="BK29" s="27">
        <v>3.74</v>
      </c>
      <c r="BL29" s="27">
        <v>2.05</v>
      </c>
      <c r="BM29" s="29">
        <v>25.7</v>
      </c>
      <c r="BN29" s="29">
        <v>20.3</v>
      </c>
    </row>
    <row r="30" spans="1:66" ht="14.25">
      <c r="A30">
        <v>29</v>
      </c>
      <c r="B30" s="5">
        <v>66</v>
      </c>
      <c r="C30" s="5">
        <v>1</v>
      </c>
      <c r="D30" s="5"/>
      <c r="E30" s="5" t="s">
        <v>79</v>
      </c>
      <c r="F30" s="5">
        <v>186</v>
      </c>
      <c r="G30" s="5">
        <v>3</v>
      </c>
      <c r="H30" s="5">
        <v>104</v>
      </c>
      <c r="I30" s="5">
        <v>127</v>
      </c>
      <c r="J30" s="5">
        <v>0</v>
      </c>
      <c r="K30" s="5">
        <v>80</v>
      </c>
      <c r="L30" s="5">
        <v>82</v>
      </c>
      <c r="M30" s="5">
        <v>27.333333333333332</v>
      </c>
      <c r="N30" s="5">
        <v>131.33333333333334</v>
      </c>
      <c r="O30" s="5">
        <v>134.48309178744</v>
      </c>
      <c r="P30" s="5">
        <v>-3.14975845410666</v>
      </c>
      <c r="Q30" s="5">
        <v>47</v>
      </c>
      <c r="R30" s="5">
        <v>15.666666666666666</v>
      </c>
      <c r="S30" s="5">
        <v>95.66666666666667</v>
      </c>
      <c r="T30" s="5"/>
      <c r="U30" s="5">
        <v>1</v>
      </c>
      <c r="V30" s="5">
        <v>1</v>
      </c>
      <c r="W30" s="5">
        <v>0</v>
      </c>
      <c r="X30" s="5">
        <v>1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1">
        <v>25.9</v>
      </c>
      <c r="AF30" s="1">
        <v>33.4</v>
      </c>
      <c r="AG30" s="1">
        <v>67</v>
      </c>
      <c r="AH30" s="1">
        <v>54</v>
      </c>
      <c r="AI30" s="1">
        <v>3.87</v>
      </c>
      <c r="AJ30" s="1">
        <v>5.12</v>
      </c>
      <c r="AK30" s="1">
        <v>443</v>
      </c>
      <c r="AL30" s="1">
        <v>306</v>
      </c>
      <c r="AM30" s="1">
        <v>388.8</v>
      </c>
      <c r="AN30" s="1">
        <v>243</v>
      </c>
      <c r="AO30" s="5"/>
      <c r="AP30" s="5"/>
      <c r="AQ30" s="1">
        <v>138.21</v>
      </c>
      <c r="AR30" s="5">
        <v>25.29</v>
      </c>
      <c r="AS30" s="1">
        <v>11.49</v>
      </c>
      <c r="AT30" s="1">
        <v>8.5</v>
      </c>
      <c r="AU30" s="5"/>
      <c r="AV30" s="5"/>
      <c r="AW30" s="5">
        <v>0</v>
      </c>
      <c r="AX30" s="5">
        <v>0</v>
      </c>
      <c r="AY30" s="5">
        <v>1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1">
        <v>0</v>
      </c>
      <c r="BF30" s="1">
        <v>1</v>
      </c>
      <c r="BG30" s="5">
        <v>284523</v>
      </c>
      <c r="BH30" s="5" t="s">
        <v>79</v>
      </c>
      <c r="BI30" s="1">
        <v>3</v>
      </c>
      <c r="BJ30" s="27">
        <v>0</v>
      </c>
      <c r="BK30" s="27">
        <v>1.52</v>
      </c>
      <c r="BL30">
        <v>0.76</v>
      </c>
      <c r="BM30" s="29">
        <v>21.7</v>
      </c>
      <c r="BN30" s="29">
        <v>21.7</v>
      </c>
    </row>
    <row r="31" spans="1:66" ht="14.25">
      <c r="A31">
        <v>30</v>
      </c>
      <c r="B31" s="5">
        <v>69</v>
      </c>
      <c r="C31" s="5">
        <v>1</v>
      </c>
      <c r="D31" s="5"/>
      <c r="E31" s="5" t="s">
        <v>65</v>
      </c>
      <c r="F31" s="5">
        <v>190</v>
      </c>
      <c r="G31" s="5">
        <v>3</v>
      </c>
      <c r="H31" s="5">
        <v>129</v>
      </c>
      <c r="I31" s="5">
        <v>138</v>
      </c>
      <c r="J31" s="5">
        <v>0</v>
      </c>
      <c r="K31" s="5">
        <v>86</v>
      </c>
      <c r="L31" s="5">
        <v>61</v>
      </c>
      <c r="M31" s="5">
        <v>20.333333333333332</v>
      </c>
      <c r="N31" s="5">
        <v>149.33333333333334</v>
      </c>
      <c r="O31" s="5">
        <v>134.48309178744</v>
      </c>
      <c r="P31" s="5">
        <v>14.85024154589334</v>
      </c>
      <c r="Q31" s="5">
        <v>52</v>
      </c>
      <c r="R31" s="5">
        <v>17.333333333333332</v>
      </c>
      <c r="S31" s="5">
        <v>103.33333333333333</v>
      </c>
      <c r="T31" s="5"/>
      <c r="U31" s="5">
        <v>0</v>
      </c>
      <c r="V31" s="5">
        <v>1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1</v>
      </c>
      <c r="AE31" s="1">
        <v>27.3</v>
      </c>
      <c r="AF31" s="1">
        <v>29.5</v>
      </c>
      <c r="AG31" s="1">
        <v>73</v>
      </c>
      <c r="AH31" s="1">
        <v>76</v>
      </c>
      <c r="AI31" s="1">
        <v>4.98</v>
      </c>
      <c r="AJ31" s="1">
        <v>4.91</v>
      </c>
      <c r="AK31" s="1">
        <v>613</v>
      </c>
      <c r="AL31" s="1">
        <v>562</v>
      </c>
      <c r="AM31" s="1">
        <v>370.2</v>
      </c>
      <c r="AN31" s="1">
        <v>264.4</v>
      </c>
      <c r="AO31" s="5"/>
      <c r="AP31" s="5"/>
      <c r="AQ31" s="1">
        <v>153.1</v>
      </c>
      <c r="AR31" s="5">
        <v>7.39</v>
      </c>
      <c r="AS31" s="1">
        <v>13.98</v>
      </c>
      <c r="AT31" s="1">
        <v>6.38</v>
      </c>
      <c r="AU31" s="5"/>
      <c r="AV31" s="5"/>
      <c r="AW31" s="5">
        <v>0</v>
      </c>
      <c r="AX31" s="5">
        <v>1</v>
      </c>
      <c r="AY31" s="5">
        <v>1</v>
      </c>
      <c r="AZ31" s="5">
        <v>0</v>
      </c>
      <c r="BA31" s="5">
        <v>0</v>
      </c>
      <c r="BB31" s="5">
        <v>0</v>
      </c>
      <c r="BC31" s="5">
        <v>0</v>
      </c>
      <c r="BD31" s="5">
        <v>1</v>
      </c>
      <c r="BE31" s="1">
        <v>0</v>
      </c>
      <c r="BF31" s="1">
        <v>3</v>
      </c>
      <c r="BG31" s="5">
        <v>273240</v>
      </c>
      <c r="BH31" s="5" t="s">
        <v>65</v>
      </c>
      <c r="BI31" s="1">
        <v>3</v>
      </c>
      <c r="BJ31" s="27">
        <v>0</v>
      </c>
      <c r="BK31" s="27">
        <v>2.28</v>
      </c>
      <c r="BL31" s="27">
        <v>1.1</v>
      </c>
      <c r="BM31" s="29">
        <v>48.5</v>
      </c>
      <c r="BN31" s="29">
        <v>23.2</v>
      </c>
    </row>
    <row r="32" spans="1:66" ht="14.25">
      <c r="A32">
        <v>31</v>
      </c>
      <c r="B32" s="5">
        <v>70</v>
      </c>
      <c r="C32" s="5">
        <v>1</v>
      </c>
      <c r="D32" s="5"/>
      <c r="E32" s="5" t="s">
        <v>87</v>
      </c>
      <c r="F32" s="5">
        <v>212</v>
      </c>
      <c r="H32" s="5">
        <v>131</v>
      </c>
      <c r="I32" s="5">
        <v>134</v>
      </c>
      <c r="K32" s="5">
        <v>85</v>
      </c>
      <c r="L32" s="5">
        <v>81</v>
      </c>
      <c r="M32" s="5">
        <v>27</v>
      </c>
      <c r="N32" s="5">
        <v>158</v>
      </c>
      <c r="O32" s="5">
        <v>134.48309178744</v>
      </c>
      <c r="Q32" s="5">
        <v>49</v>
      </c>
      <c r="R32" s="5">
        <v>16.333333333333332</v>
      </c>
      <c r="S32" s="5">
        <v>101.33333333333333</v>
      </c>
      <c r="U32" s="5">
        <v>1</v>
      </c>
      <c r="V32" s="5">
        <v>1</v>
      </c>
      <c r="W32" s="5">
        <v>0</v>
      </c>
      <c r="X32" s="5">
        <v>1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1">
        <v>64.7</v>
      </c>
      <c r="AF32" s="1">
        <v>69.65</v>
      </c>
      <c r="AG32" s="1">
        <v>38</v>
      </c>
      <c r="AH32" s="1">
        <v>46</v>
      </c>
      <c r="AI32" s="1">
        <v>2.13</v>
      </c>
      <c r="AJ32" s="1">
        <v>3.5</v>
      </c>
      <c r="AK32" s="1">
        <v>306</v>
      </c>
      <c r="AL32" s="1">
        <v>288</v>
      </c>
      <c r="AM32" s="1">
        <v>169.3</v>
      </c>
      <c r="AN32" s="1">
        <v>148.3</v>
      </c>
      <c r="AQ32" s="1">
        <v>177.97</v>
      </c>
      <c r="AR32" s="1">
        <v>10.33</v>
      </c>
      <c r="AS32" s="1">
        <v>12.46</v>
      </c>
      <c r="AT32" s="1">
        <v>9.43</v>
      </c>
      <c r="AW32" s="5">
        <v>1</v>
      </c>
      <c r="AX32" s="5">
        <v>1</v>
      </c>
      <c r="AY32" s="5">
        <v>1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1">
        <v>0</v>
      </c>
      <c r="BF32" s="1">
        <v>3</v>
      </c>
      <c r="BG32" s="5">
        <v>287088</v>
      </c>
      <c r="BH32" s="5" t="s">
        <v>87</v>
      </c>
      <c r="BI32" s="1">
        <v>5</v>
      </c>
      <c r="BJ32" s="1">
        <v>0</v>
      </c>
      <c r="BK32">
        <v>1.82</v>
      </c>
      <c r="BL32">
        <v>0.03</v>
      </c>
      <c r="BM32" s="29">
        <v>15.3</v>
      </c>
      <c r="BN32" s="29">
        <v>31.5</v>
      </c>
    </row>
    <row r="33" spans="21:57" ht="14.25">
      <c r="U33">
        <f aca="true" t="shared" si="0" ref="U33:AD33">SUM(U2:U32)</f>
        <v>24</v>
      </c>
      <c r="V33">
        <f t="shared" si="0"/>
        <v>12</v>
      </c>
      <c r="W33">
        <f t="shared" si="0"/>
        <v>3</v>
      </c>
      <c r="X33">
        <f t="shared" si="0"/>
        <v>17</v>
      </c>
      <c r="Y33">
        <f t="shared" si="0"/>
        <v>8</v>
      </c>
      <c r="Z33">
        <f t="shared" si="0"/>
        <v>0</v>
      </c>
      <c r="AA33">
        <f t="shared" si="0"/>
        <v>0</v>
      </c>
      <c r="AB33">
        <f t="shared" si="0"/>
        <v>1</v>
      </c>
      <c r="AC33">
        <f t="shared" si="0"/>
        <v>0</v>
      </c>
      <c r="AD33">
        <f t="shared" si="0"/>
        <v>7</v>
      </c>
      <c r="AW33">
        <f aca="true" t="shared" si="1" ref="AW33:BE33">SUM(AW2:AW32)</f>
        <v>10</v>
      </c>
      <c r="AX33">
        <f t="shared" si="1"/>
        <v>20</v>
      </c>
      <c r="AY33">
        <f t="shared" si="1"/>
        <v>28</v>
      </c>
      <c r="AZ33">
        <f t="shared" si="1"/>
        <v>9</v>
      </c>
      <c r="BA33">
        <f t="shared" si="1"/>
        <v>3</v>
      </c>
      <c r="BB33">
        <f t="shared" si="1"/>
        <v>6</v>
      </c>
      <c r="BC33">
        <f t="shared" si="1"/>
        <v>1</v>
      </c>
      <c r="BD33">
        <f t="shared" si="1"/>
        <v>4</v>
      </c>
      <c r="BE33">
        <f t="shared" si="1"/>
        <v>1</v>
      </c>
    </row>
    <row r="34" ht="14.25">
      <c r="AF34" t="s">
        <v>88</v>
      </c>
    </row>
    <row r="35" spans="31:33" ht="14.25">
      <c r="AE35">
        <v>1</v>
      </c>
      <c r="AF35">
        <v>339.2</v>
      </c>
      <c r="AG35">
        <v>4</v>
      </c>
    </row>
    <row r="36" spans="22:33" ht="14.25">
      <c r="V36">
        <v>3</v>
      </c>
      <c r="W36">
        <v>31</v>
      </c>
      <c r="X36">
        <f>V36/W36</f>
        <v>0.0967741935483871</v>
      </c>
      <c r="AE36">
        <v>1</v>
      </c>
      <c r="AF36">
        <v>398.5</v>
      </c>
      <c r="AG36">
        <v>2</v>
      </c>
    </row>
    <row r="37" spans="31:33" ht="14.25">
      <c r="AE37">
        <v>1</v>
      </c>
      <c r="AF37">
        <v>287.8</v>
      </c>
      <c r="AG37">
        <v>2</v>
      </c>
    </row>
    <row r="38" spans="31:33" ht="14.25">
      <c r="AE38">
        <v>1</v>
      </c>
      <c r="AF38">
        <v>226.5</v>
      </c>
      <c r="AG38">
        <v>1</v>
      </c>
    </row>
    <row r="39" spans="31:33" ht="14.25">
      <c r="AE39">
        <v>1</v>
      </c>
      <c r="AF39">
        <v>338.2</v>
      </c>
      <c r="AG39">
        <v>1</v>
      </c>
    </row>
    <row r="40" spans="31:33" ht="14.25">
      <c r="AE40">
        <v>1</v>
      </c>
      <c r="AF40">
        <v>355</v>
      </c>
      <c r="AG40">
        <v>2</v>
      </c>
    </row>
    <row r="41" spans="31:33" ht="14.25">
      <c r="AE41">
        <v>1</v>
      </c>
      <c r="AF41">
        <v>668.6</v>
      </c>
      <c r="AG41">
        <v>4</v>
      </c>
    </row>
    <row r="42" spans="31:33" ht="14.25">
      <c r="AE42">
        <v>1</v>
      </c>
      <c r="AF42">
        <v>229.7</v>
      </c>
      <c r="AG42">
        <v>2</v>
      </c>
    </row>
    <row r="43" spans="31:33" ht="14.25">
      <c r="AE43">
        <v>1</v>
      </c>
      <c r="AF43">
        <v>242.9</v>
      </c>
      <c r="AG43">
        <v>4</v>
      </c>
    </row>
    <row r="44" spans="31:33" ht="14.25">
      <c r="AE44">
        <v>1</v>
      </c>
      <c r="AF44">
        <v>187.8</v>
      </c>
      <c r="AG44">
        <v>1</v>
      </c>
    </row>
    <row r="45" spans="31:33" ht="14.25">
      <c r="AE45">
        <v>1</v>
      </c>
      <c r="AF45">
        <v>309</v>
      </c>
      <c r="AG45">
        <v>2</v>
      </c>
    </row>
    <row r="46" spans="31:33" ht="14.25">
      <c r="AE46">
        <v>1</v>
      </c>
      <c r="AF46">
        <v>246</v>
      </c>
      <c r="AG46">
        <v>3</v>
      </c>
    </row>
    <row r="47" spans="31:33" ht="14.25">
      <c r="AE47">
        <v>1</v>
      </c>
      <c r="AF47">
        <v>371.1</v>
      </c>
      <c r="AG47">
        <v>3</v>
      </c>
    </row>
    <row r="48" spans="31:33" ht="14.25">
      <c r="AE48">
        <v>1</v>
      </c>
      <c r="AF48">
        <v>598.7</v>
      </c>
      <c r="AG48">
        <v>2</v>
      </c>
    </row>
    <row r="49" spans="31:33" ht="14.25">
      <c r="AE49">
        <v>1</v>
      </c>
      <c r="AF49">
        <v>321</v>
      </c>
      <c r="AG49">
        <v>2</v>
      </c>
    </row>
    <row r="50" spans="31:33" ht="14.25">
      <c r="AE50">
        <v>1</v>
      </c>
      <c r="AF50">
        <v>335.7</v>
      </c>
      <c r="AG50">
        <v>3</v>
      </c>
    </row>
    <row r="51" spans="31:33" ht="14.25">
      <c r="AE51">
        <v>1</v>
      </c>
      <c r="AF51">
        <v>250</v>
      </c>
      <c r="AG51">
        <v>4</v>
      </c>
    </row>
    <row r="52" spans="31:33" ht="14.25">
      <c r="AE52">
        <v>1</v>
      </c>
      <c r="AF52">
        <v>626.7</v>
      </c>
      <c r="AG52">
        <v>3</v>
      </c>
    </row>
    <row r="53" spans="31:33" ht="14.25">
      <c r="AE53">
        <v>1</v>
      </c>
      <c r="AF53">
        <v>295.8</v>
      </c>
      <c r="AG53">
        <v>1</v>
      </c>
    </row>
    <row r="54" spans="31:33" ht="14.25">
      <c r="AE54">
        <v>1</v>
      </c>
      <c r="AF54">
        <v>253.9</v>
      </c>
      <c r="AG54">
        <v>1</v>
      </c>
    </row>
    <row r="55" spans="31:33" ht="14.25">
      <c r="AE55">
        <v>1</v>
      </c>
      <c r="AF55">
        <v>290.9</v>
      </c>
      <c r="AG55">
        <v>1</v>
      </c>
    </row>
    <row r="56" spans="31:33" ht="14.25">
      <c r="AE56">
        <v>1</v>
      </c>
      <c r="AF56">
        <v>405.2</v>
      </c>
      <c r="AG56">
        <v>2</v>
      </c>
    </row>
    <row r="57" spans="31:33" ht="14.25">
      <c r="AE57">
        <v>1</v>
      </c>
      <c r="AF57">
        <v>263.5</v>
      </c>
      <c r="AG57">
        <v>2</v>
      </c>
    </row>
    <row r="58" spans="31:33" ht="14.25">
      <c r="AE58">
        <v>1</v>
      </c>
      <c r="AF58">
        <v>2104.7</v>
      </c>
      <c r="AG58">
        <v>1</v>
      </c>
    </row>
    <row r="59" spans="31:33" ht="14.25">
      <c r="AE59">
        <v>1</v>
      </c>
      <c r="AF59">
        <v>222.3</v>
      </c>
      <c r="AG59">
        <v>1</v>
      </c>
    </row>
    <row r="60" spans="31:33" ht="14.25">
      <c r="AE60">
        <v>1</v>
      </c>
      <c r="AF60">
        <v>812.4</v>
      </c>
      <c r="AG60">
        <v>3</v>
      </c>
    </row>
    <row r="61" spans="31:33" ht="14.25">
      <c r="AE61">
        <v>1</v>
      </c>
      <c r="AF61">
        <v>537.1</v>
      </c>
      <c r="AG61">
        <v>5</v>
      </c>
    </row>
    <row r="62" spans="31:33" ht="14.25">
      <c r="AE62">
        <v>1</v>
      </c>
      <c r="AF62">
        <v>354.7</v>
      </c>
      <c r="AG62">
        <v>3</v>
      </c>
    </row>
    <row r="63" spans="31:33" ht="14.25">
      <c r="AE63">
        <v>1</v>
      </c>
      <c r="AF63">
        <v>388.8</v>
      </c>
      <c r="AG63">
        <v>3</v>
      </c>
    </row>
    <row r="64" spans="31:33" ht="14.25">
      <c r="AE64">
        <v>1</v>
      </c>
      <c r="AF64">
        <v>370.2</v>
      </c>
      <c r="AG64">
        <v>3</v>
      </c>
    </row>
    <row r="65" spans="31:33" ht="14.25">
      <c r="AE65">
        <v>1</v>
      </c>
      <c r="AF65">
        <v>169.3</v>
      </c>
      <c r="AG65">
        <v>5</v>
      </c>
    </row>
    <row r="66" spans="31:33" ht="14.25">
      <c r="AE66">
        <v>2</v>
      </c>
      <c r="AF66">
        <v>416.4</v>
      </c>
      <c r="AG66">
        <v>3</v>
      </c>
    </row>
    <row r="67" spans="31:33" ht="14.25">
      <c r="AE67">
        <v>2</v>
      </c>
      <c r="AF67">
        <v>902.8</v>
      </c>
      <c r="AG67">
        <v>3</v>
      </c>
    </row>
    <row r="68" spans="31:33" ht="14.25">
      <c r="AE68">
        <v>2</v>
      </c>
      <c r="AF68">
        <v>737.9</v>
      </c>
      <c r="AG68">
        <v>3</v>
      </c>
    </row>
    <row r="69" spans="31:33" ht="14.25">
      <c r="AE69">
        <v>2</v>
      </c>
      <c r="AF69">
        <v>1796.3</v>
      </c>
      <c r="AG69">
        <v>1</v>
      </c>
    </row>
    <row r="70" spans="31:33" ht="14.25">
      <c r="AE70">
        <v>2</v>
      </c>
      <c r="AF70">
        <v>456</v>
      </c>
      <c r="AG70">
        <v>3</v>
      </c>
    </row>
    <row r="71" spans="31:33" ht="14.25">
      <c r="AE71">
        <v>2</v>
      </c>
      <c r="AF71">
        <v>1368.6</v>
      </c>
      <c r="AG71">
        <v>2</v>
      </c>
    </row>
    <row r="72" spans="31:33" ht="14.25">
      <c r="AE72">
        <v>2</v>
      </c>
      <c r="AF72">
        <v>991</v>
      </c>
      <c r="AG72">
        <v>4</v>
      </c>
    </row>
    <row r="73" spans="31:33" ht="14.25">
      <c r="AE73">
        <v>2</v>
      </c>
      <c r="AF73">
        <v>238</v>
      </c>
      <c r="AG73">
        <v>4</v>
      </c>
    </row>
    <row r="74" spans="31:33" ht="14.25">
      <c r="AE74">
        <v>2</v>
      </c>
      <c r="AF74">
        <v>255.2</v>
      </c>
      <c r="AG74">
        <v>2</v>
      </c>
    </row>
    <row r="75" spans="31:33" ht="14.25">
      <c r="AE75">
        <v>2</v>
      </c>
      <c r="AF75">
        <v>499.9</v>
      </c>
      <c r="AG75">
        <v>1</v>
      </c>
    </row>
    <row r="76" spans="31:33" ht="14.25">
      <c r="AE76">
        <v>2</v>
      </c>
      <c r="AF76">
        <v>457.5</v>
      </c>
      <c r="AG76">
        <v>3</v>
      </c>
    </row>
    <row r="77" spans="31:33" ht="14.25">
      <c r="AE77">
        <v>2</v>
      </c>
      <c r="AF77">
        <v>920</v>
      </c>
      <c r="AG77">
        <v>2</v>
      </c>
    </row>
    <row r="78" spans="31:33" ht="14.25">
      <c r="AE78">
        <v>2</v>
      </c>
      <c r="AF78">
        <v>448.4</v>
      </c>
      <c r="AG78">
        <v>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"/>
  <sheetViews>
    <sheetView zoomScaleSheetLayoutView="100" workbookViewId="0" topLeftCell="A1">
      <selection activeCell="A11" sqref="A11:IV14"/>
    </sheetView>
  </sheetViews>
  <sheetFormatPr defaultColWidth="9.00390625" defaultRowHeight="14.25"/>
  <cols>
    <col min="13" max="15" width="12.625" style="0" bestFit="1" customWidth="1"/>
    <col min="16" max="16" width="13.75390625" style="0" bestFit="1" customWidth="1"/>
    <col min="18" max="19" width="12.625" style="0" bestFit="1" customWidth="1"/>
    <col min="24" max="24" width="12.625" style="0" bestFit="1" customWidth="1"/>
    <col min="53" max="53" width="12.625" style="0" bestFit="1" customWidth="1"/>
  </cols>
  <sheetData>
    <row r="1" spans="1:66" ht="57">
      <c r="A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6" t="s">
        <v>5</v>
      </c>
      <c r="G1" s="16" t="s">
        <v>6</v>
      </c>
      <c r="H1" s="5" t="s">
        <v>7</v>
      </c>
      <c r="I1" s="16" t="s">
        <v>8</v>
      </c>
      <c r="J1" s="16" t="s">
        <v>9</v>
      </c>
      <c r="K1" s="1" t="s">
        <v>10</v>
      </c>
      <c r="L1" s="1" t="s">
        <v>11</v>
      </c>
      <c r="M1" s="1" t="s">
        <v>12</v>
      </c>
      <c r="N1" s="17" t="s">
        <v>13</v>
      </c>
      <c r="O1" s="17"/>
      <c r="P1" s="17" t="s">
        <v>14</v>
      </c>
      <c r="Q1" s="1" t="s">
        <v>15</v>
      </c>
      <c r="R1" s="1" t="s">
        <v>16</v>
      </c>
      <c r="S1" s="16" t="s">
        <v>17</v>
      </c>
      <c r="T1" s="1" t="s">
        <v>18</v>
      </c>
      <c r="U1" s="18" t="s">
        <v>19</v>
      </c>
      <c r="V1" s="18" t="s">
        <v>20</v>
      </c>
      <c r="W1" s="18" t="s">
        <v>21</v>
      </c>
      <c r="X1" s="1" t="s">
        <v>22</v>
      </c>
      <c r="Y1" s="18" t="s">
        <v>23</v>
      </c>
      <c r="Z1" s="18" t="s">
        <v>24</v>
      </c>
      <c r="AA1" s="18" t="s">
        <v>25</v>
      </c>
      <c r="AB1" s="18" t="s">
        <v>26</v>
      </c>
      <c r="AC1" s="18" t="s">
        <v>27</v>
      </c>
      <c r="AD1" s="18" t="s">
        <v>28</v>
      </c>
      <c r="AE1" s="18" t="s">
        <v>29</v>
      </c>
      <c r="AF1" s="20" t="s">
        <v>30</v>
      </c>
      <c r="AG1" s="21" t="s">
        <v>31</v>
      </c>
      <c r="AH1" s="22" t="s">
        <v>32</v>
      </c>
      <c r="AI1" s="23" t="s">
        <v>33</v>
      </c>
      <c r="AJ1" s="24" t="s">
        <v>34</v>
      </c>
      <c r="AK1" s="24" t="s">
        <v>35</v>
      </c>
      <c r="AL1" s="24" t="s">
        <v>36</v>
      </c>
      <c r="AM1" s="25" t="s">
        <v>37</v>
      </c>
      <c r="AN1" s="25" t="s">
        <v>38</v>
      </c>
      <c r="AO1" s="25" t="s">
        <v>39</v>
      </c>
      <c r="AP1" s="25" t="s">
        <v>40</v>
      </c>
      <c r="AQ1" s="25" t="s">
        <v>41</v>
      </c>
      <c r="AR1" s="26" t="s">
        <v>42</v>
      </c>
      <c r="AS1" s="25" t="s">
        <v>43</v>
      </c>
      <c r="AT1" s="16" t="s">
        <v>44</v>
      </c>
      <c r="AU1" s="1" t="s">
        <v>45</v>
      </c>
      <c r="AV1" s="1" t="s">
        <v>46</v>
      </c>
      <c r="AW1" s="25" t="s">
        <v>47</v>
      </c>
      <c r="AX1" s="1" t="s">
        <v>48</v>
      </c>
      <c r="AY1" s="25" t="s">
        <v>49</v>
      </c>
      <c r="AZ1" s="1" t="s">
        <v>50</v>
      </c>
      <c r="BA1" s="16" t="s">
        <v>51</v>
      </c>
      <c r="BB1" s="16" t="s">
        <v>52</v>
      </c>
      <c r="BC1" s="18" t="s">
        <v>53</v>
      </c>
      <c r="BD1" s="18" t="s">
        <v>54</v>
      </c>
      <c r="BE1" s="18" t="s">
        <v>55</v>
      </c>
      <c r="BF1" s="18" t="s">
        <v>56</v>
      </c>
      <c r="BG1" s="18" t="s">
        <v>3</v>
      </c>
      <c r="BH1" s="18"/>
      <c r="BI1" s="5" t="s">
        <v>57</v>
      </c>
      <c r="BJ1" t="s">
        <v>58</v>
      </c>
      <c r="BK1" t="s">
        <v>59</v>
      </c>
      <c r="BL1" t="s">
        <v>60</v>
      </c>
      <c r="BM1" s="3" t="s">
        <v>61</v>
      </c>
      <c r="BN1" s="3" t="s">
        <v>62</v>
      </c>
    </row>
    <row r="2" spans="1:66" ht="14.25">
      <c r="A2">
        <v>1</v>
      </c>
      <c r="B2" s="5">
        <v>8</v>
      </c>
      <c r="C2" s="6">
        <v>1</v>
      </c>
      <c r="D2" s="3"/>
      <c r="E2" s="1" t="s">
        <v>89</v>
      </c>
      <c r="F2" s="5">
        <v>151</v>
      </c>
      <c r="G2" s="5">
        <v>1</v>
      </c>
      <c r="H2" s="5">
        <v>92</v>
      </c>
      <c r="I2" s="5">
        <v>140</v>
      </c>
      <c r="J2" s="5">
        <v>1</v>
      </c>
      <c r="K2" s="5">
        <v>82</v>
      </c>
      <c r="L2" s="5">
        <f aca="true" t="shared" si="0" ref="L2:L14">F2-H2</f>
        <v>59</v>
      </c>
      <c r="M2" s="5">
        <f aca="true" t="shared" si="1" ref="M2:M14">L2/3</f>
        <v>19.666666666666668</v>
      </c>
      <c r="N2" s="5">
        <f aca="true" t="shared" si="2" ref="N2:N14">H2+M2</f>
        <v>111.66666666666667</v>
      </c>
      <c r="O2" s="5">
        <v>134.48309178744</v>
      </c>
      <c r="P2" s="5">
        <v>-22.81642512077333</v>
      </c>
      <c r="Q2" s="5">
        <v>58</v>
      </c>
      <c r="R2" s="5">
        <v>19.333333333333332</v>
      </c>
      <c r="S2" s="5">
        <v>101.33333333333333</v>
      </c>
      <c r="T2" s="5"/>
      <c r="U2" s="1">
        <v>0</v>
      </c>
      <c r="V2" s="1">
        <v>0</v>
      </c>
      <c r="W2" s="1">
        <v>0</v>
      </c>
      <c r="X2" s="1">
        <v>1</v>
      </c>
      <c r="Y2" s="1">
        <v>1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30.4</v>
      </c>
      <c r="AF2" s="1">
        <v>35.2</v>
      </c>
      <c r="AG2" s="1">
        <v>50</v>
      </c>
      <c r="AH2" s="1">
        <v>75</v>
      </c>
      <c r="AI2" s="1">
        <v>416.4</v>
      </c>
      <c r="AJ2" s="1">
        <v>279</v>
      </c>
      <c r="AK2" s="1">
        <v>473</v>
      </c>
      <c r="AL2" s="1">
        <v>398</v>
      </c>
      <c r="AM2" s="1">
        <v>416.4</v>
      </c>
      <c r="AN2" s="1">
        <v>279</v>
      </c>
      <c r="AO2" s="5"/>
      <c r="AP2" s="5"/>
      <c r="AQ2" s="1">
        <v>89.6</v>
      </c>
      <c r="AR2" s="1">
        <v>27.75</v>
      </c>
      <c r="AS2" s="1">
        <v>14.27</v>
      </c>
      <c r="AT2" s="5">
        <v>5.7</v>
      </c>
      <c r="AU2" s="1">
        <v>0</v>
      </c>
      <c r="AV2" s="1">
        <v>1</v>
      </c>
      <c r="AW2" s="1"/>
      <c r="AX2" s="1">
        <v>1</v>
      </c>
      <c r="AY2" s="1">
        <v>1</v>
      </c>
      <c r="AZ2" s="1">
        <v>1</v>
      </c>
      <c r="BA2" s="1">
        <v>0</v>
      </c>
      <c r="BB2" s="1">
        <v>1</v>
      </c>
      <c r="BC2" s="1">
        <v>0</v>
      </c>
      <c r="BD2" s="1">
        <v>0</v>
      </c>
      <c r="BE2" s="1">
        <v>0</v>
      </c>
      <c r="BF2" s="1">
        <v>4</v>
      </c>
      <c r="BG2" s="3">
        <v>247433</v>
      </c>
      <c r="BH2" s="1" t="s">
        <v>89</v>
      </c>
      <c r="BI2" s="1">
        <v>3</v>
      </c>
      <c r="BJ2" s="27">
        <v>1</v>
      </c>
      <c r="BK2" s="27">
        <v>0.64</v>
      </c>
      <c r="BL2" s="27">
        <v>0.41</v>
      </c>
      <c r="BM2" s="3">
        <v>62.6</v>
      </c>
      <c r="BN2" s="3">
        <v>53.9</v>
      </c>
    </row>
    <row r="3" spans="1:66" ht="14.25">
      <c r="A3">
        <v>2</v>
      </c>
      <c r="B3" s="5">
        <v>11</v>
      </c>
      <c r="C3" s="6">
        <v>1</v>
      </c>
      <c r="D3" s="3"/>
      <c r="E3" s="1" t="s">
        <v>90</v>
      </c>
      <c r="F3" s="5">
        <v>216</v>
      </c>
      <c r="G3" s="5">
        <v>3</v>
      </c>
      <c r="H3" s="5">
        <v>144</v>
      </c>
      <c r="I3" s="5">
        <v>132</v>
      </c>
      <c r="J3" s="5">
        <v>0</v>
      </c>
      <c r="K3" s="5">
        <v>82</v>
      </c>
      <c r="L3" s="5">
        <f t="shared" si="0"/>
        <v>72</v>
      </c>
      <c r="M3" s="5">
        <f t="shared" si="1"/>
        <v>24</v>
      </c>
      <c r="N3" s="5">
        <f t="shared" si="2"/>
        <v>168</v>
      </c>
      <c r="O3" s="5">
        <v>134.48309178744</v>
      </c>
      <c r="P3" s="5">
        <v>40.183574879226654</v>
      </c>
      <c r="Q3" s="5">
        <v>50</v>
      </c>
      <c r="R3" s="5">
        <v>16.666666666666668</v>
      </c>
      <c r="S3" s="5">
        <v>98.66666666666667</v>
      </c>
      <c r="T3" s="5"/>
      <c r="U3" s="1">
        <v>1</v>
      </c>
      <c r="V3" s="1">
        <v>1</v>
      </c>
      <c r="W3" s="1">
        <v>0</v>
      </c>
      <c r="X3" s="1">
        <v>1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30</v>
      </c>
      <c r="AF3" s="1">
        <v>35.5</v>
      </c>
      <c r="AG3" s="1">
        <v>98</v>
      </c>
      <c r="AH3" s="1">
        <v>53</v>
      </c>
      <c r="AI3" s="1">
        <v>7.8</v>
      </c>
      <c r="AJ3" s="1">
        <v>5.41</v>
      </c>
      <c r="AK3" s="1">
        <v>502</v>
      </c>
      <c r="AL3" s="1">
        <v>292</v>
      </c>
      <c r="AM3" s="1">
        <v>902.8</v>
      </c>
      <c r="AN3" s="1">
        <v>644</v>
      </c>
      <c r="AO3" s="5"/>
      <c r="AP3" s="5"/>
      <c r="AQ3" s="5"/>
      <c r="AR3" s="5"/>
      <c r="AS3" s="1">
        <v>14.77</v>
      </c>
      <c r="AT3" s="1">
        <v>8.77</v>
      </c>
      <c r="AU3" s="1">
        <v>2</v>
      </c>
      <c r="AV3" s="1">
        <v>1</v>
      </c>
      <c r="AW3" s="1">
        <v>1</v>
      </c>
      <c r="AX3" s="1">
        <v>1</v>
      </c>
      <c r="AY3" s="1">
        <v>1</v>
      </c>
      <c r="AZ3" s="1">
        <v>0</v>
      </c>
      <c r="BA3" s="1">
        <v>0</v>
      </c>
      <c r="BB3" s="1">
        <v>1</v>
      </c>
      <c r="BC3" s="1">
        <v>1</v>
      </c>
      <c r="BD3" s="1">
        <v>0</v>
      </c>
      <c r="BE3" s="1">
        <v>0</v>
      </c>
      <c r="BF3" s="1">
        <v>5</v>
      </c>
      <c r="BG3" s="3">
        <v>215913</v>
      </c>
      <c r="BH3" s="1" t="s">
        <v>90</v>
      </c>
      <c r="BI3" s="1">
        <v>3</v>
      </c>
      <c r="BJ3" s="27">
        <v>1</v>
      </c>
      <c r="BK3" s="27">
        <v>2.82</v>
      </c>
      <c r="BL3" s="27">
        <v>2.61</v>
      </c>
      <c r="BM3" s="3">
        <v>117.2</v>
      </c>
      <c r="BN3" s="3">
        <v>106.6</v>
      </c>
    </row>
    <row r="4" spans="1:66" ht="14.25">
      <c r="A4">
        <v>3</v>
      </c>
      <c r="B4" s="5">
        <v>13</v>
      </c>
      <c r="C4" s="6">
        <v>1</v>
      </c>
      <c r="D4" s="3"/>
      <c r="E4" s="1" t="s">
        <v>64</v>
      </c>
      <c r="F4" s="5">
        <v>170</v>
      </c>
      <c r="G4" s="5">
        <v>2</v>
      </c>
      <c r="H4" s="5">
        <v>99</v>
      </c>
      <c r="I4" s="5">
        <v>110</v>
      </c>
      <c r="J4" s="5">
        <v>0</v>
      </c>
      <c r="K4" s="5">
        <v>85</v>
      </c>
      <c r="L4" s="5">
        <f t="shared" si="0"/>
        <v>71</v>
      </c>
      <c r="M4" s="5">
        <f t="shared" si="1"/>
        <v>23.666666666666668</v>
      </c>
      <c r="N4" s="5">
        <f t="shared" si="2"/>
        <v>122.66666666666667</v>
      </c>
      <c r="O4" s="5">
        <v>134.48309178744</v>
      </c>
      <c r="P4" s="5">
        <v>-11.816425120773332</v>
      </c>
      <c r="Q4" s="5">
        <v>25</v>
      </c>
      <c r="R4" s="5">
        <v>8.333333333333334</v>
      </c>
      <c r="S4" s="5">
        <v>93.33333333333333</v>
      </c>
      <c r="T4" s="5"/>
      <c r="U4" s="1">
        <v>1</v>
      </c>
      <c r="V4" s="1">
        <v>1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28.7</v>
      </c>
      <c r="AF4" s="1">
        <v>35.5</v>
      </c>
      <c r="AG4" s="1">
        <v>60</v>
      </c>
      <c r="AH4" s="1">
        <v>52</v>
      </c>
      <c r="AI4" s="1">
        <v>4.67</v>
      </c>
      <c r="AJ4" s="1">
        <v>4.43</v>
      </c>
      <c r="AK4" s="1">
        <v>508</v>
      </c>
      <c r="AL4" s="1">
        <v>478</v>
      </c>
      <c r="AM4" s="1">
        <v>737.6</v>
      </c>
      <c r="AN4" s="1">
        <v>201</v>
      </c>
      <c r="AO4" s="5"/>
      <c r="AP4" s="5"/>
      <c r="AQ4" s="1">
        <v>10.14</v>
      </c>
      <c r="AR4" s="1">
        <v>3.39</v>
      </c>
      <c r="AS4" s="1">
        <v>12.72</v>
      </c>
      <c r="AT4" s="1">
        <v>10</v>
      </c>
      <c r="AU4" s="1">
        <v>1</v>
      </c>
      <c r="AV4" s="1">
        <v>1</v>
      </c>
      <c r="AW4" s="1">
        <v>0</v>
      </c>
      <c r="AX4" s="1">
        <v>0</v>
      </c>
      <c r="AY4" s="1">
        <v>1</v>
      </c>
      <c r="AZ4" s="1">
        <v>0</v>
      </c>
      <c r="BA4" s="1">
        <v>0</v>
      </c>
      <c r="BB4" s="1">
        <v>1</v>
      </c>
      <c r="BC4" s="1">
        <v>1</v>
      </c>
      <c r="BD4" s="1">
        <v>0</v>
      </c>
      <c r="BE4" s="1">
        <v>0</v>
      </c>
      <c r="BF4" s="1">
        <v>3</v>
      </c>
      <c r="BG4" s="3">
        <v>215378</v>
      </c>
      <c r="BH4" s="1" t="s">
        <v>64</v>
      </c>
      <c r="BI4" s="1">
        <v>3</v>
      </c>
      <c r="BJ4" s="27">
        <v>1</v>
      </c>
      <c r="BK4" s="27">
        <v>5.42</v>
      </c>
      <c r="BL4" s="27">
        <v>1.4</v>
      </c>
      <c r="BM4" s="3">
        <v>157.9</v>
      </c>
      <c r="BN4" s="3">
        <v>135.8</v>
      </c>
    </row>
    <row r="5" spans="1:66" ht="14.25">
      <c r="A5">
        <v>4</v>
      </c>
      <c r="B5" s="5">
        <v>14</v>
      </c>
      <c r="C5" s="6">
        <v>1</v>
      </c>
      <c r="D5" s="3"/>
      <c r="E5" s="1" t="s">
        <v>91</v>
      </c>
      <c r="F5" s="5">
        <v>128</v>
      </c>
      <c r="G5" s="5">
        <v>0</v>
      </c>
      <c r="H5" s="5">
        <v>82</v>
      </c>
      <c r="I5" s="5">
        <v>103</v>
      </c>
      <c r="J5" s="5">
        <v>0</v>
      </c>
      <c r="K5" s="5">
        <v>70</v>
      </c>
      <c r="L5" s="5">
        <f t="shared" si="0"/>
        <v>46</v>
      </c>
      <c r="M5" s="5">
        <f t="shared" si="1"/>
        <v>15.333333333333334</v>
      </c>
      <c r="N5" s="5">
        <f t="shared" si="2"/>
        <v>97.33333333333333</v>
      </c>
      <c r="O5" s="5">
        <v>134.48309178744</v>
      </c>
      <c r="P5" s="5">
        <v>-37.149758454106674</v>
      </c>
      <c r="Q5" s="5">
        <v>33</v>
      </c>
      <c r="R5" s="5">
        <v>11</v>
      </c>
      <c r="S5" s="5">
        <v>81</v>
      </c>
      <c r="T5" s="5"/>
      <c r="U5" s="1">
        <v>0</v>
      </c>
      <c r="V5" s="1">
        <v>0</v>
      </c>
      <c r="W5" s="1">
        <v>0</v>
      </c>
      <c r="X5" s="1">
        <v>1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1</v>
      </c>
      <c r="AE5" s="1">
        <v>29.8</v>
      </c>
      <c r="AF5" s="1">
        <v>36</v>
      </c>
      <c r="AG5" s="1">
        <v>55</v>
      </c>
      <c r="AH5" s="1">
        <v>72</v>
      </c>
      <c r="AI5" s="1">
        <v>2.8</v>
      </c>
      <c r="AJ5" s="1">
        <v>3.7</v>
      </c>
      <c r="AK5" s="1">
        <v>623</v>
      </c>
      <c r="AL5" s="1">
        <v>518</v>
      </c>
      <c r="AM5" s="1">
        <v>826.5</v>
      </c>
      <c r="AN5" s="1">
        <v>212</v>
      </c>
      <c r="AO5" s="5"/>
      <c r="AP5" s="5"/>
      <c r="AQ5" s="1">
        <v>15.6</v>
      </c>
      <c r="AR5" s="5">
        <v>6.01</v>
      </c>
      <c r="AS5" s="1">
        <v>17.21</v>
      </c>
      <c r="AT5" s="5">
        <v>6.16</v>
      </c>
      <c r="AU5" s="1">
        <v>2</v>
      </c>
      <c r="AV5" s="1">
        <v>1</v>
      </c>
      <c r="AW5" s="1">
        <v>0</v>
      </c>
      <c r="AX5" s="1">
        <v>0</v>
      </c>
      <c r="AY5" s="1">
        <v>1</v>
      </c>
      <c r="AZ5" s="1">
        <v>1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3">
        <v>241897</v>
      </c>
      <c r="BH5" s="1" t="s">
        <v>91</v>
      </c>
      <c r="BI5" s="1">
        <v>1</v>
      </c>
      <c r="BJ5" s="27">
        <v>1</v>
      </c>
      <c r="BK5" s="27">
        <v>3.22</v>
      </c>
      <c r="BL5" s="27">
        <v>3.56</v>
      </c>
      <c r="BM5" s="3">
        <v>2223.7</v>
      </c>
      <c r="BN5" s="3">
        <v>395.6</v>
      </c>
    </row>
    <row r="6" spans="1:66" ht="14.25">
      <c r="A6">
        <v>5</v>
      </c>
      <c r="B6" s="5">
        <v>18</v>
      </c>
      <c r="C6" s="6">
        <v>2</v>
      </c>
      <c r="D6" s="3"/>
      <c r="E6" s="8" t="s">
        <v>63</v>
      </c>
      <c r="F6" s="5">
        <v>180</v>
      </c>
      <c r="G6" s="5">
        <v>3</v>
      </c>
      <c r="H6" s="5">
        <v>110</v>
      </c>
      <c r="I6" s="5">
        <v>107</v>
      </c>
      <c r="J6" s="5">
        <v>0</v>
      </c>
      <c r="K6" s="5">
        <v>65</v>
      </c>
      <c r="L6" s="5">
        <f t="shared" si="0"/>
        <v>70</v>
      </c>
      <c r="M6" s="5">
        <f t="shared" si="1"/>
        <v>23.333333333333332</v>
      </c>
      <c r="N6" s="5">
        <f t="shared" si="2"/>
        <v>133.33333333333334</v>
      </c>
      <c r="O6" s="5">
        <v>134.48309178744</v>
      </c>
      <c r="P6" s="5">
        <v>-1.14975845410666</v>
      </c>
      <c r="Q6" s="5">
        <v>42</v>
      </c>
      <c r="R6" s="5">
        <v>14</v>
      </c>
      <c r="S6" s="5">
        <v>79</v>
      </c>
      <c r="T6" s="5"/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0</v>
      </c>
      <c r="AA6" s="1">
        <v>0</v>
      </c>
      <c r="AB6" s="1">
        <v>0</v>
      </c>
      <c r="AC6" s="1">
        <v>0</v>
      </c>
      <c r="AD6" s="1">
        <v>1</v>
      </c>
      <c r="AE6" s="1">
        <v>30.5</v>
      </c>
      <c r="AF6" s="1">
        <v>36.7</v>
      </c>
      <c r="AG6" s="1">
        <v>80</v>
      </c>
      <c r="AH6" s="1">
        <v>103</v>
      </c>
      <c r="AI6" s="1">
        <v>9.6</v>
      </c>
      <c r="AJ6" s="1">
        <v>30.8</v>
      </c>
      <c r="AK6" s="1">
        <v>758</v>
      </c>
      <c r="AL6" s="1">
        <v>497</v>
      </c>
      <c r="AM6" s="1">
        <v>376</v>
      </c>
      <c r="AN6" s="1">
        <v>232</v>
      </c>
      <c r="AO6" s="5"/>
      <c r="AP6" s="5"/>
      <c r="AQ6" s="1">
        <v>20.5</v>
      </c>
      <c r="AR6" s="5">
        <v>0.56</v>
      </c>
      <c r="AS6" s="1">
        <v>23.04</v>
      </c>
      <c r="AT6" s="5">
        <v>12.32</v>
      </c>
      <c r="AU6" s="1">
        <v>2</v>
      </c>
      <c r="AV6" s="1">
        <v>1</v>
      </c>
      <c r="AW6" s="1">
        <v>1</v>
      </c>
      <c r="AX6" s="1">
        <v>1</v>
      </c>
      <c r="AY6" s="1">
        <v>1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3</v>
      </c>
      <c r="BG6" s="3">
        <v>245418</v>
      </c>
      <c r="BH6" s="8" t="s">
        <v>63</v>
      </c>
      <c r="BI6" s="1">
        <v>3</v>
      </c>
      <c r="BJ6" s="27">
        <v>1</v>
      </c>
      <c r="BK6" s="27">
        <v>3.64</v>
      </c>
      <c r="BL6" s="27">
        <v>5.57</v>
      </c>
      <c r="BM6" s="3">
        <v>55.7</v>
      </c>
      <c r="BN6" s="3">
        <v>5.9</v>
      </c>
    </row>
    <row r="7" spans="1:66" ht="14.25">
      <c r="A7">
        <v>6</v>
      </c>
      <c r="B7" s="5">
        <v>22</v>
      </c>
      <c r="C7" s="6">
        <v>1</v>
      </c>
      <c r="D7" s="3"/>
      <c r="E7" s="1" t="s">
        <v>92</v>
      </c>
      <c r="F7" s="5">
        <v>185</v>
      </c>
      <c r="G7" s="5">
        <v>3</v>
      </c>
      <c r="H7" s="5">
        <v>115</v>
      </c>
      <c r="I7" s="5">
        <v>125</v>
      </c>
      <c r="J7" s="5">
        <v>0</v>
      </c>
      <c r="K7" s="5">
        <v>74</v>
      </c>
      <c r="L7" s="5">
        <f t="shared" si="0"/>
        <v>70</v>
      </c>
      <c r="M7" s="5">
        <f t="shared" si="1"/>
        <v>23.333333333333332</v>
      </c>
      <c r="N7" s="5">
        <f t="shared" si="2"/>
        <v>138.33333333333334</v>
      </c>
      <c r="O7" s="5">
        <v>134.48309178744</v>
      </c>
      <c r="P7" s="5">
        <v>3.85024154589334</v>
      </c>
      <c r="Q7" s="5">
        <v>51</v>
      </c>
      <c r="R7" s="5">
        <v>17</v>
      </c>
      <c r="S7" s="5">
        <v>91</v>
      </c>
      <c r="T7" s="5"/>
      <c r="U7" s="1">
        <v>1</v>
      </c>
      <c r="V7" s="1">
        <v>0</v>
      </c>
      <c r="W7" s="1">
        <v>0</v>
      </c>
      <c r="X7" s="1">
        <v>1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25.8</v>
      </c>
      <c r="AF7" s="1">
        <v>39</v>
      </c>
      <c r="AG7" s="1">
        <v>51</v>
      </c>
      <c r="AH7" s="1">
        <v>64</v>
      </c>
      <c r="AI7" s="1">
        <v>6.9</v>
      </c>
      <c r="AJ7" s="1">
        <v>4.1</v>
      </c>
      <c r="AK7" s="1">
        <v>487</v>
      </c>
      <c r="AL7" s="1">
        <v>253</v>
      </c>
      <c r="AM7" s="1">
        <v>1368.6</v>
      </c>
      <c r="AN7" s="1">
        <v>345</v>
      </c>
      <c r="AO7" s="5"/>
      <c r="AP7" s="5"/>
      <c r="AQ7" s="1">
        <v>16.52</v>
      </c>
      <c r="AR7" s="1">
        <v>3.12</v>
      </c>
      <c r="AS7" s="1">
        <v>15.41</v>
      </c>
      <c r="AT7" s="5">
        <v>9.93</v>
      </c>
      <c r="AU7" s="1">
        <v>1</v>
      </c>
      <c r="AV7" s="1">
        <v>1</v>
      </c>
      <c r="AW7" s="1">
        <v>1</v>
      </c>
      <c r="AX7" s="1">
        <v>1</v>
      </c>
      <c r="AY7" s="1">
        <v>1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3</v>
      </c>
      <c r="BG7" s="3">
        <v>235538</v>
      </c>
      <c r="BH7" s="1" t="s">
        <v>92</v>
      </c>
      <c r="BI7" s="1">
        <v>2</v>
      </c>
      <c r="BJ7" s="27">
        <v>1</v>
      </c>
      <c r="BK7" s="27">
        <v>2.05</v>
      </c>
      <c r="BL7" s="27">
        <v>6.25</v>
      </c>
      <c r="BM7" s="3">
        <v>492.1</v>
      </c>
      <c r="BN7" s="3">
        <v>168.2</v>
      </c>
    </row>
    <row r="8" spans="1:66" ht="14.25">
      <c r="A8">
        <v>7</v>
      </c>
      <c r="B8" s="5">
        <v>31</v>
      </c>
      <c r="C8" s="6">
        <v>1</v>
      </c>
      <c r="D8" s="3"/>
      <c r="E8" s="1" t="s">
        <v>93</v>
      </c>
      <c r="F8" s="5">
        <v>180</v>
      </c>
      <c r="G8" s="5">
        <v>3</v>
      </c>
      <c r="H8" s="5">
        <v>105</v>
      </c>
      <c r="I8" s="5">
        <v>134</v>
      </c>
      <c r="J8" s="5">
        <v>0</v>
      </c>
      <c r="K8" s="5">
        <v>86</v>
      </c>
      <c r="L8" s="5">
        <f t="shared" si="0"/>
        <v>75</v>
      </c>
      <c r="M8" s="5">
        <f t="shared" si="1"/>
        <v>25</v>
      </c>
      <c r="N8" s="5">
        <f t="shared" si="2"/>
        <v>130</v>
      </c>
      <c r="O8" s="5">
        <v>134.48309178744</v>
      </c>
      <c r="P8" s="5">
        <v>-4.483091787440003</v>
      </c>
      <c r="Q8" s="5">
        <v>48</v>
      </c>
      <c r="R8" s="5">
        <v>16</v>
      </c>
      <c r="S8" s="5">
        <v>102</v>
      </c>
      <c r="T8" s="5"/>
      <c r="U8" s="1">
        <v>1</v>
      </c>
      <c r="V8" s="1">
        <v>1</v>
      </c>
      <c r="W8" s="1">
        <v>0</v>
      </c>
      <c r="X8" s="1">
        <v>1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23.5</v>
      </c>
      <c r="AF8" s="1">
        <v>30</v>
      </c>
      <c r="AG8" s="1">
        <v>53</v>
      </c>
      <c r="AH8" s="1">
        <v>60</v>
      </c>
      <c r="AI8" s="1">
        <v>4.41</v>
      </c>
      <c r="AJ8" s="1">
        <v>4.6</v>
      </c>
      <c r="AK8" s="1">
        <v>419</v>
      </c>
      <c r="AL8" s="1">
        <v>289</v>
      </c>
      <c r="AM8" s="1">
        <v>991</v>
      </c>
      <c r="AN8" s="1">
        <v>255.1</v>
      </c>
      <c r="AO8" s="5"/>
      <c r="AP8" s="5"/>
      <c r="AQ8" s="1">
        <v>104.94</v>
      </c>
      <c r="AR8" s="1">
        <v>5</v>
      </c>
      <c r="AS8" s="1">
        <v>20.88</v>
      </c>
      <c r="AT8" s="1">
        <v>18.2</v>
      </c>
      <c r="AU8" s="1">
        <v>0</v>
      </c>
      <c r="AV8" s="1">
        <v>1</v>
      </c>
      <c r="AW8" s="1">
        <v>1</v>
      </c>
      <c r="AX8" s="1">
        <v>1</v>
      </c>
      <c r="AY8" s="1">
        <v>1</v>
      </c>
      <c r="AZ8" s="1">
        <v>0</v>
      </c>
      <c r="BA8" s="1">
        <v>0</v>
      </c>
      <c r="BB8" s="1">
        <v>1</v>
      </c>
      <c r="BC8" s="1">
        <v>1</v>
      </c>
      <c r="BD8" s="1">
        <v>0</v>
      </c>
      <c r="BE8" s="1">
        <v>0</v>
      </c>
      <c r="BF8" s="1">
        <v>5</v>
      </c>
      <c r="BG8" s="28">
        <v>249425</v>
      </c>
      <c r="BH8" s="1" t="s">
        <v>93</v>
      </c>
      <c r="BI8" s="1">
        <v>4</v>
      </c>
      <c r="BJ8" s="27">
        <v>1</v>
      </c>
      <c r="BK8" s="27">
        <v>5.47</v>
      </c>
      <c r="BL8" s="27">
        <v>6.88</v>
      </c>
      <c r="BM8" s="3">
        <v>105.7</v>
      </c>
      <c r="BN8" s="3">
        <v>106.9</v>
      </c>
    </row>
    <row r="9" spans="1:66" ht="14.25">
      <c r="A9">
        <v>8</v>
      </c>
      <c r="B9" s="5">
        <v>48</v>
      </c>
      <c r="C9" s="6">
        <v>2</v>
      </c>
      <c r="D9" s="3"/>
      <c r="E9" s="9" t="s">
        <v>94</v>
      </c>
      <c r="F9" s="5">
        <v>170</v>
      </c>
      <c r="G9" s="5">
        <v>2</v>
      </c>
      <c r="H9" s="5">
        <v>108</v>
      </c>
      <c r="I9" s="5">
        <v>126</v>
      </c>
      <c r="J9" s="5">
        <v>0</v>
      </c>
      <c r="K9" s="5">
        <v>80</v>
      </c>
      <c r="L9" s="5">
        <f t="shared" si="0"/>
        <v>62</v>
      </c>
      <c r="M9" s="5">
        <f t="shared" si="1"/>
        <v>20.666666666666668</v>
      </c>
      <c r="N9" s="5">
        <f t="shared" si="2"/>
        <v>128.66666666666666</v>
      </c>
      <c r="O9" s="5">
        <v>134.48309178744</v>
      </c>
      <c r="P9" s="5">
        <v>-5.816425120773346</v>
      </c>
      <c r="Q9" s="5">
        <v>46</v>
      </c>
      <c r="R9" s="5">
        <v>15.333333333333334</v>
      </c>
      <c r="S9" s="5">
        <v>95.33333333333333</v>
      </c>
      <c r="T9" s="5"/>
      <c r="U9" s="1">
        <v>0</v>
      </c>
      <c r="V9" s="1">
        <v>0</v>
      </c>
      <c r="W9" s="1">
        <v>0</v>
      </c>
      <c r="X9" s="1">
        <v>0</v>
      </c>
      <c r="Y9" s="1">
        <v>1</v>
      </c>
      <c r="Z9" s="1">
        <v>0</v>
      </c>
      <c r="AA9" s="1">
        <v>0</v>
      </c>
      <c r="AB9" s="1">
        <v>0</v>
      </c>
      <c r="AC9" s="1">
        <v>0</v>
      </c>
      <c r="AD9" s="1">
        <v>1</v>
      </c>
      <c r="AE9" s="1">
        <v>29.9</v>
      </c>
      <c r="AF9" s="1">
        <v>33.5</v>
      </c>
      <c r="AG9" s="1">
        <v>67</v>
      </c>
      <c r="AH9" s="1">
        <v>102</v>
      </c>
      <c r="AI9" s="1">
        <v>2.84</v>
      </c>
      <c r="AJ9" s="1">
        <v>4.31</v>
      </c>
      <c r="AK9" s="1">
        <v>749</v>
      </c>
      <c r="AL9" s="1">
        <v>652</v>
      </c>
      <c r="AM9" s="1">
        <v>838</v>
      </c>
      <c r="AN9" s="1">
        <v>238</v>
      </c>
      <c r="AO9" s="5"/>
      <c r="AP9" s="5"/>
      <c r="AQ9" s="5"/>
      <c r="AR9" s="5"/>
      <c r="AS9" s="1">
        <v>8.24</v>
      </c>
      <c r="AT9" s="1">
        <v>6.6</v>
      </c>
      <c r="AU9" s="5"/>
      <c r="AV9" s="5"/>
      <c r="AW9" s="1">
        <v>1</v>
      </c>
      <c r="AX9" s="1">
        <v>1</v>
      </c>
      <c r="AY9" s="1">
        <v>1</v>
      </c>
      <c r="AZ9" s="1">
        <v>1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4</v>
      </c>
      <c r="BG9" s="3">
        <v>261361</v>
      </c>
      <c r="BH9" s="9" t="s">
        <v>94</v>
      </c>
      <c r="BI9" s="1">
        <v>4</v>
      </c>
      <c r="BJ9" s="27">
        <v>1</v>
      </c>
      <c r="BK9" s="27">
        <v>0.82</v>
      </c>
      <c r="BL9" s="27">
        <v>0.27</v>
      </c>
      <c r="BM9" s="29">
        <v>41.3</v>
      </c>
      <c r="BN9" s="29">
        <v>44.3</v>
      </c>
    </row>
    <row r="10" spans="1:66" ht="14.25">
      <c r="A10">
        <v>9</v>
      </c>
      <c r="B10" s="5">
        <v>49</v>
      </c>
      <c r="C10" s="10">
        <v>2</v>
      </c>
      <c r="D10" s="3"/>
      <c r="E10" s="1" t="s">
        <v>95</v>
      </c>
      <c r="F10" s="5">
        <v>155</v>
      </c>
      <c r="G10" s="5">
        <v>1</v>
      </c>
      <c r="H10" s="5">
        <v>100</v>
      </c>
      <c r="I10" s="5">
        <v>133</v>
      </c>
      <c r="J10" s="5">
        <v>0</v>
      </c>
      <c r="K10" s="5">
        <v>90</v>
      </c>
      <c r="L10" s="5">
        <f t="shared" si="0"/>
        <v>55</v>
      </c>
      <c r="M10" s="5">
        <f t="shared" si="1"/>
        <v>18.333333333333332</v>
      </c>
      <c r="N10" s="5">
        <f t="shared" si="2"/>
        <v>118.33333333333333</v>
      </c>
      <c r="O10" s="5">
        <v>134.48309178744</v>
      </c>
      <c r="P10" s="5">
        <v>-16.149758454106674</v>
      </c>
      <c r="Q10" s="5">
        <v>43</v>
      </c>
      <c r="R10" s="5">
        <v>14.333333333333334</v>
      </c>
      <c r="S10" s="5">
        <v>104.33333333333333</v>
      </c>
      <c r="T10" s="5" t="s">
        <v>96</v>
      </c>
      <c r="U10" s="19">
        <v>1</v>
      </c>
      <c r="V10" s="19">
        <v>0</v>
      </c>
      <c r="W10" s="19">
        <v>0</v>
      </c>
      <c r="X10" s="19">
        <v>0</v>
      </c>
      <c r="Y10" s="19">
        <v>1</v>
      </c>
      <c r="Z10" s="19">
        <v>0</v>
      </c>
      <c r="AA10" s="19">
        <v>0</v>
      </c>
      <c r="AB10" s="19">
        <v>0</v>
      </c>
      <c r="AC10" s="19">
        <v>0</v>
      </c>
      <c r="AD10" s="19">
        <v>1</v>
      </c>
      <c r="AE10" s="19">
        <v>28.3</v>
      </c>
      <c r="AF10" s="1">
        <v>32.5</v>
      </c>
      <c r="AG10" s="1">
        <v>50</v>
      </c>
      <c r="AH10" s="1">
        <v>51</v>
      </c>
      <c r="AI10" s="1">
        <v>2.23</v>
      </c>
      <c r="AJ10" s="1">
        <v>2.17</v>
      </c>
      <c r="AK10" s="1">
        <v>801</v>
      </c>
      <c r="AL10" s="1">
        <v>316</v>
      </c>
      <c r="AM10" s="1">
        <v>555.2</v>
      </c>
      <c r="AN10" s="1">
        <v>165.5</v>
      </c>
      <c r="AO10" s="5"/>
      <c r="AP10" s="5"/>
      <c r="AQ10" s="1">
        <v>23.26</v>
      </c>
      <c r="AR10" s="5">
        <v>7.88</v>
      </c>
      <c r="AS10" s="1">
        <v>12.07</v>
      </c>
      <c r="AT10" s="1">
        <v>9.35</v>
      </c>
      <c r="AU10" s="5"/>
      <c r="AV10" s="5"/>
      <c r="AW10" s="19">
        <v>0</v>
      </c>
      <c r="AX10" s="19">
        <v>1</v>
      </c>
      <c r="AY10" s="19">
        <v>1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">
        <v>0</v>
      </c>
      <c r="BF10" s="1">
        <v>2</v>
      </c>
      <c r="BG10" s="3">
        <v>264269</v>
      </c>
      <c r="BH10" s="1" t="s">
        <v>95</v>
      </c>
      <c r="BI10" s="1">
        <v>2</v>
      </c>
      <c r="BJ10" s="27">
        <v>1</v>
      </c>
      <c r="BK10" s="27">
        <v>1.55</v>
      </c>
      <c r="BL10" s="27">
        <v>0.21</v>
      </c>
      <c r="BM10" s="29">
        <v>51.3</v>
      </c>
      <c r="BN10" s="29">
        <v>26.9</v>
      </c>
    </row>
    <row r="11" spans="1:66" ht="14.25">
      <c r="A11">
        <v>10</v>
      </c>
      <c r="B11" s="11">
        <v>50</v>
      </c>
      <c r="C11" s="5">
        <v>2</v>
      </c>
      <c r="D11" s="5"/>
      <c r="E11" s="9" t="s">
        <v>97</v>
      </c>
      <c r="F11" s="11">
        <v>160</v>
      </c>
      <c r="G11" s="11">
        <v>2</v>
      </c>
      <c r="H11" s="11">
        <v>110</v>
      </c>
      <c r="I11" s="11">
        <v>130</v>
      </c>
      <c r="J11" s="11">
        <v>0</v>
      </c>
      <c r="K11" s="11">
        <v>90</v>
      </c>
      <c r="L11" s="5">
        <f t="shared" si="0"/>
        <v>50</v>
      </c>
      <c r="M11" s="5">
        <f t="shared" si="1"/>
        <v>16.666666666666668</v>
      </c>
      <c r="N11" s="5">
        <f t="shared" si="2"/>
        <v>126.66666666666667</v>
      </c>
      <c r="O11" s="5">
        <v>134.48309178744</v>
      </c>
      <c r="P11" s="5">
        <v>-7.8164251207733315</v>
      </c>
      <c r="Q11" s="5">
        <v>40</v>
      </c>
      <c r="R11" s="5">
        <v>13.333333333333334</v>
      </c>
      <c r="S11" s="5">
        <v>103.33333333333333</v>
      </c>
      <c r="T11" s="11"/>
      <c r="U11" s="5">
        <v>1</v>
      </c>
      <c r="V11" s="5">
        <v>0</v>
      </c>
      <c r="W11" s="5">
        <v>0</v>
      </c>
      <c r="X11" s="5">
        <v>1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11">
        <v>26.4</v>
      </c>
      <c r="AF11" s="11">
        <v>32.3</v>
      </c>
      <c r="AG11" s="11">
        <v>76</v>
      </c>
      <c r="AH11" s="11">
        <v>87</v>
      </c>
      <c r="AI11" s="11">
        <v>7.33</v>
      </c>
      <c r="AJ11" s="11">
        <v>4.62</v>
      </c>
      <c r="AK11" s="11">
        <v>626.6</v>
      </c>
      <c r="AL11" s="11">
        <v>426</v>
      </c>
      <c r="AM11" s="11">
        <v>532.5</v>
      </c>
      <c r="AN11" s="11">
        <v>467</v>
      </c>
      <c r="AO11" s="11"/>
      <c r="AP11" s="11"/>
      <c r="AQ11" s="11">
        <v>31.39</v>
      </c>
      <c r="AR11" s="11">
        <v>5.67</v>
      </c>
      <c r="AS11" s="11">
        <v>15.4</v>
      </c>
      <c r="AT11" s="11">
        <v>9.94</v>
      </c>
      <c r="AU11" s="11"/>
      <c r="AV11" s="11"/>
      <c r="AW11" s="5">
        <v>0</v>
      </c>
      <c r="AX11" s="5">
        <v>1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1">
        <v>0</v>
      </c>
      <c r="BF11" s="1">
        <v>1</v>
      </c>
      <c r="BG11" s="5">
        <v>267828</v>
      </c>
      <c r="BH11" s="9" t="s">
        <v>97</v>
      </c>
      <c r="BI11" s="11">
        <v>1</v>
      </c>
      <c r="BJ11" s="27">
        <v>1</v>
      </c>
      <c r="BK11">
        <v>2.64</v>
      </c>
      <c r="BL11">
        <v>1.36</v>
      </c>
      <c r="BM11" s="29">
        <v>20.6</v>
      </c>
      <c r="BN11" s="29">
        <v>20.3</v>
      </c>
    </row>
    <row r="12" spans="1:66" ht="14.25">
      <c r="A12">
        <v>11</v>
      </c>
      <c r="B12" s="5">
        <v>59</v>
      </c>
      <c r="C12" s="5">
        <v>1</v>
      </c>
      <c r="D12" s="5"/>
      <c r="E12" s="5" t="s">
        <v>98</v>
      </c>
      <c r="F12" s="5">
        <v>170</v>
      </c>
      <c r="G12" s="5">
        <v>2</v>
      </c>
      <c r="H12" s="5">
        <v>102</v>
      </c>
      <c r="I12" s="5">
        <v>145</v>
      </c>
      <c r="J12" s="5">
        <v>1</v>
      </c>
      <c r="K12" s="5">
        <v>70</v>
      </c>
      <c r="L12" s="5">
        <f t="shared" si="0"/>
        <v>68</v>
      </c>
      <c r="M12" s="5">
        <f t="shared" si="1"/>
        <v>22.666666666666668</v>
      </c>
      <c r="N12" s="5">
        <f t="shared" si="2"/>
        <v>124.66666666666667</v>
      </c>
      <c r="O12" s="5">
        <v>134.48309178744</v>
      </c>
      <c r="P12" s="5">
        <v>-9.816425120773332</v>
      </c>
      <c r="Q12" s="5">
        <v>75</v>
      </c>
      <c r="R12" s="5">
        <v>25</v>
      </c>
      <c r="S12" s="5">
        <v>95</v>
      </c>
      <c r="T12" s="5" t="s">
        <v>99</v>
      </c>
      <c r="U12" s="5">
        <v>1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1">
        <v>26.2</v>
      </c>
      <c r="AF12" s="1">
        <v>32.3</v>
      </c>
      <c r="AG12" s="1">
        <v>47</v>
      </c>
      <c r="AH12" s="1">
        <v>48</v>
      </c>
      <c r="AI12" s="1">
        <v>4.29</v>
      </c>
      <c r="AJ12" s="1">
        <v>4.61</v>
      </c>
      <c r="AK12" s="1">
        <v>454</v>
      </c>
      <c r="AL12" s="1">
        <v>395</v>
      </c>
      <c r="AM12" s="1">
        <v>457.8</v>
      </c>
      <c r="AN12" s="1">
        <v>298.9</v>
      </c>
      <c r="AO12" s="5"/>
      <c r="AP12" s="5"/>
      <c r="AQ12" s="1">
        <v>26.94</v>
      </c>
      <c r="AR12" s="5">
        <v>5</v>
      </c>
      <c r="AS12" s="1">
        <v>15.58</v>
      </c>
      <c r="AT12" s="1">
        <v>9.87</v>
      </c>
      <c r="AU12" s="5"/>
      <c r="AV12" s="5"/>
      <c r="AW12" s="5">
        <v>0</v>
      </c>
      <c r="AX12" s="5">
        <v>0</v>
      </c>
      <c r="AY12" s="5">
        <v>1</v>
      </c>
      <c r="AZ12" s="5">
        <v>0</v>
      </c>
      <c r="BA12" s="5">
        <v>0</v>
      </c>
      <c r="BB12" s="5">
        <v>1</v>
      </c>
      <c r="BC12" s="5">
        <v>0</v>
      </c>
      <c r="BD12" s="5">
        <v>0</v>
      </c>
      <c r="BE12" s="1">
        <v>0</v>
      </c>
      <c r="BF12" s="1">
        <v>2</v>
      </c>
      <c r="BG12" s="5">
        <v>284045</v>
      </c>
      <c r="BH12" s="5" t="s">
        <v>98</v>
      </c>
      <c r="BI12" s="1">
        <v>3</v>
      </c>
      <c r="BJ12" s="27">
        <v>1</v>
      </c>
      <c r="BK12" s="27">
        <v>3.12</v>
      </c>
      <c r="BL12" s="27">
        <v>0.93</v>
      </c>
      <c r="BM12" s="29">
        <v>26.8</v>
      </c>
      <c r="BN12" s="29">
        <v>57.7</v>
      </c>
    </row>
    <row r="13" spans="1:66" ht="14.25">
      <c r="A13">
        <v>12</v>
      </c>
      <c r="B13" s="5">
        <v>71</v>
      </c>
      <c r="C13" s="5">
        <v>1</v>
      </c>
      <c r="D13" s="5"/>
      <c r="E13" s="5" t="s">
        <v>100</v>
      </c>
      <c r="F13" s="5">
        <v>159</v>
      </c>
      <c r="H13" s="5">
        <v>96</v>
      </c>
      <c r="I13" s="5">
        <v>129</v>
      </c>
      <c r="K13" s="5">
        <v>78</v>
      </c>
      <c r="L13" s="5">
        <f t="shared" si="0"/>
        <v>63</v>
      </c>
      <c r="M13" s="5">
        <f t="shared" si="1"/>
        <v>21</v>
      </c>
      <c r="N13" s="5">
        <f t="shared" si="2"/>
        <v>117</v>
      </c>
      <c r="O13" s="5">
        <v>134.48309178744</v>
      </c>
      <c r="P13" s="5">
        <v>-4.927536231884437</v>
      </c>
      <c r="Q13" s="5">
        <v>51</v>
      </c>
      <c r="R13" s="5">
        <v>17</v>
      </c>
      <c r="S13" s="5">
        <v>95</v>
      </c>
      <c r="U13" s="5">
        <v>1</v>
      </c>
      <c r="V13" s="5">
        <v>1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1">
        <v>37.7</v>
      </c>
      <c r="AF13" s="1">
        <v>69.11</v>
      </c>
      <c r="AG13" s="1">
        <v>132</v>
      </c>
      <c r="AH13" s="1">
        <v>114</v>
      </c>
      <c r="AI13" s="1">
        <v>5.8</v>
      </c>
      <c r="AJ13" s="1">
        <v>5.85</v>
      </c>
      <c r="AK13" s="1">
        <v>500</v>
      </c>
      <c r="AL13" s="1">
        <v>400</v>
      </c>
      <c r="AM13" s="1">
        <v>920</v>
      </c>
      <c r="AN13" s="1">
        <v>89.1</v>
      </c>
      <c r="AQ13" s="1">
        <v>61.81</v>
      </c>
      <c r="AR13" s="5">
        <v>10</v>
      </c>
      <c r="AS13" s="1">
        <v>21.79</v>
      </c>
      <c r="AT13" s="1">
        <v>11.28</v>
      </c>
      <c r="AW13" s="5">
        <v>0</v>
      </c>
      <c r="AX13" s="5">
        <v>1</v>
      </c>
      <c r="AY13" s="5">
        <v>1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1">
        <v>0</v>
      </c>
      <c r="BF13" s="1">
        <v>2</v>
      </c>
      <c r="BG13" s="5">
        <v>286174</v>
      </c>
      <c r="BH13" s="5" t="s">
        <v>100</v>
      </c>
      <c r="BI13" s="1">
        <v>2</v>
      </c>
      <c r="BJ13" s="1">
        <v>1</v>
      </c>
      <c r="BK13" s="1">
        <v>1.04</v>
      </c>
      <c r="BL13" s="1">
        <v>0.79</v>
      </c>
      <c r="BM13" s="29">
        <v>23.3</v>
      </c>
      <c r="BN13" s="29">
        <v>14.9</v>
      </c>
    </row>
    <row r="14" spans="1:66" ht="14.25">
      <c r="A14">
        <v>13</v>
      </c>
      <c r="B14" s="5">
        <v>72</v>
      </c>
      <c r="C14" s="5">
        <v>1</v>
      </c>
      <c r="D14" s="5"/>
      <c r="E14" s="5" t="s">
        <v>101</v>
      </c>
      <c r="F14" s="5">
        <v>176</v>
      </c>
      <c r="H14" s="5">
        <v>109</v>
      </c>
      <c r="I14" s="5">
        <v>119</v>
      </c>
      <c r="K14" s="5">
        <v>81</v>
      </c>
      <c r="L14" s="5">
        <f t="shared" si="0"/>
        <v>67</v>
      </c>
      <c r="M14" s="5">
        <f t="shared" si="1"/>
        <v>22.333333333333332</v>
      </c>
      <c r="N14" s="5">
        <f t="shared" si="2"/>
        <v>131.33333333333334</v>
      </c>
      <c r="O14" s="5">
        <v>134.48309178744</v>
      </c>
      <c r="P14" s="5">
        <v>-1.7608695652177655</v>
      </c>
      <c r="Q14" s="5">
        <v>38</v>
      </c>
      <c r="R14" s="5">
        <v>12.666666666666666</v>
      </c>
      <c r="S14" s="5">
        <v>93.66666666666667</v>
      </c>
      <c r="U14" s="5">
        <v>1</v>
      </c>
      <c r="V14" s="5">
        <v>1</v>
      </c>
      <c r="W14" s="5">
        <v>0</v>
      </c>
      <c r="X14" s="5">
        <v>1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1">
        <v>54.9</v>
      </c>
      <c r="AF14" s="1">
        <v>66.58</v>
      </c>
      <c r="AG14" s="1">
        <v>69</v>
      </c>
      <c r="AH14" s="1">
        <v>56</v>
      </c>
      <c r="AI14" s="1">
        <v>5.77</v>
      </c>
      <c r="AJ14" s="1">
        <v>3.44</v>
      </c>
      <c r="AK14" s="1">
        <v>455</v>
      </c>
      <c r="AL14" s="1">
        <v>444</v>
      </c>
      <c r="AM14" s="1">
        <v>448.4</v>
      </c>
      <c r="AN14" s="1">
        <v>272.5</v>
      </c>
      <c r="AQ14" s="1">
        <v>103.35</v>
      </c>
      <c r="AR14" s="5">
        <v>22.71</v>
      </c>
      <c r="AS14" s="1">
        <v>14.4</v>
      </c>
      <c r="AT14" s="1">
        <v>10.13</v>
      </c>
      <c r="AW14" s="5">
        <v>1</v>
      </c>
      <c r="AX14" s="5">
        <v>0</v>
      </c>
      <c r="AY14" s="5">
        <v>1</v>
      </c>
      <c r="AZ14" s="5">
        <v>1</v>
      </c>
      <c r="BA14" s="5">
        <v>1</v>
      </c>
      <c r="BB14" s="5">
        <v>0</v>
      </c>
      <c r="BC14" s="5">
        <v>0</v>
      </c>
      <c r="BD14" s="5">
        <v>0</v>
      </c>
      <c r="BE14" s="1">
        <v>0</v>
      </c>
      <c r="BF14" s="1">
        <v>4</v>
      </c>
      <c r="BG14" s="5">
        <v>286809</v>
      </c>
      <c r="BH14" s="5" t="s">
        <v>101</v>
      </c>
      <c r="BI14" s="1">
        <v>2</v>
      </c>
      <c r="BJ14" s="1">
        <v>1</v>
      </c>
      <c r="BK14" s="1">
        <v>2.71</v>
      </c>
      <c r="BL14" s="1">
        <v>0.1</v>
      </c>
      <c r="BM14" s="29">
        <v>13.7</v>
      </c>
      <c r="BN14" s="29">
        <v>12.1</v>
      </c>
    </row>
    <row r="15" spans="21:57" ht="14.25">
      <c r="U15">
        <f aca="true" t="shared" si="3" ref="U15:AD15">SUM(U2:U14)</f>
        <v>10</v>
      </c>
      <c r="V15">
        <f t="shared" si="3"/>
        <v>7</v>
      </c>
      <c r="W15">
        <f t="shared" si="3"/>
        <v>2</v>
      </c>
      <c r="X15">
        <f t="shared" si="3"/>
        <v>8</v>
      </c>
      <c r="Y15">
        <f t="shared" si="3"/>
        <v>5</v>
      </c>
      <c r="Z15">
        <f t="shared" si="3"/>
        <v>0</v>
      </c>
      <c r="AA15">
        <f t="shared" si="3"/>
        <v>0</v>
      </c>
      <c r="AB15">
        <f t="shared" si="3"/>
        <v>0</v>
      </c>
      <c r="AC15">
        <f t="shared" si="3"/>
        <v>0</v>
      </c>
      <c r="AD15">
        <f t="shared" si="3"/>
        <v>4</v>
      </c>
      <c r="AW15">
        <f aca="true" t="shared" si="4" ref="AW15:BE15">SUM(AW2:AW14)</f>
        <v>6</v>
      </c>
      <c r="AX15">
        <f t="shared" si="4"/>
        <v>9</v>
      </c>
      <c r="AY15">
        <f t="shared" si="4"/>
        <v>12</v>
      </c>
      <c r="AZ15">
        <f t="shared" si="4"/>
        <v>4</v>
      </c>
      <c r="BA15">
        <f t="shared" si="4"/>
        <v>1</v>
      </c>
      <c r="BB15">
        <f t="shared" si="4"/>
        <v>5</v>
      </c>
      <c r="BC15">
        <f t="shared" si="4"/>
        <v>3</v>
      </c>
      <c r="BD15">
        <f t="shared" si="4"/>
        <v>0</v>
      </c>
      <c r="BE15">
        <f t="shared" si="4"/>
        <v>0</v>
      </c>
    </row>
    <row r="17" spans="51:53" ht="14.25">
      <c r="AY17">
        <v>3</v>
      </c>
      <c r="AZ17">
        <v>13</v>
      </c>
      <c r="BA17">
        <f>AY17/AZ17</f>
        <v>0.23076923076923078</v>
      </c>
    </row>
    <row r="19" spans="22:24" ht="14.25">
      <c r="V19">
        <v>2</v>
      </c>
      <c r="W19">
        <v>13</v>
      </c>
      <c r="X19">
        <f>V19/W19</f>
        <v>0.15384615384615385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SheetLayoutView="100" workbookViewId="0" topLeftCell="A1">
      <pane ySplit="1" topLeftCell="A40" activePane="bottomLeft" state="frozen"/>
      <selection pane="bottomLeft" activeCell="E48" sqref="E48"/>
    </sheetView>
  </sheetViews>
  <sheetFormatPr defaultColWidth="9.00390625" defaultRowHeight="14.25"/>
  <cols>
    <col min="6" max="7" width="12.625" style="0" bestFit="1" customWidth="1"/>
    <col min="12" max="14" width="12.625" style="0" bestFit="1" customWidth="1"/>
  </cols>
  <sheetData>
    <row r="1" spans="1:14" ht="40.5">
      <c r="A1" t="s">
        <v>102</v>
      </c>
      <c r="B1" s="1" t="s">
        <v>103</v>
      </c>
      <c r="C1" s="2" t="s">
        <v>2</v>
      </c>
      <c r="D1" s="3" t="s">
        <v>104</v>
      </c>
      <c r="E1" s="1" t="s">
        <v>105</v>
      </c>
      <c r="F1" s="4" t="s">
        <v>106</v>
      </c>
      <c r="G1" s="4" t="s">
        <v>107</v>
      </c>
      <c r="H1" s="4" t="s">
        <v>108</v>
      </c>
      <c r="I1" s="4" t="s">
        <v>109</v>
      </c>
      <c r="J1" s="4" t="s">
        <v>110</v>
      </c>
      <c r="K1" s="4" t="s">
        <v>111</v>
      </c>
      <c r="L1" s="4" t="s">
        <v>112</v>
      </c>
      <c r="M1" s="4" t="s">
        <v>113</v>
      </c>
      <c r="N1" s="4" t="s">
        <v>114</v>
      </c>
    </row>
    <row r="2" spans="1:14" ht="14.25">
      <c r="A2">
        <v>1</v>
      </c>
      <c r="B2" s="5">
        <v>8</v>
      </c>
      <c r="C2" s="6">
        <v>1</v>
      </c>
      <c r="D2" s="3"/>
      <c r="E2" s="1" t="s">
        <v>89</v>
      </c>
      <c r="F2">
        <v>1</v>
      </c>
      <c r="G2" s="7">
        <v>17</v>
      </c>
      <c r="H2">
        <v>0</v>
      </c>
      <c r="I2">
        <v>0</v>
      </c>
      <c r="J2">
        <v>0</v>
      </c>
      <c r="K2">
        <v>0</v>
      </c>
      <c r="L2">
        <v>7</v>
      </c>
      <c r="M2">
        <v>10</v>
      </c>
      <c r="N2">
        <v>10</v>
      </c>
    </row>
    <row r="3" spans="1:14" ht="14.25">
      <c r="A3">
        <v>2</v>
      </c>
      <c r="B3" s="5">
        <v>11</v>
      </c>
      <c r="C3" s="6">
        <v>1</v>
      </c>
      <c r="D3" s="3"/>
      <c r="E3" s="1" t="s">
        <v>90</v>
      </c>
      <c r="F3">
        <v>1</v>
      </c>
      <c r="G3">
        <v>9</v>
      </c>
      <c r="H3">
        <v>0</v>
      </c>
      <c r="I3">
        <v>0</v>
      </c>
      <c r="J3">
        <v>0</v>
      </c>
      <c r="K3">
        <v>1</v>
      </c>
      <c r="L3">
        <v>6</v>
      </c>
      <c r="M3">
        <v>8</v>
      </c>
      <c r="N3">
        <v>10</v>
      </c>
    </row>
    <row r="4" spans="1:14" ht="14.25">
      <c r="A4">
        <v>3</v>
      </c>
      <c r="B4" s="5">
        <v>13</v>
      </c>
      <c r="C4" s="6">
        <v>1</v>
      </c>
      <c r="D4" s="3"/>
      <c r="E4" s="1" t="s">
        <v>64</v>
      </c>
      <c r="F4">
        <v>1</v>
      </c>
      <c r="G4">
        <v>10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</row>
    <row r="5" spans="1:14" ht="14.25">
      <c r="A5">
        <v>4</v>
      </c>
      <c r="B5" s="5">
        <v>14</v>
      </c>
      <c r="C5" s="6">
        <v>1</v>
      </c>
      <c r="D5" s="3"/>
      <c r="E5" s="1" t="s">
        <v>91</v>
      </c>
      <c r="F5">
        <v>1</v>
      </c>
      <c r="G5">
        <v>24</v>
      </c>
      <c r="H5">
        <v>0</v>
      </c>
      <c r="I5">
        <v>0</v>
      </c>
      <c r="J5">
        <v>0</v>
      </c>
      <c r="K5">
        <v>0</v>
      </c>
      <c r="L5">
        <v>10</v>
      </c>
      <c r="M5">
        <v>10</v>
      </c>
      <c r="N5">
        <v>10</v>
      </c>
    </row>
    <row r="6" spans="1:14" ht="14.25">
      <c r="A6">
        <v>5</v>
      </c>
      <c r="B6" s="5">
        <v>18</v>
      </c>
      <c r="C6" s="6">
        <v>2</v>
      </c>
      <c r="D6" s="3"/>
      <c r="E6" s="8" t="s">
        <v>63</v>
      </c>
      <c r="F6">
        <v>1</v>
      </c>
      <c r="G6">
        <v>47</v>
      </c>
      <c r="H6">
        <v>1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</row>
    <row r="7" spans="1:14" ht="14.25">
      <c r="A7">
        <v>6</v>
      </c>
      <c r="B7" s="5">
        <v>22</v>
      </c>
      <c r="C7" s="6">
        <v>1</v>
      </c>
      <c r="D7" s="3"/>
      <c r="E7" s="1" t="s">
        <v>92</v>
      </c>
      <c r="F7">
        <v>1</v>
      </c>
      <c r="G7">
        <v>17</v>
      </c>
      <c r="H7">
        <v>0</v>
      </c>
      <c r="I7">
        <v>1</v>
      </c>
      <c r="J7">
        <v>0</v>
      </c>
      <c r="K7">
        <v>0</v>
      </c>
      <c r="L7">
        <v>7</v>
      </c>
      <c r="M7">
        <v>10</v>
      </c>
      <c r="N7">
        <v>10</v>
      </c>
    </row>
    <row r="8" spans="1:14" ht="14.25">
      <c r="A8">
        <v>7</v>
      </c>
      <c r="B8" s="5">
        <v>31</v>
      </c>
      <c r="C8" s="6">
        <v>1</v>
      </c>
      <c r="D8" s="3"/>
      <c r="E8" s="1" t="s">
        <v>93</v>
      </c>
      <c r="F8">
        <v>1</v>
      </c>
      <c r="G8">
        <v>17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</row>
    <row r="9" spans="1:14" ht="14.25">
      <c r="A9">
        <v>8</v>
      </c>
      <c r="B9" s="5">
        <v>48</v>
      </c>
      <c r="C9" s="6">
        <v>2</v>
      </c>
      <c r="D9" s="3"/>
      <c r="E9" s="9" t="s">
        <v>94</v>
      </c>
      <c r="F9">
        <v>1</v>
      </c>
      <c r="G9">
        <v>9</v>
      </c>
      <c r="H9">
        <v>0</v>
      </c>
      <c r="I9">
        <v>0</v>
      </c>
      <c r="J9">
        <v>0</v>
      </c>
      <c r="K9">
        <v>0</v>
      </c>
      <c r="L9">
        <v>9</v>
      </c>
      <c r="M9">
        <v>10</v>
      </c>
      <c r="N9">
        <v>10</v>
      </c>
    </row>
    <row r="10" spans="1:14" ht="14.25">
      <c r="A10">
        <v>9</v>
      </c>
      <c r="B10" s="5">
        <v>49</v>
      </c>
      <c r="C10" s="10">
        <v>2</v>
      </c>
      <c r="D10" s="3"/>
      <c r="E10" s="1" t="s">
        <v>95</v>
      </c>
      <c r="F10">
        <v>1</v>
      </c>
      <c r="G10">
        <v>15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</row>
    <row r="11" spans="1:14" ht="14.25">
      <c r="A11">
        <v>10</v>
      </c>
      <c r="B11" s="11">
        <v>50</v>
      </c>
      <c r="C11" s="5">
        <v>2</v>
      </c>
      <c r="D11" s="12"/>
      <c r="E11" s="9" t="s">
        <v>97</v>
      </c>
      <c r="F11">
        <v>1</v>
      </c>
      <c r="G11">
        <v>6</v>
      </c>
      <c r="H11">
        <v>0</v>
      </c>
      <c r="I11">
        <v>0</v>
      </c>
      <c r="J11">
        <v>0</v>
      </c>
      <c r="K11">
        <v>0</v>
      </c>
      <c r="L11">
        <v>10</v>
      </c>
      <c r="M11">
        <v>10</v>
      </c>
      <c r="N11">
        <v>10</v>
      </c>
    </row>
    <row r="12" spans="1:14" ht="14.25">
      <c r="A12">
        <v>11</v>
      </c>
      <c r="B12" s="5">
        <v>59</v>
      </c>
      <c r="C12" s="5">
        <v>1</v>
      </c>
      <c r="D12" s="12"/>
      <c r="E12" s="5" t="s">
        <v>98</v>
      </c>
      <c r="F12">
        <v>1</v>
      </c>
      <c r="G12">
        <v>14</v>
      </c>
      <c r="H12">
        <v>0</v>
      </c>
      <c r="I12">
        <v>1</v>
      </c>
      <c r="J12">
        <v>0</v>
      </c>
      <c r="K12">
        <v>0</v>
      </c>
      <c r="L12">
        <v>5</v>
      </c>
      <c r="M12">
        <v>5</v>
      </c>
      <c r="N12">
        <v>5</v>
      </c>
    </row>
    <row r="13" spans="1:14" ht="14.25">
      <c r="A13">
        <v>12</v>
      </c>
      <c r="B13" s="5">
        <v>71</v>
      </c>
      <c r="C13" s="5">
        <v>1</v>
      </c>
      <c r="D13" s="12"/>
      <c r="E13" s="5" t="s">
        <v>100</v>
      </c>
      <c r="F13">
        <v>0</v>
      </c>
      <c r="G13">
        <v>12</v>
      </c>
      <c r="H13">
        <v>0</v>
      </c>
      <c r="I13">
        <v>0</v>
      </c>
      <c r="J13">
        <v>0</v>
      </c>
      <c r="K13">
        <v>0</v>
      </c>
      <c r="L13">
        <v>10</v>
      </c>
      <c r="M13">
        <v>10</v>
      </c>
      <c r="N13">
        <v>10</v>
      </c>
    </row>
    <row r="14" spans="1:14" ht="14.25">
      <c r="A14">
        <v>13</v>
      </c>
      <c r="B14" s="5">
        <v>72</v>
      </c>
      <c r="C14" s="5">
        <v>1</v>
      </c>
      <c r="D14" s="12"/>
      <c r="E14" s="5" t="s">
        <v>101</v>
      </c>
      <c r="F14">
        <v>1</v>
      </c>
      <c r="G14">
        <v>9</v>
      </c>
      <c r="H14">
        <v>0</v>
      </c>
      <c r="I14">
        <v>0</v>
      </c>
      <c r="J14">
        <v>1</v>
      </c>
      <c r="K14">
        <v>0</v>
      </c>
      <c r="L14">
        <v>7</v>
      </c>
      <c r="M14">
        <v>10</v>
      </c>
      <c r="N14">
        <v>10</v>
      </c>
    </row>
    <row r="15" spans="2:14" ht="14.25">
      <c r="B15" s="13"/>
      <c r="C15" s="13"/>
      <c r="D15" s="13"/>
      <c r="E15" s="13"/>
      <c r="F15">
        <f>SUM(F2:F14)</f>
        <v>12</v>
      </c>
      <c r="G15" s="14">
        <f>AVERAGE(G2:G14)</f>
        <v>15.846153846153847</v>
      </c>
      <c r="H15">
        <f>SUM(H2:H14)</f>
        <v>1</v>
      </c>
      <c r="I15">
        <f>SUM(I2:I14)</f>
        <v>2</v>
      </c>
      <c r="J15">
        <f>SUM(J2:J14)</f>
        <v>5</v>
      </c>
      <c r="K15">
        <f>SUM(K2:K14)</f>
        <v>1</v>
      </c>
      <c r="L15" s="14">
        <f>AVERAGE(L2:L14)</f>
        <v>5.461538461538462</v>
      </c>
      <c r="M15" s="14">
        <f>AVERAGE(M2:M14)</f>
        <v>6.384615384615385</v>
      </c>
      <c r="N15" s="14">
        <f>AVERAGE(N2:N14)</f>
        <v>6.538461538461538</v>
      </c>
    </row>
    <row r="16" spans="6:14" ht="14.25">
      <c r="F16">
        <v>13</v>
      </c>
      <c r="G16" s="14">
        <f>AVEDEV(G2:G14)</f>
        <v>6.579881656804732</v>
      </c>
      <c r="L16" s="14">
        <f>AVEDEV(L2:L14)</f>
        <v>3.4319526627218937</v>
      </c>
      <c r="M16" s="14">
        <f>AVEDEV(M2:M14)</f>
        <v>4.1420118343195265</v>
      </c>
      <c r="N16" s="14">
        <f>AVEDEV(N2:N14)</f>
        <v>4.260355029585798</v>
      </c>
    </row>
    <row r="17" spans="1:6" ht="14.25">
      <c r="A17" t="s">
        <v>0</v>
      </c>
      <c r="B17" s="1" t="s">
        <v>1</v>
      </c>
      <c r="C17" s="2" t="s">
        <v>2</v>
      </c>
      <c r="D17" s="3" t="s">
        <v>3</v>
      </c>
      <c r="E17" s="1" t="s">
        <v>4</v>
      </c>
      <c r="F17">
        <f>F15/F16</f>
        <v>0.9230769230769231</v>
      </c>
    </row>
    <row r="18" spans="1:14" ht="14.25">
      <c r="A18">
        <v>1</v>
      </c>
      <c r="B18" s="5">
        <v>4</v>
      </c>
      <c r="C18" s="6">
        <v>2</v>
      </c>
      <c r="D18" s="3"/>
      <c r="E18" s="1" t="s">
        <v>63</v>
      </c>
      <c r="F18">
        <v>1</v>
      </c>
      <c r="G18">
        <v>15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</row>
    <row r="19" spans="1:14" ht="14.25">
      <c r="A19">
        <v>2</v>
      </c>
      <c r="B19" s="5">
        <v>6</v>
      </c>
      <c r="C19" s="6">
        <v>2</v>
      </c>
      <c r="D19" s="3"/>
      <c r="E19" s="1" t="s">
        <v>64</v>
      </c>
      <c r="F19">
        <v>1</v>
      </c>
      <c r="G19">
        <v>10</v>
      </c>
      <c r="H19">
        <v>0</v>
      </c>
      <c r="I19">
        <v>1</v>
      </c>
      <c r="J19">
        <v>0</v>
      </c>
      <c r="K19">
        <v>0</v>
      </c>
      <c r="L19">
        <v>10</v>
      </c>
      <c r="M19">
        <v>10</v>
      </c>
      <c r="N19">
        <v>10</v>
      </c>
    </row>
    <row r="20" spans="1:14" ht="14.25">
      <c r="A20">
        <v>3</v>
      </c>
      <c r="B20" s="5">
        <v>12</v>
      </c>
      <c r="C20" s="6">
        <v>1</v>
      </c>
      <c r="D20" s="3"/>
      <c r="E20" s="1" t="s">
        <v>65</v>
      </c>
      <c r="F20">
        <v>1</v>
      </c>
      <c r="G20">
        <v>20</v>
      </c>
      <c r="H20">
        <v>0</v>
      </c>
      <c r="I20">
        <v>0</v>
      </c>
      <c r="J20">
        <v>0</v>
      </c>
      <c r="K20">
        <v>0</v>
      </c>
      <c r="L20">
        <v>10</v>
      </c>
      <c r="M20">
        <v>10</v>
      </c>
      <c r="N20">
        <v>10</v>
      </c>
    </row>
    <row r="21" spans="1:14" ht="14.25">
      <c r="A21">
        <v>4</v>
      </c>
      <c r="B21" s="5">
        <v>15</v>
      </c>
      <c r="C21" s="6">
        <v>1</v>
      </c>
      <c r="D21" s="3"/>
      <c r="E21" s="1" t="s">
        <v>66</v>
      </c>
      <c r="F21">
        <v>1</v>
      </c>
      <c r="G21">
        <v>12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</row>
    <row r="22" spans="1:14" ht="14.25">
      <c r="A22">
        <v>5</v>
      </c>
      <c r="B22" s="5">
        <v>16</v>
      </c>
      <c r="C22" s="6">
        <v>1</v>
      </c>
      <c r="D22" s="3"/>
      <c r="E22" s="1" t="s">
        <v>67</v>
      </c>
      <c r="F22">
        <v>1</v>
      </c>
      <c r="G22">
        <v>9</v>
      </c>
      <c r="H22">
        <v>0</v>
      </c>
      <c r="I22">
        <v>0</v>
      </c>
      <c r="J22">
        <v>0</v>
      </c>
      <c r="K22">
        <v>0</v>
      </c>
      <c r="L22">
        <v>10</v>
      </c>
      <c r="M22">
        <v>10</v>
      </c>
      <c r="N22">
        <v>10</v>
      </c>
    </row>
    <row r="23" spans="1:14" ht="14.25">
      <c r="A23">
        <v>6</v>
      </c>
      <c r="B23" s="5">
        <v>20</v>
      </c>
      <c r="C23" s="6">
        <v>1</v>
      </c>
      <c r="D23" s="3"/>
      <c r="E23" s="1" t="s">
        <v>68</v>
      </c>
      <c r="F23">
        <v>1</v>
      </c>
      <c r="G23">
        <v>6</v>
      </c>
      <c r="H23">
        <v>0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</row>
    <row r="24" spans="1:14" ht="14.25">
      <c r="A24">
        <v>7</v>
      </c>
      <c r="B24" s="5">
        <v>23</v>
      </c>
      <c r="C24" s="6">
        <v>2</v>
      </c>
      <c r="D24" s="3"/>
      <c r="E24" s="1" t="s">
        <v>69</v>
      </c>
      <c r="F24">
        <v>0</v>
      </c>
      <c r="G24">
        <v>7</v>
      </c>
      <c r="H24">
        <v>0</v>
      </c>
      <c r="I24">
        <v>0</v>
      </c>
      <c r="J24">
        <v>0</v>
      </c>
      <c r="K24">
        <v>0</v>
      </c>
      <c r="L24">
        <v>8</v>
      </c>
      <c r="M24">
        <v>9</v>
      </c>
      <c r="N24">
        <v>10</v>
      </c>
    </row>
    <row r="25" spans="1:14" ht="14.25">
      <c r="A25">
        <v>8</v>
      </c>
      <c r="B25" s="5">
        <v>24</v>
      </c>
      <c r="C25" s="6">
        <v>2</v>
      </c>
      <c r="D25" s="3"/>
      <c r="E25" s="1" t="s">
        <v>65</v>
      </c>
      <c r="F25">
        <v>1</v>
      </c>
      <c r="G25">
        <v>8</v>
      </c>
      <c r="H25">
        <v>0</v>
      </c>
      <c r="I25">
        <v>0</v>
      </c>
      <c r="J25">
        <v>0</v>
      </c>
      <c r="K25">
        <v>0</v>
      </c>
      <c r="L25">
        <v>10</v>
      </c>
      <c r="M25">
        <v>10</v>
      </c>
      <c r="N25">
        <v>10</v>
      </c>
    </row>
    <row r="26" spans="1:14" ht="14.25">
      <c r="A26">
        <v>9</v>
      </c>
      <c r="B26" s="5">
        <v>27</v>
      </c>
      <c r="C26" s="6">
        <v>1</v>
      </c>
      <c r="D26" s="3"/>
      <c r="E26" s="1" t="s">
        <v>70</v>
      </c>
      <c r="F26">
        <v>1</v>
      </c>
      <c r="G26">
        <v>8</v>
      </c>
      <c r="H26">
        <v>0</v>
      </c>
      <c r="I26">
        <v>0</v>
      </c>
      <c r="J26">
        <v>0</v>
      </c>
      <c r="K26">
        <v>0</v>
      </c>
      <c r="L26">
        <v>10</v>
      </c>
      <c r="M26">
        <v>10</v>
      </c>
      <c r="N26">
        <v>10</v>
      </c>
    </row>
    <row r="27" spans="1:14" ht="14.25">
      <c r="A27">
        <v>10</v>
      </c>
      <c r="B27" s="5">
        <v>29</v>
      </c>
      <c r="C27" s="6">
        <v>1</v>
      </c>
      <c r="D27" s="3"/>
      <c r="E27" s="1" t="s">
        <v>71</v>
      </c>
      <c r="F27">
        <v>1</v>
      </c>
      <c r="G27">
        <v>16</v>
      </c>
      <c r="H27">
        <v>0</v>
      </c>
      <c r="I27">
        <v>0</v>
      </c>
      <c r="J27">
        <v>0</v>
      </c>
      <c r="K27">
        <v>1</v>
      </c>
      <c r="L27">
        <v>10</v>
      </c>
      <c r="M27">
        <v>10</v>
      </c>
      <c r="N27">
        <v>10</v>
      </c>
    </row>
    <row r="28" spans="1:14" ht="14.25">
      <c r="A28">
        <v>11</v>
      </c>
      <c r="B28" s="5">
        <v>30</v>
      </c>
      <c r="C28" s="6">
        <v>1</v>
      </c>
      <c r="D28" s="3"/>
      <c r="E28" s="1" t="s">
        <v>72</v>
      </c>
      <c r="F28">
        <v>1</v>
      </c>
      <c r="G28">
        <v>14</v>
      </c>
      <c r="H28">
        <v>0</v>
      </c>
      <c r="I28">
        <v>0</v>
      </c>
      <c r="J28">
        <v>0</v>
      </c>
      <c r="K28">
        <v>1</v>
      </c>
      <c r="L28">
        <v>10</v>
      </c>
      <c r="M28">
        <v>10</v>
      </c>
      <c r="N28">
        <v>10</v>
      </c>
    </row>
    <row r="29" spans="1:14" ht="14.25">
      <c r="A29">
        <v>12</v>
      </c>
      <c r="B29" s="5">
        <v>32</v>
      </c>
      <c r="C29" s="6">
        <v>1</v>
      </c>
      <c r="D29" s="3"/>
      <c r="E29" s="1" t="s">
        <v>115</v>
      </c>
      <c r="F29">
        <v>1</v>
      </c>
      <c r="G29">
        <v>7</v>
      </c>
      <c r="H29">
        <v>0</v>
      </c>
      <c r="I29">
        <v>0</v>
      </c>
      <c r="J29">
        <v>0</v>
      </c>
      <c r="K29">
        <v>1</v>
      </c>
      <c r="L29">
        <v>6</v>
      </c>
      <c r="M29">
        <v>10</v>
      </c>
      <c r="N29">
        <v>10</v>
      </c>
    </row>
    <row r="30" spans="1:14" ht="14.25">
      <c r="A30">
        <v>13</v>
      </c>
      <c r="B30" s="5">
        <v>33</v>
      </c>
      <c r="C30" s="6">
        <v>1</v>
      </c>
      <c r="D30" s="3"/>
      <c r="E30" s="1" t="s">
        <v>69</v>
      </c>
      <c r="F30">
        <v>1</v>
      </c>
      <c r="G30">
        <v>8</v>
      </c>
      <c r="H30">
        <v>0</v>
      </c>
      <c r="I30">
        <v>0</v>
      </c>
      <c r="J30">
        <v>0</v>
      </c>
      <c r="K30">
        <v>1</v>
      </c>
      <c r="L30">
        <v>7</v>
      </c>
      <c r="M30">
        <v>10</v>
      </c>
      <c r="N30">
        <v>10</v>
      </c>
    </row>
    <row r="31" spans="1:14" ht="14.25">
      <c r="A31">
        <v>14</v>
      </c>
      <c r="B31" s="5">
        <v>35</v>
      </c>
      <c r="C31" s="6">
        <v>1</v>
      </c>
      <c r="D31" s="3"/>
      <c r="E31" s="1" t="s">
        <v>74</v>
      </c>
      <c r="F31">
        <v>1</v>
      </c>
      <c r="G31">
        <v>5</v>
      </c>
      <c r="H31">
        <v>0</v>
      </c>
      <c r="I31">
        <v>0</v>
      </c>
      <c r="J31">
        <v>0</v>
      </c>
      <c r="K31">
        <v>1</v>
      </c>
      <c r="L31">
        <v>7</v>
      </c>
      <c r="M31">
        <v>10</v>
      </c>
      <c r="N31">
        <v>10</v>
      </c>
    </row>
    <row r="32" spans="1:14" ht="14.25">
      <c r="A32">
        <v>15</v>
      </c>
      <c r="B32" s="5">
        <v>36</v>
      </c>
      <c r="C32" s="6">
        <v>1</v>
      </c>
      <c r="D32" s="3"/>
      <c r="E32" s="1" t="s">
        <v>75</v>
      </c>
      <c r="F32">
        <v>1</v>
      </c>
      <c r="G32">
        <v>9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ht="14.25">
      <c r="A33">
        <v>16</v>
      </c>
      <c r="B33" s="5">
        <v>37</v>
      </c>
      <c r="C33" s="6">
        <v>1</v>
      </c>
      <c r="D33" s="3"/>
      <c r="E33" s="1" t="s">
        <v>76</v>
      </c>
      <c r="F33">
        <v>1</v>
      </c>
      <c r="G33">
        <v>7</v>
      </c>
      <c r="H33">
        <v>0</v>
      </c>
      <c r="I33">
        <v>0</v>
      </c>
      <c r="J33">
        <v>0</v>
      </c>
      <c r="K33">
        <v>0</v>
      </c>
      <c r="L33">
        <v>10</v>
      </c>
      <c r="M33">
        <v>10</v>
      </c>
      <c r="N33">
        <v>10</v>
      </c>
    </row>
    <row r="34" spans="1:14" ht="14.25">
      <c r="A34">
        <v>17</v>
      </c>
      <c r="B34" s="5">
        <v>39</v>
      </c>
      <c r="C34" s="6">
        <v>1</v>
      </c>
      <c r="D34" s="3"/>
      <c r="E34" s="9" t="s">
        <v>69</v>
      </c>
      <c r="F34">
        <v>1</v>
      </c>
      <c r="G34">
        <v>9</v>
      </c>
      <c r="H34">
        <v>0</v>
      </c>
      <c r="I34">
        <v>0</v>
      </c>
      <c r="J34">
        <v>0</v>
      </c>
      <c r="K34">
        <v>0</v>
      </c>
      <c r="L34">
        <v>10</v>
      </c>
      <c r="M34">
        <v>10</v>
      </c>
      <c r="N34">
        <v>10</v>
      </c>
    </row>
    <row r="35" spans="1:14" ht="14.25">
      <c r="A35">
        <v>18</v>
      </c>
      <c r="B35" s="5">
        <v>40</v>
      </c>
      <c r="C35" s="6">
        <v>2</v>
      </c>
      <c r="D35" s="3"/>
      <c r="E35" s="9" t="s">
        <v>77</v>
      </c>
      <c r="F35">
        <v>1</v>
      </c>
      <c r="G35">
        <v>7</v>
      </c>
      <c r="H35">
        <v>0</v>
      </c>
      <c r="I35">
        <v>0</v>
      </c>
      <c r="J35">
        <v>0</v>
      </c>
      <c r="K35">
        <v>0</v>
      </c>
      <c r="L35">
        <v>10</v>
      </c>
      <c r="M35">
        <v>10</v>
      </c>
      <c r="N35">
        <v>10</v>
      </c>
    </row>
    <row r="36" spans="1:14" ht="14.25">
      <c r="A36">
        <v>19</v>
      </c>
      <c r="B36" s="5">
        <v>41</v>
      </c>
      <c r="C36" s="6">
        <v>2</v>
      </c>
      <c r="D36" s="15"/>
      <c r="E36" s="9" t="s">
        <v>78</v>
      </c>
      <c r="F36">
        <v>1</v>
      </c>
      <c r="G36">
        <v>10</v>
      </c>
      <c r="H36">
        <v>0</v>
      </c>
      <c r="I36">
        <v>0</v>
      </c>
      <c r="J36">
        <v>0</v>
      </c>
      <c r="K36">
        <v>0</v>
      </c>
      <c r="L36">
        <v>7</v>
      </c>
      <c r="M36">
        <v>10</v>
      </c>
      <c r="N36">
        <v>10</v>
      </c>
    </row>
    <row r="37" spans="1:14" ht="14.25">
      <c r="A37">
        <v>20</v>
      </c>
      <c r="B37" s="5">
        <v>43</v>
      </c>
      <c r="C37" s="6">
        <v>2</v>
      </c>
      <c r="D37" s="15"/>
      <c r="E37" s="9" t="s">
        <v>79</v>
      </c>
      <c r="F37">
        <v>1</v>
      </c>
      <c r="G37">
        <v>6</v>
      </c>
      <c r="H37">
        <v>0</v>
      </c>
      <c r="I37">
        <v>0</v>
      </c>
      <c r="J37">
        <v>0</v>
      </c>
      <c r="K37">
        <v>1</v>
      </c>
      <c r="L37">
        <v>10</v>
      </c>
      <c r="M37">
        <v>10</v>
      </c>
      <c r="N37">
        <v>10</v>
      </c>
    </row>
    <row r="38" spans="1:14" ht="14.25">
      <c r="A38">
        <v>21</v>
      </c>
      <c r="B38" s="5">
        <v>44</v>
      </c>
      <c r="C38" s="6">
        <v>2</v>
      </c>
      <c r="D38" s="15"/>
      <c r="E38" s="9" t="s">
        <v>64</v>
      </c>
      <c r="F38">
        <v>0</v>
      </c>
      <c r="G38">
        <v>7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ht="14.25">
      <c r="A39">
        <v>22</v>
      </c>
      <c r="B39" s="5">
        <v>45</v>
      </c>
      <c r="C39" s="6">
        <v>1</v>
      </c>
      <c r="D39" s="15"/>
      <c r="E39" s="9" t="s">
        <v>81</v>
      </c>
      <c r="F39">
        <v>0</v>
      </c>
      <c r="G39">
        <v>10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ht="14.25">
      <c r="A40">
        <v>23</v>
      </c>
      <c r="B40" s="5">
        <v>46</v>
      </c>
      <c r="C40" s="6">
        <v>2</v>
      </c>
      <c r="D40" s="15"/>
      <c r="E40" s="9" t="s">
        <v>69</v>
      </c>
      <c r="F40">
        <v>1</v>
      </c>
      <c r="G40">
        <v>10</v>
      </c>
      <c r="H40">
        <v>0</v>
      </c>
      <c r="I40">
        <v>0</v>
      </c>
      <c r="J40">
        <v>0</v>
      </c>
      <c r="K40">
        <v>0</v>
      </c>
      <c r="L40">
        <v>8</v>
      </c>
      <c r="M40">
        <v>9</v>
      </c>
      <c r="N40">
        <v>10</v>
      </c>
    </row>
    <row r="41" spans="1:14" ht="14.25">
      <c r="A41">
        <v>24</v>
      </c>
      <c r="B41" s="5">
        <v>51</v>
      </c>
      <c r="C41" s="5">
        <v>1</v>
      </c>
      <c r="D41" s="5"/>
      <c r="E41" s="5" t="s">
        <v>82</v>
      </c>
      <c r="F41">
        <v>1</v>
      </c>
      <c r="G41">
        <v>6</v>
      </c>
      <c r="H41">
        <v>0</v>
      </c>
      <c r="I41">
        <v>0</v>
      </c>
      <c r="J41">
        <v>0</v>
      </c>
      <c r="K41">
        <v>0</v>
      </c>
      <c r="L41">
        <v>9</v>
      </c>
      <c r="M41">
        <v>10</v>
      </c>
      <c r="N41">
        <v>10</v>
      </c>
    </row>
    <row r="42" spans="1:14" ht="14.25">
      <c r="A42">
        <v>25</v>
      </c>
      <c r="B42" s="5">
        <v>54</v>
      </c>
      <c r="C42" s="5">
        <v>1</v>
      </c>
      <c r="D42" s="5"/>
      <c r="E42" s="5" t="s">
        <v>83</v>
      </c>
      <c r="F42">
        <v>1</v>
      </c>
      <c r="G42">
        <v>4</v>
      </c>
      <c r="H42">
        <v>0</v>
      </c>
      <c r="I42">
        <v>0</v>
      </c>
      <c r="J42">
        <v>0</v>
      </c>
      <c r="K42">
        <v>0</v>
      </c>
      <c r="L42">
        <v>10</v>
      </c>
      <c r="M42">
        <v>10</v>
      </c>
      <c r="N42">
        <v>10</v>
      </c>
    </row>
    <row r="43" spans="1:14" ht="14.25">
      <c r="A43">
        <v>26</v>
      </c>
      <c r="B43" s="5">
        <v>55</v>
      </c>
      <c r="C43" s="5">
        <v>1</v>
      </c>
      <c r="D43" s="5"/>
      <c r="E43" s="5" t="s">
        <v>84</v>
      </c>
      <c r="F43">
        <v>1</v>
      </c>
      <c r="G43">
        <v>11</v>
      </c>
      <c r="H43">
        <v>0</v>
      </c>
      <c r="I43">
        <v>0</v>
      </c>
      <c r="J43">
        <v>0</v>
      </c>
      <c r="K43">
        <v>0</v>
      </c>
      <c r="L43">
        <v>6</v>
      </c>
      <c r="M43">
        <v>10</v>
      </c>
      <c r="N43">
        <v>10</v>
      </c>
    </row>
    <row r="44" spans="1:14" ht="14.25">
      <c r="A44">
        <v>27</v>
      </c>
      <c r="B44" s="5">
        <v>56</v>
      </c>
      <c r="C44" s="5">
        <v>1</v>
      </c>
      <c r="D44" s="5"/>
      <c r="E44" s="5" t="s">
        <v>85</v>
      </c>
      <c r="F44">
        <v>1</v>
      </c>
      <c r="G44">
        <v>7</v>
      </c>
      <c r="H44">
        <v>0</v>
      </c>
      <c r="I44">
        <v>0</v>
      </c>
      <c r="J44">
        <v>0</v>
      </c>
      <c r="K44">
        <v>0</v>
      </c>
      <c r="L44">
        <v>4</v>
      </c>
      <c r="M44">
        <v>6</v>
      </c>
      <c r="N44">
        <v>7</v>
      </c>
    </row>
    <row r="45" spans="1:14" ht="14.25">
      <c r="A45">
        <v>28</v>
      </c>
      <c r="B45" s="5">
        <v>57</v>
      </c>
      <c r="C45" s="5">
        <v>1</v>
      </c>
      <c r="D45" s="5"/>
      <c r="E45" s="5" t="s">
        <v>86</v>
      </c>
      <c r="F45">
        <v>1</v>
      </c>
      <c r="G45">
        <v>9</v>
      </c>
      <c r="H45">
        <v>0</v>
      </c>
      <c r="I45">
        <v>0</v>
      </c>
      <c r="J45">
        <v>0</v>
      </c>
      <c r="K45">
        <v>0</v>
      </c>
      <c r="L45">
        <v>7</v>
      </c>
      <c r="M45">
        <v>9</v>
      </c>
      <c r="N45">
        <v>10</v>
      </c>
    </row>
    <row r="46" spans="1:14" ht="14.25">
      <c r="A46">
        <v>29</v>
      </c>
      <c r="B46" s="5">
        <v>66</v>
      </c>
      <c r="C46" s="5">
        <v>1</v>
      </c>
      <c r="D46" s="5"/>
      <c r="E46" s="5" t="s">
        <v>79</v>
      </c>
      <c r="F46">
        <v>1</v>
      </c>
      <c r="G46">
        <v>7</v>
      </c>
      <c r="H46">
        <v>0</v>
      </c>
      <c r="I46">
        <v>0</v>
      </c>
      <c r="J46">
        <v>0</v>
      </c>
      <c r="K46">
        <v>0</v>
      </c>
      <c r="L46">
        <v>4</v>
      </c>
      <c r="M46">
        <v>7</v>
      </c>
      <c r="N46">
        <v>9</v>
      </c>
    </row>
    <row r="47" spans="1:14" ht="14.25">
      <c r="A47">
        <v>30</v>
      </c>
      <c r="B47" s="5">
        <v>69</v>
      </c>
      <c r="C47" s="5">
        <v>1</v>
      </c>
      <c r="D47" s="5"/>
      <c r="E47" s="5" t="s">
        <v>65</v>
      </c>
      <c r="F47">
        <v>1</v>
      </c>
      <c r="G47">
        <v>1</v>
      </c>
      <c r="H47">
        <v>0</v>
      </c>
      <c r="I47">
        <v>0</v>
      </c>
      <c r="J47">
        <v>0</v>
      </c>
      <c r="K47">
        <v>0</v>
      </c>
      <c r="L47">
        <v>10</v>
      </c>
      <c r="M47">
        <v>10</v>
      </c>
      <c r="N47">
        <v>10</v>
      </c>
    </row>
    <row r="48" spans="1:14" ht="14.25">
      <c r="A48">
        <v>31</v>
      </c>
      <c r="B48" s="5">
        <v>70</v>
      </c>
      <c r="C48" s="5">
        <v>1</v>
      </c>
      <c r="D48" s="5"/>
      <c r="E48" s="5" t="s">
        <v>87</v>
      </c>
      <c r="F48">
        <v>1</v>
      </c>
      <c r="G48">
        <v>10</v>
      </c>
      <c r="H48">
        <v>0</v>
      </c>
      <c r="I48">
        <v>0</v>
      </c>
      <c r="J48">
        <v>0</v>
      </c>
      <c r="K48">
        <v>0</v>
      </c>
      <c r="L48">
        <v>10</v>
      </c>
      <c r="M48">
        <v>10</v>
      </c>
      <c r="N48">
        <v>10</v>
      </c>
    </row>
    <row r="49" spans="6:14" ht="14.25">
      <c r="F49">
        <f>SUM(F18:F48)</f>
        <v>28</v>
      </c>
      <c r="G49" s="14">
        <f>AVERAGE(G18:G48)</f>
        <v>8.870967741935484</v>
      </c>
      <c r="H49">
        <f>SUM(H18:H48)</f>
        <v>0</v>
      </c>
      <c r="I49">
        <f>SUM(I18:I48)</f>
        <v>1</v>
      </c>
      <c r="J49">
        <f>SUM(J18:J48)</f>
        <v>3</v>
      </c>
      <c r="K49">
        <f>SUM(K18:K48)</f>
        <v>6</v>
      </c>
      <c r="L49" s="14">
        <f>AVERAGE(L18:L48)</f>
        <v>6.870967741935484</v>
      </c>
      <c r="M49" s="14">
        <f>AVERAGE(M18:M48)</f>
        <v>7.741935483870968</v>
      </c>
      <c r="N49" s="14">
        <f>AVERAGE(N18:N48)</f>
        <v>7.935483870967742</v>
      </c>
    </row>
    <row r="50" spans="6:14" ht="14.25">
      <c r="F50">
        <v>31</v>
      </c>
      <c r="G50" s="14">
        <f>AVEDEV(G18:G48)</f>
        <v>2.6409989594172742</v>
      </c>
      <c r="L50" s="14">
        <f>AVEDEV(L18:L48)</f>
        <v>3.142559833506763</v>
      </c>
      <c r="M50" s="14">
        <f>AVEDEV(M18:M48)</f>
        <v>3.1571279916753374</v>
      </c>
      <c r="N50" s="14">
        <f>AVEDEV(N18:N48)</f>
        <v>3.1321540062434954</v>
      </c>
    </row>
    <row r="51" ht="14.25">
      <c r="F51">
        <f>F49/F50</f>
        <v>0.9032258064516129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xiaodale</cp:lastModifiedBy>
  <dcterms:created xsi:type="dcterms:W3CDTF">2017-09-23T07:44:25Z</dcterms:created>
  <dcterms:modified xsi:type="dcterms:W3CDTF">2017-12-06T15:18:02Z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