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iu\Documents\paper_2018\"/>
    </mc:Choice>
  </mc:AlternateContent>
  <bookViews>
    <workbookView xWindow="0" yWindow="0" windowWidth="23040" windowHeight="9192"/>
  </bookViews>
  <sheets>
    <sheet name="SON68_data_public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H49" i="1"/>
  <c r="D49" i="1"/>
  <c r="J48" i="1"/>
  <c r="H48" i="1"/>
  <c r="D48" i="1"/>
  <c r="J47" i="1"/>
  <c r="H47" i="1"/>
  <c r="D47" i="1"/>
  <c r="J46" i="1"/>
  <c r="H46" i="1"/>
  <c r="D46" i="1"/>
  <c r="J45" i="1"/>
  <c r="H45" i="1"/>
  <c r="D45" i="1"/>
  <c r="J44" i="1"/>
  <c r="H44" i="1"/>
  <c r="D44" i="1"/>
  <c r="J43" i="1"/>
  <c r="H43" i="1"/>
  <c r="D43" i="1"/>
  <c r="J42" i="1"/>
  <c r="H42" i="1"/>
  <c r="D42" i="1"/>
  <c r="J41" i="1"/>
  <c r="H41" i="1"/>
  <c r="D41" i="1"/>
  <c r="J40" i="1"/>
  <c r="H40" i="1"/>
  <c r="D40" i="1"/>
  <c r="J39" i="1"/>
  <c r="H39" i="1"/>
  <c r="D39" i="1"/>
  <c r="J38" i="1"/>
  <c r="H38" i="1"/>
  <c r="D38" i="1"/>
  <c r="J37" i="1"/>
  <c r="H37" i="1"/>
  <c r="D37" i="1"/>
  <c r="J33" i="1"/>
  <c r="H33" i="1"/>
  <c r="F33" i="1"/>
  <c r="D33" i="1"/>
  <c r="J32" i="1"/>
  <c r="H32" i="1"/>
  <c r="F32" i="1"/>
  <c r="D32" i="1"/>
  <c r="J31" i="1"/>
  <c r="H31" i="1"/>
  <c r="F31" i="1"/>
  <c r="D31" i="1"/>
  <c r="J30" i="1"/>
  <c r="H30" i="1"/>
  <c r="F30" i="1"/>
  <c r="D30" i="1"/>
  <c r="J29" i="1"/>
  <c r="H29" i="1"/>
  <c r="F29" i="1"/>
  <c r="D29" i="1"/>
  <c r="J28" i="1"/>
  <c r="H28" i="1"/>
  <c r="F28" i="1"/>
  <c r="D28" i="1"/>
  <c r="J27" i="1"/>
  <c r="H27" i="1"/>
  <c r="F27" i="1"/>
  <c r="D27" i="1"/>
  <c r="J26" i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  <c r="H6" i="1"/>
  <c r="F6" i="1"/>
  <c r="D6" i="1"/>
  <c r="H5" i="1"/>
  <c r="F5" i="1"/>
  <c r="D5" i="1"/>
</calcChain>
</file>

<file path=xl/sharedStrings.xml><?xml version="1.0" encoding="utf-8"?>
<sst xmlns="http://schemas.openxmlformats.org/spreadsheetml/2006/main" count="29" uniqueCount="11">
  <si>
    <t>The units of concentration are mg/l, the correction is described in section 2.1</t>
  </si>
  <si>
    <t>SA/V (1/m)</t>
  </si>
  <si>
    <t>Time (day)</t>
  </si>
  <si>
    <t>B</t>
  </si>
  <si>
    <t>B after correction</t>
  </si>
  <si>
    <t xml:space="preserve">Mo </t>
  </si>
  <si>
    <t>Mo after correction</t>
  </si>
  <si>
    <t>Si</t>
  </si>
  <si>
    <t>Si after correction</t>
  </si>
  <si>
    <t>Al</t>
  </si>
  <si>
    <t>Al after 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</si>
</sst>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40" workbookViewId="0">
      <selection activeCell="L32" sqref="L32"/>
    </sheetView>
  </sheetViews>
  <sheetFormatPr defaultRowHeight="13.8" x14ac:dyDescent="0.3"/>
  <cols>
    <col min="1" max="1" width="13.109375" customWidth="1"/>
    <col min="2" max="2" width="13.33203125" customWidth="1"/>
    <col min="3" max="3" width="9.109375" customWidth="1"/>
    <col min="4" max="4" width="14.88671875" customWidth="1"/>
    <col min="5" max="5" width="11.6640625" customWidth="1"/>
    <col min="6" max="6" width="17.33203125" customWidth="1"/>
    <col min="7" max="7" width="13.109375" customWidth="1"/>
    <col min="8" max="8" width="17.5546875" customWidth="1"/>
    <col min="9" max="9" width="14.33203125" customWidth="1"/>
    <col min="10" max="10" width="14.21875" customWidth="1"/>
  </cols>
  <sheetData>
    <row r="1" spans="1:10" x14ac:dyDescent="0.3">
      <c r="A1" t="s">
        <v>0</v>
      </c>
    </row>
    <row r="3" spans="1:10" x14ac:dyDescent="0.3">
      <c r="A3" t="s">
        <v>1</v>
      </c>
    </row>
    <row r="4" spans="1:10" x14ac:dyDescent="0.3">
      <c r="A4">
        <v>2450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</row>
    <row r="5" spans="1:10" x14ac:dyDescent="0.3">
      <c r="B5">
        <v>1</v>
      </c>
      <c r="C5">
        <v>3.2392441860465135</v>
      </c>
      <c r="D5">
        <f>C5</f>
        <v>3.2392441860465135</v>
      </c>
      <c r="E5">
        <v>0.79908047105004876</v>
      </c>
      <c r="F5">
        <f>E5</f>
        <v>0.79908047105004876</v>
      </c>
      <c r="G5">
        <v>14.429360465116288</v>
      </c>
      <c r="H5">
        <f>G5</f>
        <v>14.429360465116288</v>
      </c>
      <c r="I5">
        <v>2.2085755813953498</v>
      </c>
      <c r="J5">
        <v>2.2085755813953498</v>
      </c>
    </row>
    <row r="6" spans="1:10" x14ac:dyDescent="0.3">
      <c r="B6">
        <v>2</v>
      </c>
      <c r="C6">
        <v>5.9047619047619024</v>
      </c>
      <c r="D6">
        <f>(0.099*C6+C5*0.001)/0.1</f>
        <v>5.8781067275747487</v>
      </c>
      <c r="E6">
        <v>1.5708308895405676</v>
      </c>
      <c r="F6">
        <f>(0.099*E6+E5*0.001)/0.1</f>
        <v>1.5631133853556625</v>
      </c>
      <c r="G6">
        <v>26.571428571428562</v>
      </c>
      <c r="H6">
        <f>(0.099*G6+G5*0.001)/0.1</f>
        <v>26.450007890365441</v>
      </c>
      <c r="I6">
        <v>4.1923809523809501</v>
      </c>
      <c r="J6">
        <v>4.172542898671094</v>
      </c>
    </row>
    <row r="7" spans="1:10" x14ac:dyDescent="0.3">
      <c r="B7">
        <v>3</v>
      </c>
      <c r="C7">
        <v>8.5360623781676424</v>
      </c>
      <c r="D7">
        <f>(0.098*C7+0.001*C6+C5*0.001)/0.1</f>
        <v>8.4567811915123734</v>
      </c>
      <c r="E7">
        <v>2.2951461988304063</v>
      </c>
      <c r="F7">
        <f>(0.098*E7+0.001*E6+E5*0.001)/0.1</f>
        <v>2.2729423884597044</v>
      </c>
      <c r="G7">
        <v>37.970760233918135</v>
      </c>
      <c r="H7">
        <f>(0.098*G7+0.001*G6+G5*0.001)/0.1</f>
        <v>37.621352919605222</v>
      </c>
      <c r="I7">
        <v>6.0046783625730997</v>
      </c>
      <c r="J7">
        <v>5.9485943606594001</v>
      </c>
    </row>
    <row r="8" spans="1:10" x14ac:dyDescent="0.3">
      <c r="B8">
        <v>4</v>
      </c>
      <c r="C8">
        <v>11.222048780487798</v>
      </c>
      <c r="D8">
        <f>(0.097*C8+0.001*C7+0.001*C6+C5*0.001)/0.1</f>
        <v>11.062188001762925</v>
      </c>
      <c r="E8">
        <v>3.0090828402366889</v>
      </c>
      <c r="F8">
        <f>(0.097*E8+0.001*E7+0.001*E6+E5*0.001)/0.1</f>
        <v>2.9654609306237987</v>
      </c>
      <c r="G8">
        <v>45.183512195121928</v>
      </c>
      <c r="H8">
        <f>(0.097*G8+0.001*G7+0.001*G6+G5*0.001)/0.1</f>
        <v>44.617722321972906</v>
      </c>
      <c r="I8">
        <v>6.7332292682926784</v>
      </c>
      <c r="J8">
        <v>6.6552887392073918</v>
      </c>
    </row>
    <row r="9" spans="1:10" x14ac:dyDescent="0.3">
      <c r="B9">
        <v>7</v>
      </c>
      <c r="C9">
        <v>18.126738491674818</v>
      </c>
      <c r="D9">
        <f>(0.096*C9+0.001*C8+0.001*C7+0.001*C6+C5*0.001)/0.1</f>
        <v>17.69069012450246</v>
      </c>
      <c r="E9">
        <v>4.9571933267909696</v>
      </c>
      <c r="F9">
        <f>(0.096*E9+0.001*E8+0.001*E7+0.001*E6+E5*0.001)/0.1</f>
        <v>4.8356469977159078</v>
      </c>
      <c r="G9">
        <v>71.02115572967675</v>
      </c>
      <c r="H9">
        <f>(0.096*G9+0.001*G8+0.001*G7+0.001*G6+G5*0.001)/0.1</f>
        <v>69.42186011514552</v>
      </c>
      <c r="I9">
        <v>10.846327130264442</v>
      </c>
      <c r="J9">
        <v>10.603862686700284</v>
      </c>
    </row>
    <row r="10" spans="1:10" x14ac:dyDescent="0.3">
      <c r="B10">
        <v>11</v>
      </c>
      <c r="C10">
        <v>25.43046875000001</v>
      </c>
      <c r="D10">
        <f>(0.095*C10+0.001*C9+0.001*C8+0.001*C7+0.001*C6+C5*0.001)/0.1</f>
        <v>24.629233869911403</v>
      </c>
      <c r="E10">
        <v>6.7552250489236778</v>
      </c>
      <c r="F10">
        <f>(0.095*E10+0.001*E9+0.001*E8+0.001*E7+0.001*E6+E5*0.001)/0.1</f>
        <v>6.5437771337419814</v>
      </c>
      <c r="G10">
        <v>103.79179687500005</v>
      </c>
      <c r="H10">
        <f>(0.095*G10+0.001*G9+0.001*G8+0.001*G7+0.001*G6+G5*0.001)/0.1</f>
        <v>100.55396920320266</v>
      </c>
      <c r="I10">
        <v>16.559375000000006</v>
      </c>
      <c r="J10">
        <v>16.031258162949069</v>
      </c>
    </row>
    <row r="11" spans="1:10" x14ac:dyDescent="0.3">
      <c r="B11">
        <v>15</v>
      </c>
      <c r="C11">
        <v>30.300000000000004</v>
      </c>
      <c r="D11">
        <f>(0.094*C11+0.001*C10+0.001*C9+0.001*C8+0.001*C7+0.001*C6+C5*0.001)/0.1</f>
        <v>29.206593244911396</v>
      </c>
      <c r="E11">
        <v>8.1204799216454511</v>
      </c>
      <c r="F11">
        <f>(0.094*E11+0.001*E10+0.001*E9+0.001*E8+0.001*E7+0.001*E6+E5*0.001)/0.1</f>
        <v>7.8271167141004483</v>
      </c>
      <c r="G11">
        <v>121.79411764705884</v>
      </c>
      <c r="H11">
        <f>(0.094*G11+0.001*G10+0.001*G9+0.001*G8+0.001*G7+0.001*G6+G5*0.001)/0.1</f>
        <v>117.47615072893791</v>
      </c>
      <c r="I11">
        <v>19.60588235294118</v>
      </c>
      <c r="J11">
        <v>18.894975074713773</v>
      </c>
    </row>
    <row r="12" spans="1:10" x14ac:dyDescent="0.3">
      <c r="B12">
        <v>16</v>
      </c>
      <c r="C12">
        <v>31.498331697742884</v>
      </c>
      <c r="D12">
        <f>(0.093*C12+0.001*C11+0.001*C10+0.001*C9+0.001*C8+0.001*C7+0.001*C6+C5*0.001)/0.1</f>
        <v>30.321041723812279</v>
      </c>
      <c r="E12">
        <v>8.304288518155051</v>
      </c>
      <c r="F12">
        <f>(0.093*E12+0.001*E11+0.001*E10+0.001*E9+0.001*E8+0.001*E7+0.001*E6+E5*0.001)/0.1</f>
        <v>7.9980587088543764</v>
      </c>
      <c r="G12">
        <v>124.80471050049067</v>
      </c>
      <c r="H12">
        <f>(0.093*G12+0.001*G11+0.001*G10+0.001*G9+0.001*G8+0.001*G7+0.001*G6+G5*0.001)/0.1</f>
        <v>120.27600208262953</v>
      </c>
      <c r="I12">
        <v>19.909322865554465</v>
      </c>
      <c r="J12">
        <v>19.177174751444127</v>
      </c>
    </row>
    <row r="13" spans="1:10" x14ac:dyDescent="0.3">
      <c r="B13">
        <v>17</v>
      </c>
      <c r="C13">
        <v>33.502346041055688</v>
      </c>
      <c r="D13">
        <f>(0.092*C13+0.001*C12+0.001*C11+0.001*C10+0.001*C9+0.001*C8+0.001*C7+0.001*C6+C5*0.001)/0.1</f>
        <v>32.164734919660056</v>
      </c>
      <c r="E13">
        <v>8.8362130177514828</v>
      </c>
      <c r="F13">
        <f>(0.092*E13+0.001*E12+0.001*E11+0.001*E10+0.001*E9+0.001*E8+0.001*E7+0.001*E6+E5*0.001)/0.1</f>
        <v>8.4874292484830924</v>
      </c>
      <c r="G13">
        <v>130.45161290322568</v>
      </c>
      <c r="H13">
        <f>(0.092*G13+0.001*G12+0.001*G11+0.001*G10+0.001*G9+0.001*G8+0.001*G7+0.001*G6+G5*0.001)/0.1</f>
        <v>125.47115229314575</v>
      </c>
      <c r="I13">
        <v>20.457184750733116</v>
      </c>
      <c r="J13">
        <v>19.681207685808488</v>
      </c>
    </row>
    <row r="14" spans="1:10" x14ac:dyDescent="0.3">
      <c r="B14">
        <v>18</v>
      </c>
      <c r="C14">
        <v>36.419999999999987</v>
      </c>
      <c r="D14">
        <f>(0.091*C14+0.001*C13+0.001*C12+0.001*C11+0.001*C10+0.001*C9+0.001*C8+0.001*C7+0.001*C6+C5*0.001)/0.1</f>
        <v>34.819800022299368</v>
      </c>
      <c r="E14">
        <v>9.6374926542605248</v>
      </c>
      <c r="F14">
        <f>(0.091*E14+0.001*E13+0.001*E12+0.001*E11+0.001*E10+0.001*E9+0.001*E8+0.001*E7+0.001*E6+E5*0.001)/0.1</f>
        <v>9.2165937177063206</v>
      </c>
      <c r="G14">
        <v>142.12682926829262</v>
      </c>
      <c r="H14">
        <f>(0.091*G14+0.001*G13+0.001*G12+0.001*G11+0.001*G10+0.001*G9+0.001*G8+0.001*G7+0.001*G6+G5*0.001)/0.1</f>
        <v>136.09559918535666</v>
      </c>
      <c r="I14">
        <v>22.207317073170724</v>
      </c>
      <c r="J14">
        <v>21.273828099226719</v>
      </c>
    </row>
    <row r="15" spans="1:10" x14ac:dyDescent="0.3">
      <c r="B15">
        <v>21</v>
      </c>
      <c r="C15">
        <v>38.081316553727028</v>
      </c>
      <c r="D15">
        <f>(0.09*C15+0.001*C14+0.001*C13+0.001*C12+0.001*C11+0.001*C10+0.001*C9+0.001*C8+0.001*C7+0.001*C6+C5*0.001)/0.1</f>
        <v>36.314984920653707</v>
      </c>
      <c r="E15">
        <v>10.172072691552069</v>
      </c>
      <c r="F15">
        <f>(0.09*E15+0.001*E14+0.001*E13+0.001*E12+0.001*E11+0.001*E10+0.001*E9+0.001*E8+0.001*E7+0.001*E6+E5*0.001)/0.1</f>
        <v>9.69771575126871</v>
      </c>
      <c r="G15">
        <v>149.39593417231373</v>
      </c>
      <c r="H15">
        <f>(0.09*G15+0.001*G14+0.001*G13+0.001*G12+0.001*G11+0.001*G10+0.001*G9+0.001*G8+0.001*G7+0.001*G6+G5*0.001)/0.1</f>
        <v>142.63779359897563</v>
      </c>
      <c r="I15">
        <v>23.727589545014531</v>
      </c>
      <c r="J15">
        <v>22.642073323886141</v>
      </c>
    </row>
    <row r="16" spans="1:10" x14ac:dyDescent="0.3">
      <c r="B16">
        <v>25</v>
      </c>
      <c r="C16">
        <v>42.6817120622568</v>
      </c>
      <c r="D16">
        <f>(0.089*C16+0.001*C15+0.001*C14+0.001*C13+0.001*C12+0.001*C11+0.001*C10+0.001*C9+0.001*C8+0.001*C7+0.001*C6+C5*0.001)/0.1</f>
        <v>40.409336923245192</v>
      </c>
      <c r="E16">
        <v>11.300029239766081</v>
      </c>
      <c r="F16">
        <f>(0.089*E16+0.001*E15+0.001*E14+0.001*E13+0.001*E12+0.001*E11+0.001*E10+0.001*E9+0.001*E8+0.001*E7+0.001*E6+E5*0.001)/0.1</f>
        <v>10.70159707917918</v>
      </c>
      <c r="G16">
        <v>168.94844357976649</v>
      </c>
      <c r="H16">
        <f>(0.089*G16+0.001*G15+0.001*G14+0.001*G13+0.001*G12+0.001*G11+0.001*G10+0.001*G9+0.001*G8+0.001*G7+0.001*G6+G5*0.001)/0.1</f>
        <v>160.03952697160858</v>
      </c>
      <c r="I16">
        <v>26.676070038910499</v>
      </c>
      <c r="J16">
        <v>25.266220963453552</v>
      </c>
    </row>
    <row r="17" spans="1:10" x14ac:dyDescent="0.3">
      <c r="B17">
        <v>154</v>
      </c>
      <c r="C17">
        <v>99.39</v>
      </c>
      <c r="D17">
        <f>(0.088*C17+0.001*C16+0.001*C15+0.001*C14+0.001*C13+0.001*C12+0.001*C11+0.001*C10+0.001*C9+0.001*C8+0.001*C7+0.001*C6+C5*0.001)/0.1</f>
        <v>90.312630308459205</v>
      </c>
      <c r="E17">
        <v>27.1328</v>
      </c>
      <c r="F17">
        <f>(0.088*E17+0.001*E16+0.001*E15+0.001*E14+0.001*E13+0.001*E12+0.001*E11+0.001*E10+0.001*E9+0.001*E8+0.001*E7+0.001*E6+E5*0.001)/0.1</f>
        <v>24.634435348185026</v>
      </c>
      <c r="G17">
        <v>330.33</v>
      </c>
      <c r="H17">
        <f>(0.088*G17+0.001*G16+0.001*G15+0.001*G14+0.001*G13+0.001*G12+0.001*G11+0.001*G10+0.001*G9+0.001*G8+0.001*G7+0.001*G6+G5*0.001)/0.1</f>
        <v>302.05529662141413</v>
      </c>
      <c r="I17">
        <v>40.701999999999998</v>
      </c>
      <c r="J17">
        <v>37.609039329212308</v>
      </c>
    </row>
    <row r="20" spans="1:10" x14ac:dyDescent="0.3">
      <c r="A20">
        <v>4900</v>
      </c>
      <c r="B20" t="s">
        <v>2</v>
      </c>
      <c r="C20" t="s">
        <v>3</v>
      </c>
      <c r="D20" t="s">
        <v>4</v>
      </c>
      <c r="E20" t="s">
        <v>5</v>
      </c>
      <c r="F20" t="s">
        <v>6</v>
      </c>
      <c r="G20" t="s">
        <v>7</v>
      </c>
      <c r="H20" t="s">
        <v>8</v>
      </c>
      <c r="I20" t="s">
        <v>9</v>
      </c>
      <c r="J20" t="s">
        <v>10</v>
      </c>
    </row>
    <row r="21" spans="1:10" x14ac:dyDescent="0.3">
      <c r="B21">
        <v>1</v>
      </c>
      <c r="C21">
        <v>4.1211650485436921</v>
      </c>
      <c r="D21">
        <f>C21</f>
        <v>4.1211650485436921</v>
      </c>
      <c r="E21">
        <v>1.0620527859237523</v>
      </c>
      <c r="F21">
        <f>E21</f>
        <v>1.0620527859237523</v>
      </c>
      <c r="G21">
        <v>18.545242718446612</v>
      </c>
      <c r="H21">
        <f>G21</f>
        <v>18.545242718446612</v>
      </c>
      <c r="I21">
        <v>2.9142524271844681</v>
      </c>
      <c r="J21">
        <f>I21</f>
        <v>2.9142524271844681</v>
      </c>
    </row>
    <row r="22" spans="1:10" x14ac:dyDescent="0.3">
      <c r="B22">
        <v>2</v>
      </c>
      <c r="C22">
        <v>8.6145383104125646</v>
      </c>
      <c r="D22">
        <f>(0.099*C22+C21*0.001)/0.1</f>
        <v>8.569604577793875</v>
      </c>
      <c r="E22">
        <v>2.3132876712328767</v>
      </c>
      <c r="F22">
        <f>(0.099*E22+E21*0.001)/0.1</f>
        <v>2.3007753223797853</v>
      </c>
      <c r="G22">
        <v>37.42868369351666</v>
      </c>
      <c r="H22">
        <f>(0.099*G22+G21*0.001)/0.1</f>
        <v>37.239849283765963</v>
      </c>
      <c r="I22">
        <v>6.1787033398821158</v>
      </c>
      <c r="J22">
        <f>(0.099*I22+I21*0.001)/0.1</f>
        <v>6.1460588307551394</v>
      </c>
    </row>
    <row r="23" spans="1:10" x14ac:dyDescent="0.3">
      <c r="B23">
        <v>3</v>
      </c>
      <c r="C23">
        <v>12.419354838709676</v>
      </c>
      <c r="D23">
        <f>(0.098*C23+0.001*C22+C21*0.001)/0.1</f>
        <v>12.298324775525046</v>
      </c>
      <c r="E23">
        <v>3.2864705882352956</v>
      </c>
      <c r="F23">
        <f>(0.098*E23+0.001*E22+E21*0.001)/0.1</f>
        <v>3.2544945810421559</v>
      </c>
      <c r="G23">
        <v>52.930107526881706</v>
      </c>
      <c r="H23">
        <f>(0.098*G23+0.001*G22+G21*0.001)/0.1</f>
        <v>52.431244640463696</v>
      </c>
      <c r="I23">
        <v>8.663978494623656</v>
      </c>
      <c r="J23">
        <f>(0.098*I23+0.001*I22+I21*0.001)/0.1</f>
        <v>8.5816284824018485</v>
      </c>
    </row>
    <row r="24" spans="1:10" x14ac:dyDescent="0.3">
      <c r="B24">
        <v>4</v>
      </c>
      <c r="C24">
        <v>16.236816406250011</v>
      </c>
      <c r="D24">
        <f>(0.097*C24+0.001*C23+0.001*C22+C21*0.001)/0.1</f>
        <v>16.001262496039168</v>
      </c>
      <c r="E24">
        <v>4.3327821011673118</v>
      </c>
      <c r="F24">
        <f>(0.097*E24+0.001*E23+0.001*E22+E21*0.001)/0.1</f>
        <v>4.2694167485862113</v>
      </c>
      <c r="G24">
        <v>62.585546875000048</v>
      </c>
      <c r="H24">
        <f>(0.097*G24+0.001*G23+0.001*G22+G21*0.001)/0.1</f>
        <v>61.797020808138491</v>
      </c>
      <c r="I24">
        <v>9.5649609375000075</v>
      </c>
      <c r="J24">
        <f>(0.097*I24+0.001*I23+0.001*I22+I21*0.001)/0.1</f>
        <v>9.4555814519919092</v>
      </c>
    </row>
    <row r="25" spans="1:10" x14ac:dyDescent="0.3">
      <c r="B25">
        <v>7</v>
      </c>
      <c r="C25">
        <v>25.665230166503409</v>
      </c>
      <c r="D25">
        <f>(0.096*C25+0.001*C24+0.001*C23+0.001*C22+C21*0.001)/0.1</f>
        <v>25.052539705882428</v>
      </c>
      <c r="E25">
        <v>6.831795878312068</v>
      </c>
      <c r="F25">
        <f>(0.096*E25+0.001*E24+0.001*E23+0.001*E22+E21*0.001)/0.1</f>
        <v>6.668469974645177</v>
      </c>
      <c r="G25">
        <v>95.498530852105716</v>
      </c>
      <c r="H25">
        <f>(0.096*G25+0.001*G24+0.001*G23+0.001*G22+G21*0.001)/0.1</f>
        <v>93.393485426159941</v>
      </c>
      <c r="I25">
        <v>14.623212536728689</v>
      </c>
      <c r="J25">
        <f>(0.096*I25+0.001*I24+0.001*I23+0.001*I22+I21*0.001)/0.1</f>
        <v>14.311502987251442</v>
      </c>
    </row>
    <row r="26" spans="1:10" x14ac:dyDescent="0.3">
      <c r="B26">
        <v>11</v>
      </c>
      <c r="C26">
        <v>35.209999999999958</v>
      </c>
      <c r="D26">
        <f>(0.095*C26+0.001*C25+0.001*C24+0.001*C23+0.001*C22+C21*0.001)/0.1</f>
        <v>34.120071047704144</v>
      </c>
      <c r="E26">
        <v>9.2207472959685362</v>
      </c>
      <c r="F26">
        <f>(0.095*E26+0.001*E25+0.001*E24+0.001*E23+0.001*E22+E21*0.001)/0.1</f>
        <v>8.9379738214188222</v>
      </c>
      <c r="G26">
        <v>136.10588235294102</v>
      </c>
      <c r="H26">
        <f>(0.095*G26+0.001*G25+0.001*G24+0.001*G23+0.001*G22+G21*0.001)/0.1</f>
        <v>131.97046935195345</v>
      </c>
      <c r="I26">
        <v>21.303529411764682</v>
      </c>
      <c r="J26">
        <f>(0.095*I26+0.001*I25+0.001*I24+0.001*I23+0.001*I22+I21*0.001)/0.1</f>
        <v>20.657804018535639</v>
      </c>
    </row>
    <row r="27" spans="1:10" x14ac:dyDescent="0.3">
      <c r="B27">
        <v>15</v>
      </c>
      <c r="C27">
        <v>43.045543584720839</v>
      </c>
      <c r="D27">
        <f>(0.094*C27+0.001*C26+0.001*C25+0.001*C24+0.001*C23+0.001*C22+C21*0.001)/0.1</f>
        <v>41.485482017341795</v>
      </c>
      <c r="E27">
        <v>11.291663385826769</v>
      </c>
      <c r="F27">
        <f>(0.094*E27+0.001*E26+0.001*E25+0.001*E24+0.001*E23+0.001*E22+E21*0.001)/0.1</f>
        <v>10.884634945885562</v>
      </c>
      <c r="G27">
        <v>163.27619980411353</v>
      </c>
      <c r="H27">
        <f>(0.094*G27+0.001*G26+0.001*G25+0.001*G24+0.001*G23+0.001*G22+G21*0.001)/0.1</f>
        <v>157.51056775605562</v>
      </c>
      <c r="I27">
        <v>25.827326150832501</v>
      </c>
      <c r="J27">
        <f>(0.094*I27+0.001*I26+0.001*I25+0.001*I24+0.001*I23+0.001*I22+I21*0.001)/0.1</f>
        <v>24.910172953259384</v>
      </c>
    </row>
    <row r="28" spans="1:10" x14ac:dyDescent="0.3">
      <c r="B28">
        <v>16</v>
      </c>
      <c r="C28">
        <v>44.595626822157428</v>
      </c>
      <c r="D28">
        <f>(0.093*C28+0.001*C27+0.001*C26+0.001*C25+0.001*C24+0.001*C23+0.001*C22+C21*0.001)/0.1</f>
        <v>42.927059428157811</v>
      </c>
      <c r="E28">
        <v>11.723336604514229</v>
      </c>
      <c r="F28">
        <f>(0.093*E28+0.001*E27+0.001*E26+0.001*E25+0.001*E24+0.001*E23+0.001*E22+E21*0.001)/0.1</f>
        <v>11.2860910392649</v>
      </c>
      <c r="G28">
        <v>168.34110787172011</v>
      </c>
      <c r="H28">
        <f>(0.093*G28+0.001*G27+0.001*G26+0.001*G25+0.001*G24+0.001*G23+0.001*G22+G21*0.001)/0.1</f>
        <v>162.22093225892976</v>
      </c>
      <c r="I28">
        <v>26.580174927113699</v>
      </c>
      <c r="J28">
        <f>(0.093*I28+0.001*I27+0.001*I26+0.001*I25+0.001*I24+0.001*I23+0.001*I22+I21*0.001)/0.1</f>
        <v>25.6103223152009</v>
      </c>
    </row>
    <row r="29" spans="1:10" x14ac:dyDescent="0.3">
      <c r="B29">
        <v>17</v>
      </c>
      <c r="C29">
        <v>46.88932419196869</v>
      </c>
      <c r="D29">
        <f>(0.092*C29+0.001*C28+0.001*C27+0.001*C26+0.001*C25+0.001*C24+0.001*C23+0.001*C22+C21*0.001)/0.1</f>
        <v>45.037261008384171</v>
      </c>
      <c r="E29">
        <v>12.159863281249992</v>
      </c>
      <c r="F29">
        <f>(0.092*E29+0.001*E28+0.001*E27+0.001*E26+0.001*E25+0.001*E24+0.001*E23+0.001*E22+E21*0.001)/0.1</f>
        <v>11.687695581861803</v>
      </c>
      <c r="G29">
        <v>175.09304603330082</v>
      </c>
      <c r="H29">
        <f>(0.092*G29+0.001*G28+0.001*G27+0.001*G26+0.001*G25+0.001*G24+0.001*G23+0.001*G22+G21*0.001)/0.1</f>
        <v>168.43271536758394</v>
      </c>
      <c r="I29">
        <v>27.005876591576904</v>
      </c>
      <c r="J29">
        <f>(0.092*I29+0.001*I28+0.001*I27+0.001*I26+0.001*I25+0.001*I24+0.001*I23+0.001*I22+I21*0.001)/0.1</f>
        <v>26.00196784650705</v>
      </c>
    </row>
    <row r="30" spans="1:10" x14ac:dyDescent="0.3">
      <c r="B30">
        <v>18</v>
      </c>
      <c r="C30">
        <v>48.54399999999999</v>
      </c>
      <c r="D30">
        <f>(0.091*C30+0.001*C29+0.001*C28+0.001*C27+0.001*C26+0.001*C25+0.001*C24+0.001*C23+0.001*C22+C21*0.001)/0.1</f>
        <v>46.543015993692656</v>
      </c>
      <c r="E30">
        <v>12.509322865554466</v>
      </c>
      <c r="F30">
        <f>(0.091*E30+0.001*E29+0.001*E28+0.001*E27+0.001*E26+0.001*E25+0.001*E24+0.001*E23+0.001*E22+E21*0.001)/0.1</f>
        <v>12.005703803578875</v>
      </c>
      <c r="G30">
        <v>180.55999999999997</v>
      </c>
      <c r="H30">
        <f>(0.091*G30+0.001*G29+0.001*G28+0.001*G27+0.001*G26+0.001*G25+0.001*G24+0.001*G23+0.001*G22+G21*0.001)/0.1</f>
        <v>173.40764347728017</v>
      </c>
      <c r="I30">
        <v>27.231999999999992</v>
      </c>
      <c r="J30">
        <f>(0.091*I30+0.001*I29+0.001*I28+0.001*I27+0.001*I26+0.001*I25+0.001*I24+0.001*I23+0.001*I22+I21*0.001)/0.1</f>
        <v>26.207740148172064</v>
      </c>
    </row>
    <row r="31" spans="1:10" x14ac:dyDescent="0.3">
      <c r="B31">
        <v>21</v>
      </c>
      <c r="C31">
        <v>53.228058252427218</v>
      </c>
      <c r="D31">
        <f>(0.09*C31+0.001*C30+0.001*C29+0.001*C28+0.001*C27+0.001*C26+0.001*C25+0.001*C24+0.001*C23+0.001*C22+C21*0.001)/0.1</f>
        <v>50.75866842087715</v>
      </c>
      <c r="E31">
        <v>13.974852071005929</v>
      </c>
      <c r="F31">
        <f>(0.09*E31+0.001*E30+0.001*E29+0.001*E28+0.001*E27+0.001*E26+0.001*E25+0.001*E24+0.001*E23+0.001*E22+E21*0.001)/0.1</f>
        <v>13.32468008848519</v>
      </c>
      <c r="G31">
        <v>197.03203883495158</v>
      </c>
      <c r="H31">
        <f>(0.09*G31+0.001*G30+0.001*G29+0.001*G28+0.001*G27+0.001*G26+0.001*G25+0.001*G24+0.001*G23+0.001*G22+G21*0.001)/0.1</f>
        <v>188.23247842873661</v>
      </c>
      <c r="I31">
        <v>30.584077669902932</v>
      </c>
      <c r="J31">
        <f>(0.09*I31+0.001*I30+0.001*I29+0.001*I28+0.001*I27+0.001*I26+0.001*I25+0.001*I24+0.001*I23+0.001*I22+I21*0.001)/0.1</f>
        <v>29.22461005108471</v>
      </c>
    </row>
    <row r="32" spans="1:10" x14ac:dyDescent="0.3">
      <c r="B32">
        <v>25</v>
      </c>
      <c r="C32">
        <v>59.971206225680994</v>
      </c>
      <c r="D32">
        <f>(0.089*C32+0.001*C31+0.001*C30+0.001*C29+0.001*C28+0.001*C27+0.001*C26+0.001*C25+0.001*C24+0.001*C23+0.001*C22+C21*0.001)/0.1</f>
        <v>56.76007011707302</v>
      </c>
      <c r="E32">
        <v>15.472922776148589</v>
      </c>
      <c r="F32">
        <f>(0.089*E32+0.001*E31+0.001*E30+0.001*E29+0.001*E28+0.001*E27+0.001*E26+0.001*E25+0.001*E24+0.001*E23+0.001*E22+E21*0.001)/0.1</f>
        <v>14.657963016062158</v>
      </c>
      <c r="G32">
        <v>222.66536964980568</v>
      </c>
      <c r="H32">
        <f>(0.089*G32+0.001*G31+0.001*G30+0.001*G29+0.001*G28+0.001*G27+0.001*G26+0.001*G25+0.001*G24+0.001*G23+0.001*G22+G21*0.001)/0.1</f>
        <v>211.04614285395675</v>
      </c>
      <c r="I32">
        <v>33.548249027237389</v>
      </c>
      <c r="J32">
        <f>(0.089*I32+0.001*I31+0.001*I30+0.001*I29+0.001*I28+0.001*I27+0.001*I26+0.001*I25+0.001*I24+0.001*I23+0.001*I22+I21*0.001)/0.1</f>
        <v>31.862722559112377</v>
      </c>
    </row>
    <row r="33" spans="1:10" x14ac:dyDescent="0.3">
      <c r="B33">
        <v>154</v>
      </c>
      <c r="C33">
        <v>123.35</v>
      </c>
      <c r="D33">
        <f>(0.088*C33+0.001*C32+0.001*C31+0.001*C30+0.001*C29+0.001*C28+0.001*C27+0.001*C26+0.001*C25+0.001*C24+0.001*C23+0.001*C22+C21*0.001)/0.1</f>
        <v>112.53340863847373</v>
      </c>
      <c r="E33">
        <v>33.404000000000003</v>
      </c>
      <c r="F33">
        <f>(0.088*E33+0.001*E32+0.001*E31+0.001*E30+0.001*E29+0.001*E28+0.001*E27+0.001*E26+0.001*E25+0.001*E24+0.001*E23+0.001*E22+E21*0.001)/0.1</f>
        <v>30.4373109730514</v>
      </c>
      <c r="G33">
        <v>378.85</v>
      </c>
      <c r="H33">
        <f>(0.088*G33+0.001*G32+0.001*G31+0.001*G30+0.001*G29+0.001*G28+0.001*G27+0.001*G26+0.001*G25+0.001*G24+0.001*G23+0.001*G22+G21*0.001)/0.1</f>
        <v>348.4886175621279</v>
      </c>
      <c r="I33">
        <v>37.299999999999997</v>
      </c>
      <c r="J33">
        <f>(0.088*I33+0.001*I32+0.001*I31+0.001*I30+0.001*I29+0.001*I28+0.001*I27+0.001*I26+0.001*I25+0.001*I24+0.001*I23+0.001*I22+I21*0.001)/0.1</f>
        <v>35.164263415143466</v>
      </c>
    </row>
    <row r="36" spans="1:10" x14ac:dyDescent="0.3">
      <c r="A36">
        <v>8050</v>
      </c>
      <c r="B36" t="s">
        <v>2</v>
      </c>
      <c r="C36" t="s">
        <v>3</v>
      </c>
      <c r="D36" t="s">
        <v>4</v>
      </c>
      <c r="E36" t="s">
        <v>5</v>
      </c>
      <c r="F36" t="s">
        <v>6</v>
      </c>
      <c r="G36" t="s">
        <v>7</v>
      </c>
      <c r="H36" t="s">
        <v>8</v>
      </c>
      <c r="I36" t="s">
        <v>9</v>
      </c>
      <c r="J36" t="s">
        <v>10</v>
      </c>
    </row>
    <row r="37" spans="1:10" x14ac:dyDescent="0.3">
      <c r="B37">
        <v>1</v>
      </c>
      <c r="C37">
        <v>6.2139512195122029</v>
      </c>
      <c r="D37">
        <f>C37</f>
        <v>6.2139512195122029</v>
      </c>
      <c r="E37">
        <v>1.598357771260998</v>
      </c>
      <c r="F37">
        <v>1.598357771260998</v>
      </c>
      <c r="G37">
        <v>26.631219512195152</v>
      </c>
      <c r="H37">
        <f>G37</f>
        <v>26.631219512195152</v>
      </c>
      <c r="I37">
        <v>4.4385365853658589</v>
      </c>
      <c r="J37">
        <f>I37</f>
        <v>4.4385365853658589</v>
      </c>
    </row>
    <row r="38" spans="1:10" x14ac:dyDescent="0.3">
      <c r="B38">
        <v>2</v>
      </c>
      <c r="C38">
        <v>11.844054580896682</v>
      </c>
      <c r="D38">
        <f>(0.099*C38+C37*0.001)/0.1</f>
        <v>11.787753547282836</v>
      </c>
      <c r="E38">
        <v>3.1119863013698623</v>
      </c>
      <c r="F38">
        <v>3.0968500160687737</v>
      </c>
      <c r="G38">
        <v>49.448927875243648</v>
      </c>
      <c r="H38">
        <f>(0.099*G38+G37*0.001)/0.1</f>
        <v>49.220750791613156</v>
      </c>
      <c r="I38">
        <v>8.2612280701754361</v>
      </c>
      <c r="J38">
        <f>(0.099*I38+I37*0.001)/0.1</f>
        <v>8.2230011553273403</v>
      </c>
    </row>
    <row r="39" spans="1:10" x14ac:dyDescent="0.3">
      <c r="B39">
        <v>3</v>
      </c>
      <c r="C39">
        <v>17.156207233626592</v>
      </c>
      <c r="D39">
        <f>(0.098*C39+0.001*C38+C37*0.001)/0.1</f>
        <v>16.993663146958149</v>
      </c>
      <c r="E39">
        <v>4.5138731707317117</v>
      </c>
      <c r="F39">
        <v>4.4706991480433862</v>
      </c>
      <c r="G39">
        <v>70.991202346041078</v>
      </c>
      <c r="H39">
        <f>(0.098*G39+0.001*G38+G37*0.001)/0.1</f>
        <v>70.332179772994635</v>
      </c>
      <c r="I39">
        <v>11.595229716520043</v>
      </c>
      <c r="J39">
        <f>(0.098*I39+0.001*I38+I37*0.001)/0.1</f>
        <v>11.490322768745056</v>
      </c>
    </row>
    <row r="40" spans="1:10" x14ac:dyDescent="0.3">
      <c r="B40">
        <v>4</v>
      </c>
      <c r="C40">
        <v>21.276878048780482</v>
      </c>
      <c r="D40">
        <f>(0.097*C40+0.001*C39+0.001*C38+C37*0.001)/0.1</f>
        <v>20.99071383765742</v>
      </c>
      <c r="E40">
        <v>5.6884210526315782</v>
      </c>
      <c r="F40">
        <v>5.6100105934862574</v>
      </c>
      <c r="G40">
        <v>80.379317073170711</v>
      </c>
      <c r="H40">
        <f>(0.097*G40+0.001*G39+0.001*G38+G37*0.001)/0.1</f>
        <v>79.438651058310384</v>
      </c>
      <c r="I40">
        <v>12.411512195121947</v>
      </c>
      <c r="J40">
        <f>(0.097*I40+0.001*I39+0.001*I38+I37*0.001)/0.1</f>
        <v>12.282116772988902</v>
      </c>
    </row>
    <row r="41" spans="1:10" x14ac:dyDescent="0.3">
      <c r="B41">
        <v>7</v>
      </c>
      <c r="C41">
        <v>33.027674190382726</v>
      </c>
      <c r="D41">
        <f>(0.096*C41+0.001*C40+0.001*C39+0.001*C38+C37*0.001)/0.1</f>
        <v>32.271478133595579</v>
      </c>
      <c r="E41">
        <v>8.818879056047189</v>
      </c>
      <c r="F41">
        <v>8.6152502767652432</v>
      </c>
      <c r="G41">
        <v>130.92051030421982</v>
      </c>
      <c r="H41">
        <f>(0.096*G41+0.001*G40+0.001*G39+0.001*G38+G37*0.001)/0.1</f>
        <v>127.95819656011753</v>
      </c>
      <c r="I41">
        <v>18.150343473994109</v>
      </c>
      <c r="J41">
        <f>(0.096*I41+0.001*I40+0.001*I39+0.001*I38+I37*0.001)/0.1</f>
        <v>17.791394800706179</v>
      </c>
    </row>
    <row r="42" spans="1:10" x14ac:dyDescent="0.3">
      <c r="B42">
        <v>11</v>
      </c>
      <c r="C42">
        <v>44.261764705882364</v>
      </c>
      <c r="D42">
        <f>(0.095*C42+0.001*C41+0.001*C40+0.001*C39+0.001*C38+C37*0.001)/0.1</f>
        <v>42.943864123320225</v>
      </c>
      <c r="E42">
        <v>11.511479289940818</v>
      </c>
      <c r="F42">
        <v>11.173220498964191</v>
      </c>
      <c r="G42">
        <v>163.38235294117649</v>
      </c>
      <c r="H42">
        <f>(0.095*G42+0.001*G41+0.001*G40+0.001*G39+0.001*G38+G37*0.001)/0.1</f>
        <v>158.79694706522636</v>
      </c>
      <c r="I42">
        <v>25.250000000000004</v>
      </c>
      <c r="J42">
        <f>(0.095*I42+0.001*I41+0.001*I40+0.001*I39+0.001*I38+I37*0.001)/0.1</f>
        <v>24.536068500411769</v>
      </c>
    </row>
    <row r="43" spans="1:10" x14ac:dyDescent="0.3">
      <c r="B43">
        <v>15</v>
      </c>
      <c r="C43">
        <v>55.605484818805138</v>
      </c>
      <c r="D43">
        <f>(0.094*C43+0.001*C42+0.001*C41+0.001*C40+0.001*C39+0.001*C38+C37*0.001)/0.1</f>
        <v>53.606961029467634</v>
      </c>
      <c r="E43">
        <v>14.593688362919123</v>
      </c>
      <c r="F43">
        <v>14.070497027563796</v>
      </c>
      <c r="G43">
        <v>199.22820763956923</v>
      </c>
      <c r="H43">
        <f>(0.094*G43+0.001*G42+0.001*G41+0.001*G40+0.001*G39+0.001*G38+G37*0.001)/0.1</f>
        <v>192.49205048171549</v>
      </c>
      <c r="I43">
        <v>31.519686581782594</v>
      </c>
      <c r="J43">
        <f>(0.094*I43+0.001*I42+0.001*I41+0.001*I40+0.001*I39+0.001*I38+I37*0.001)/0.1</f>
        <v>30.429573887287411</v>
      </c>
    </row>
    <row r="44" spans="1:10" x14ac:dyDescent="0.3">
      <c r="B44">
        <v>16</v>
      </c>
      <c r="C44">
        <v>54.975048923679061</v>
      </c>
      <c r="D44">
        <f>(0.093*C44+0.001*C43+0.001*C42+0.001*C41+0.001*C40+0.001*C39+0.001*C38+C37*0.001)/0.1</f>
        <v>53.020655647000382</v>
      </c>
      <c r="E44">
        <v>14.268235294117654</v>
      </c>
      <c r="F44">
        <v>13.767825673578432</v>
      </c>
      <c r="G44">
        <v>202.07045009784736</v>
      </c>
      <c r="H44">
        <f>(0.093*G44+0.001*G43+0.001*G42+0.001*G41+0.001*G40+0.001*G39+0.001*G38+G37*0.001)/0.1</f>
        <v>195.1353359679141</v>
      </c>
      <c r="I44">
        <v>30.607729941291588</v>
      </c>
      <c r="J44">
        <f>(0.093*I44+0.001*I43+0.001*I42+0.001*I41+0.001*I40+0.001*I39+0.001*I38+I37*0.001)/0.1</f>
        <v>29.581454211630771</v>
      </c>
    </row>
    <row r="45" spans="1:10" x14ac:dyDescent="0.3">
      <c r="B45">
        <v>17</v>
      </c>
      <c r="C45">
        <v>58.147945205479438</v>
      </c>
      <c r="D45">
        <f>(0.092*C45+0.001*C44+0.001*C43+0.001*C42+0.001*C41+0.001*C40+0.001*C39+0.001*C38+C37*0.001)/0.1</f>
        <v>55.939720226256732</v>
      </c>
      <c r="E45">
        <v>15.155000000000008</v>
      </c>
      <c r="F45">
        <v>14.583649202990198</v>
      </c>
      <c r="G45">
        <v>210.63796477495103</v>
      </c>
      <c r="H45">
        <f>(0.092*G45+0.001*G44+0.001*G43+0.001*G42+0.001*G41+0.001*G40+0.001*G39+0.001*G38+G37*0.001)/0.1</f>
        <v>203.01744947084947</v>
      </c>
      <c r="I45">
        <v>31.447358121330716</v>
      </c>
      <c r="J45">
        <f>(0.092*I45+0.001*I44+0.001*I43+0.001*I42+0.001*I41+0.001*I40+0.001*I39+0.001*I38+I37*0.001)/0.1</f>
        <v>30.353912137266768</v>
      </c>
    </row>
    <row r="46" spans="1:10" x14ac:dyDescent="0.3">
      <c r="B46">
        <v>18</v>
      </c>
      <c r="C46">
        <v>59.412340842311401</v>
      </c>
      <c r="D46">
        <f>(0.091*C46+0.001*C45+0.001*C44+0.001*C43+0.001*C42+0.001*C41+0.001*C40+0.001*C39+0.001*C38+C37*0.001)/0.1</f>
        <v>57.090320255773811</v>
      </c>
      <c r="E46">
        <v>15.472298624754409</v>
      </c>
      <c r="F46">
        <v>14.872390951516703</v>
      </c>
      <c r="G46">
        <v>213.88442703232104</v>
      </c>
      <c r="H46">
        <f>(0.091*G46+0.001*G45+0.001*G44+0.001*G43+0.001*G42+0.001*G41+0.001*G40+0.001*G39+0.001*G38+G37*0.001)/0.1</f>
        <v>205.97173012505621</v>
      </c>
      <c r="I46">
        <v>31.48854064642504</v>
      </c>
      <c r="J46">
        <f>(0.091*I46+0.001*I45+0.001*I44+0.001*I43+0.001*I42+0.001*I41+0.001*I40+0.001*I39+0.001*I38+I37*0.001)/0.1</f>
        <v>30.391388235102607</v>
      </c>
    </row>
    <row r="47" spans="1:10" x14ac:dyDescent="0.3">
      <c r="B47">
        <v>21</v>
      </c>
      <c r="C47">
        <v>66.849119373776887</v>
      </c>
      <c r="D47">
        <f>(0.09*C47+0.001*C46+0.001*C45+0.001*C44+0.001*C43+0.001*C42+0.001*C41+0.001*C40+0.001*C39+0.001*C38+C37*0.001)/0.1</f>
        <v>63.783420934092753</v>
      </c>
      <c r="E47">
        <v>17.160942100098136</v>
      </c>
      <c r="F47">
        <v>16.392170079326057</v>
      </c>
      <c r="G47">
        <v>239.59197651663396</v>
      </c>
      <c r="H47">
        <f>(0.09*G47+0.001*G46+0.001*G45+0.001*G44+0.001*G43+0.001*G42+0.001*G41+0.001*G40+0.001*G39+0.001*G38+G37*0.001)/0.1</f>
        <v>229.1085246609378</v>
      </c>
      <c r="I47">
        <v>35.199315068493142</v>
      </c>
      <c r="J47">
        <f>(0.09*I47+0.001*I46+0.001*I45+0.001*I44+0.001*I43+0.001*I42+0.001*I41+0.001*I40+0.001*I39+0.001*I38+I37*0.001)/0.1</f>
        <v>33.731085214963898</v>
      </c>
    </row>
    <row r="48" spans="1:10" x14ac:dyDescent="0.3">
      <c r="B48">
        <v>25</v>
      </c>
      <c r="C48">
        <v>72.630903790087487</v>
      </c>
      <c r="D48">
        <f>(0.089*C48+0.001*C47+0.001*C46+0.001*C45+0.001*C44+0.001*C43+0.001*C42+0.001*C41+0.001*C40+0.001*C39+0.001*C38+C37*0.001)/0.1</f>
        <v>68.929209064609182</v>
      </c>
      <c r="E48">
        <v>18.728237585199594</v>
      </c>
      <c r="F48">
        <v>17.787063061066355</v>
      </c>
      <c r="G48">
        <v>258.97084548104965</v>
      </c>
      <c r="H48">
        <f>(0.089*G48+0.001*G47+0.001*G46+0.001*G45+0.001*G44+0.001*G43+0.001*G42+0.001*G41+0.001*G40+0.001*G39+0.001*G38+G37*0.001)/0.1</f>
        <v>246.3557180392678</v>
      </c>
      <c r="I48">
        <v>37.208454810495638</v>
      </c>
      <c r="J48">
        <f>(0.089*I48+0.001*I47+0.001*I46+0.001*I45+0.001*I44+0.001*I43+0.001*I42+0.001*I41+0.001*I40+0.001*I39+0.001*I38+I37*0.001)/0.1</f>
        <v>35.519219585346114</v>
      </c>
    </row>
    <row r="49" spans="2:10" x14ac:dyDescent="0.3">
      <c r="B49">
        <v>154</v>
      </c>
      <c r="C49">
        <v>147.36585365853659</v>
      </c>
      <c r="D49">
        <f>(0.088*C49+0.001*C48+0.001*C47+0.001*C46+0.001*C45+0.001*C44+0.001*C43+0.001*C42+0.001*C41+0.001*C40+0.001*C39+0.001*C38+C37*0.001)/0.1</f>
        <v>134.69596494884439</v>
      </c>
      <c r="E49">
        <v>39.199216454456383</v>
      </c>
      <c r="F49">
        <v>35.801524466012324</v>
      </c>
      <c r="G49">
        <v>415.57170731707316</v>
      </c>
      <c r="H49">
        <f>(0.088*G49+0.001*G48+0.001*G47+0.001*G46+0.001*G45+0.001*G44+0.001*G43+0.001*G42+0.001*G41+0.001*G40+0.001*G39+0.001*G38+G37*0.001)/0.1</f>
        <v>384.16447645496874</v>
      </c>
      <c r="I49">
        <v>33.304699999999997</v>
      </c>
      <c r="J49">
        <f>(0.088*I49+0.001*I48+0.001*I47+0.001*I46+0.001*I45+0.001*I44+0.001*I43+0.001*I42+0.001*I41+0.001*I40+0.001*I39+0.001*I38+I37*0.001)/0.1</f>
        <v>32.083915352109948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SON68_data_publication</vt:lpstr>
    </vt:vector>
  </TitlesOfParts>
  <Company>SCK-CEN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 Sanheng</dc:creator>
  <cp:lastModifiedBy>Liu Sanheng</cp:lastModifiedBy>
  <dcterms:created xsi:type="dcterms:W3CDTF">2019-02-04T10:01:43Z</dcterms:created>
  <dcterms:modified xsi:type="dcterms:W3CDTF">2019-02-04T10:35:57Z</dcterms:modified>
</cp:coreProperties>
</file>