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D:\Dropbox (Partners HealthCare)\Clinical Biomechenics Submission\submission files\"/>
    </mc:Choice>
  </mc:AlternateContent>
  <xr:revisionPtr revIDLastSave="0" documentId="13_ncr:1_{3928F3DA-FA27-486E-BC43-EA0F6C9EE79C}" xr6:coauthVersionLast="41" xr6:coauthVersionMax="41" xr10:uidLastSave="{00000000-0000-0000-0000-000000000000}"/>
  <bookViews>
    <workbookView xWindow="-104" yWindow="-104" windowWidth="22326" windowHeight="12050" tabRatio="830" activeTab="3" xr2:uid="{00000000-000D-0000-FFFF-FFFF00000000}"/>
  </bookViews>
  <sheets>
    <sheet name="Overview" sheetId="1" r:id="rId1"/>
    <sheet name="L1-L2" sheetId="3" r:id="rId2"/>
    <sheet name="included angle between tGL-tHA" sheetId="5" r:id="rId3"/>
    <sheet name="linear regression XXA Graph" sheetId="6" r:id="rId4"/>
    <sheet name="XXA Analysis" sheetId="7" r:id="rId5"/>
    <sheet name="linear regression YYA Graph" sheetId="8" r:id="rId6"/>
    <sheet name="YYA Analysis" sheetId="9" r:id="rId7"/>
    <sheet name="linear regression ZZA Graph" sheetId="11" r:id="rId8"/>
    <sheet name="ZZA Analysis" sheetId="12" r:id="rId9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3" l="1"/>
  <c r="N23" i="3" s="1"/>
  <c r="O23" i="3" s="1"/>
  <c r="M23" i="3"/>
  <c r="L24" i="3"/>
  <c r="N24" i="3" s="1"/>
  <c r="O24" i="3" s="1"/>
  <c r="M24" i="3"/>
  <c r="L25" i="3"/>
  <c r="N25" i="3" s="1"/>
  <c r="O25" i="3" s="1"/>
  <c r="M25" i="3"/>
  <c r="L26" i="3"/>
  <c r="N26" i="3" s="1"/>
  <c r="O26" i="3" s="1"/>
  <c r="M26" i="3"/>
  <c r="L27" i="3"/>
  <c r="N27" i="3" s="1"/>
  <c r="O27" i="3" s="1"/>
  <c r="M27" i="3"/>
  <c r="L28" i="3"/>
  <c r="N28" i="3" s="1"/>
  <c r="O28" i="3" s="1"/>
  <c r="M28" i="3"/>
  <c r="L29" i="3"/>
  <c r="N29" i="3" s="1"/>
  <c r="O29" i="3" s="1"/>
  <c r="M29" i="3"/>
  <c r="L30" i="3"/>
  <c r="N30" i="3" s="1"/>
  <c r="O30" i="3" s="1"/>
  <c r="M30" i="3"/>
  <c r="L31" i="3"/>
  <c r="N31" i="3" s="1"/>
  <c r="O31" i="3" s="1"/>
  <c r="M31" i="3"/>
  <c r="L32" i="3"/>
  <c r="N32" i="3" s="1"/>
  <c r="O32" i="3" s="1"/>
  <c r="M32" i="3"/>
  <c r="L33" i="3"/>
  <c r="N33" i="3" s="1"/>
  <c r="O33" i="3" s="1"/>
  <c r="M33" i="3"/>
  <c r="L34" i="3"/>
  <c r="N34" i="3" s="1"/>
  <c r="O34" i="3" s="1"/>
  <c r="M34" i="3"/>
  <c r="L35" i="3"/>
  <c r="N35" i="3" s="1"/>
  <c r="O35" i="3" s="1"/>
  <c r="M35" i="3"/>
  <c r="L36" i="3"/>
  <c r="N36" i="3" s="1"/>
  <c r="O36" i="3" s="1"/>
  <c r="M36" i="3"/>
  <c r="L37" i="3"/>
  <c r="N37" i="3" s="1"/>
  <c r="O37" i="3" s="1"/>
  <c r="M37" i="3"/>
  <c r="L38" i="3"/>
  <c r="N38" i="3" s="1"/>
  <c r="O38" i="3" s="1"/>
  <c r="M38" i="3"/>
  <c r="L39" i="3"/>
  <c r="N39" i="3" s="1"/>
  <c r="O39" i="3" s="1"/>
  <c r="M39" i="3"/>
  <c r="L40" i="3"/>
  <c r="N40" i="3" s="1"/>
  <c r="O40" i="3" s="1"/>
  <c r="M40" i="3"/>
  <c r="L41" i="3"/>
  <c r="N41" i="3" s="1"/>
  <c r="O41" i="3" s="1"/>
  <c r="M41" i="3"/>
  <c r="L42" i="3"/>
  <c r="N42" i="3" s="1"/>
  <c r="O42" i="3" s="1"/>
  <c r="M42" i="3"/>
  <c r="E6" i="12" l="1"/>
  <c r="E5" i="9"/>
  <c r="G5" i="7"/>
  <c r="M2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3" i="1"/>
  <c r="M44" i="1" s="1"/>
  <c r="J22" i="1"/>
  <c r="J28" i="1"/>
  <c r="J3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3" i="1"/>
  <c r="J43" i="1"/>
  <c r="L3" i="3"/>
  <c r="M3" i="3"/>
  <c r="N3" i="3"/>
  <c r="O3" i="3"/>
  <c r="L4" i="3"/>
  <c r="M4" i="3"/>
  <c r="N4" i="3"/>
  <c r="L5" i="3"/>
  <c r="M5" i="3"/>
  <c r="N5" i="3"/>
  <c r="L6" i="3"/>
  <c r="M6" i="3"/>
  <c r="N6" i="3"/>
  <c r="L7" i="3"/>
  <c r="M7" i="3"/>
  <c r="N7" i="3"/>
  <c r="L8" i="3"/>
  <c r="M8" i="3"/>
  <c r="N8" i="3"/>
  <c r="L9" i="3"/>
  <c r="M9" i="3"/>
  <c r="N9" i="3"/>
  <c r="L10" i="3"/>
  <c r="M10" i="3"/>
  <c r="N10" i="3"/>
  <c r="L11" i="3"/>
  <c r="M11" i="3"/>
  <c r="N11" i="3"/>
  <c r="L12" i="3"/>
  <c r="M12" i="3"/>
  <c r="N12" i="3"/>
  <c r="L13" i="3"/>
  <c r="M13" i="3"/>
  <c r="N13" i="3"/>
  <c r="L14" i="3"/>
  <c r="M14" i="3"/>
  <c r="N14" i="3"/>
  <c r="L15" i="3"/>
  <c r="M15" i="3"/>
  <c r="N15" i="3"/>
  <c r="L16" i="3"/>
  <c r="M16" i="3"/>
  <c r="N16" i="3"/>
  <c r="L17" i="3"/>
  <c r="M17" i="3"/>
  <c r="N17" i="3"/>
  <c r="L18" i="3"/>
  <c r="M18" i="3"/>
  <c r="N18" i="3"/>
  <c r="L19" i="3"/>
  <c r="M19" i="3"/>
  <c r="N19" i="3"/>
  <c r="L20" i="3"/>
  <c r="M20" i="3"/>
  <c r="N20" i="3"/>
  <c r="L21" i="3"/>
  <c r="M21" i="3"/>
  <c r="N21" i="3"/>
  <c r="L22" i="3"/>
  <c r="M22" i="3"/>
  <c r="N22" i="3"/>
  <c r="J44" i="1"/>
  <c r="K43" i="1"/>
  <c r="K44" i="1"/>
  <c r="G3" i="5"/>
  <c r="G2" i="5"/>
  <c r="F3" i="5"/>
  <c r="F2" i="5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M43" i="1" l="1"/>
</calcChain>
</file>

<file path=xl/sharedStrings.xml><?xml version="1.0" encoding="utf-8"?>
<sst xmlns="http://schemas.openxmlformats.org/spreadsheetml/2006/main" count="229" uniqueCount="68">
  <si>
    <t>observer</t>
    <phoneticPr fontId="1" type="noConversion"/>
  </si>
  <si>
    <t>A</t>
    <phoneticPr fontId="1" type="noConversion"/>
  </si>
  <si>
    <t>CG6-10</t>
    <phoneticPr fontId="1" type="noConversion"/>
  </si>
  <si>
    <t>KL1-KL2</t>
    <phoneticPr fontId="1" type="noConversion"/>
  </si>
  <si>
    <t>SD</t>
    <phoneticPr fontId="1" type="noConversion"/>
  </si>
  <si>
    <t>pre</t>
    <phoneticPr fontId="1" type="noConversion"/>
  </si>
  <si>
    <t>post</t>
    <phoneticPr fontId="1" type="noConversion"/>
  </si>
  <si>
    <t>means</t>
    <phoneticPr fontId="1" type="noConversion"/>
  </si>
  <si>
    <t>SD</t>
    <phoneticPr fontId="1" type="noConversion"/>
  </si>
  <si>
    <t>case</t>
    <phoneticPr fontId="1" type="noConversion"/>
  </si>
  <si>
    <t>x</t>
    <phoneticPr fontId="1" type="noConversion"/>
  </si>
  <si>
    <t>y</t>
    <phoneticPr fontId="1" type="noConversion"/>
  </si>
  <si>
    <t>z</t>
    <phoneticPr fontId="1" type="noConversion"/>
  </si>
  <si>
    <t>B</t>
    <phoneticPr fontId="1" type="noConversion"/>
  </si>
  <si>
    <t>CG1-5</t>
    <phoneticPr fontId="1" type="noConversion"/>
  </si>
  <si>
    <t>CG1-10</t>
    <phoneticPr fontId="1" type="noConversion"/>
  </si>
  <si>
    <t>K L1</t>
    <phoneticPr fontId="1" type="noConversion"/>
  </si>
  <si>
    <t>K L2</t>
    <phoneticPr fontId="1" type="noConversion"/>
  </si>
  <si>
    <t>acrtan</t>
    <phoneticPr fontId="1" type="noConversion"/>
  </si>
  <si>
    <t>L1-L2 included angle</t>
    <phoneticPr fontId="1" type="noConversion"/>
  </si>
  <si>
    <r>
      <t>ABS</t>
    </r>
    <r>
      <rPr>
        <b/>
        <sz val="11"/>
        <color theme="0"/>
        <rFont val="宋体"/>
        <family val="1"/>
        <charset val="134"/>
      </rPr>
      <t>（L1-L2 included angle）</t>
    </r>
    <phoneticPr fontId="1" type="noConversion"/>
  </si>
  <si>
    <t>Means</t>
    <phoneticPr fontId="1" type="noConversion"/>
  </si>
  <si>
    <t>composited CG (mm)</t>
  </si>
  <si>
    <t>CGT1-10 (mm)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</si>
  <si>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</si>
  <si>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</si>
  <si>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</si>
  <si>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</si>
  <si>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</si>
  <si>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</si>
  <si>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</si>
  <si>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</si>
  <si>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</si>
  <si>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</si>
  <si>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</si>
  <si>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</si>
  <si>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</si>
  <si>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</si>
  <si>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</si>
  <si>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</si>
  <si>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</si>
  <si>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</si>
  <si>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</si>
  <si>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</si>
  <si>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</si>
  <si>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</si>
  <si>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</si>
  <si>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</si>
  <si>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</si>
  <si>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Correlation Coefficient</t>
  </si>
  <si>
    <t>P value of CC</t>
  </si>
  <si>
    <t>&lt;0.0001</t>
  </si>
  <si>
    <t>Intercept Value</t>
  </si>
  <si>
    <t>P Value Intercept</t>
  </si>
  <si>
    <t>Slope of the line</t>
  </si>
  <si>
    <t>P value of slope</t>
  </si>
  <si>
    <t xml:space="preserve">FIGURE 1 : Bland and Altman Plot of the data obtained from 20 paired samples analyzed on MIMICS. </t>
  </si>
  <si>
    <t>Correlation R = 0.9884 (P&lt;0.0001). Slope = 0.9720 (P&lt;0.0001). Intercept = -0.9739 (P=0.21)</t>
  </si>
  <si>
    <t>This is your P value for your Correlation Coeffcient</t>
  </si>
  <si>
    <t>Correlation R = 0.9998  (P&lt;0.0001). Slope = 0.9993 (P&lt;0.0001). Intercept = -5.322 (P=0.7864)</t>
  </si>
  <si>
    <t>Correlation R = 0.9777  (P&lt;0.0001). Slope = 1.050 (P&lt;0.0001). Intercept = -7.564 (P=0.4367)</t>
  </si>
  <si>
    <t xml:space="preserve">pre-operative </t>
    <phoneticPr fontId="1" type="noConversion"/>
  </si>
  <si>
    <t>post-operative</t>
    <phoneticPr fontId="1" type="noConversion"/>
  </si>
  <si>
    <t>oberver A</t>
    <phoneticPr fontId="1" type="noConversion"/>
  </si>
  <si>
    <t>Since ICC results showed high similarity between observer A and B, we only analyzed the data mearsured by observer A</t>
    <phoneticPr fontId="1" type="noConversion"/>
  </si>
  <si>
    <t xml:space="preserve">pre -operative included angle between  tGL  and tHA </t>
    <phoneticPr fontId="1" type="noConversion"/>
  </si>
  <si>
    <t xml:space="preserve">post-operative included angle between  tGL and tHA </t>
    <phoneticPr fontId="1" type="noConversion"/>
  </si>
  <si>
    <r>
      <t>ABS</t>
    </r>
    <r>
      <rPr>
        <b/>
        <sz val="11"/>
        <color theme="0"/>
        <rFont val="宋体"/>
        <family val="1"/>
        <charset val="134"/>
      </rPr>
      <t>（</t>
    </r>
    <r>
      <rPr>
        <b/>
        <sz val="11"/>
        <color theme="0"/>
        <rFont val="Times New Roman"/>
        <family val="1"/>
      </rPr>
      <t xml:space="preserve">post  -operativeincluded angle between  tGL and tHA  </t>
    </r>
    <r>
      <rPr>
        <b/>
        <sz val="11"/>
        <color theme="0"/>
        <rFont val="宋体"/>
        <family val="1"/>
        <charset val="134"/>
      </rPr>
      <t>）</t>
    </r>
    <r>
      <rPr>
        <b/>
        <sz val="11"/>
        <color theme="0"/>
        <rFont val="Times New Roman"/>
        <family val="1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</si>
</sst>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1"/>
      <color theme="10"/>
      <name val="宋体"/>
      <family val="2"/>
      <charset val="134"/>
      <scheme val="minor"/>
    </font>
    <font>
      <u/>
      <sz val="11"/>
      <color theme="11"/>
      <name val="宋体"/>
      <family val="2"/>
      <charset val="134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0"/>
      <name val="Times New Roman"/>
      <family val="1"/>
    </font>
    <font>
      <b/>
      <sz val="11"/>
      <color theme="0"/>
      <name val="宋体"/>
      <family val="1"/>
      <charset val="134"/>
    </font>
    <font>
      <b/>
      <sz val="11"/>
      <color theme="1"/>
      <name val="宋体"/>
      <family val="2"/>
      <scheme val="minor"/>
    </font>
    <font>
      <i/>
      <sz val="11"/>
      <color theme="1"/>
      <name val="宋体"/>
      <family val="2"/>
      <charset val="134"/>
      <scheme val="minor"/>
    </font>
    <font>
      <b/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6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2" borderId="0" xfId="0" applyFont="1" applyFill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/>
    </xf>
    <xf numFmtId="176" fontId="5" fillId="0" borderId="0" xfId="0" applyNumberFormat="1" applyFont="1" applyAlignment="1"/>
    <xf numFmtId="0" fontId="7" fillId="0" borderId="0" xfId="0" applyFont="1" applyAlignment="1">
      <alignment horizontal="right"/>
    </xf>
    <xf numFmtId="176" fontId="8" fillId="0" borderId="0" xfId="0" applyNumberFormat="1" applyFont="1" applyAlignment="1"/>
    <xf numFmtId="0" fontId="6" fillId="3" borderId="5" xfId="0" applyFont="1" applyFill="1" applyBorder="1">
      <alignment vertical="center"/>
    </xf>
    <xf numFmtId="176" fontId="5" fillId="0" borderId="4" xfId="0" applyNumberFormat="1" applyFont="1" applyBorder="1">
      <alignment vertical="center"/>
    </xf>
    <xf numFmtId="0" fontId="4" fillId="0" borderId="4" xfId="0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" xfId="0" applyFont="1" applyFill="1" applyBorder="1">
      <alignment vertical="center"/>
    </xf>
    <xf numFmtId="0" fontId="4" fillId="0" borderId="9" xfId="0" applyFont="1" applyBorder="1" applyAlignment="1">
      <alignment horizontal="right" vertical="center"/>
    </xf>
    <xf numFmtId="0" fontId="6" fillId="3" borderId="7" xfId="0" applyFont="1" applyFill="1" applyBorder="1">
      <alignment vertical="center"/>
    </xf>
    <xf numFmtId="176" fontId="5" fillId="0" borderId="3" xfId="0" applyNumberFormat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18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22" xfId="0" applyNumberFormat="1" applyFont="1" applyBorder="1">
      <alignment vertical="center"/>
    </xf>
    <xf numFmtId="176" fontId="9" fillId="4" borderId="23" xfId="0" applyNumberFormat="1" applyFont="1" applyFill="1" applyBorder="1">
      <alignment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1" xfId="0" applyFont="1" applyFill="1" applyBorder="1">
      <alignment vertical="center"/>
    </xf>
    <xf numFmtId="0" fontId="4" fillId="0" borderId="10" xfId="0" applyFont="1" applyBorder="1" applyAlignment="1">
      <alignment horizontal="right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176" fontId="9" fillId="4" borderId="31" xfId="0" applyNumberFormat="1" applyFont="1" applyFill="1" applyBorder="1">
      <alignment vertical="center"/>
    </xf>
    <xf numFmtId="176" fontId="5" fillId="0" borderId="6" xfId="0" applyNumberFormat="1" applyFont="1" applyBorder="1">
      <alignment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0" fontId="11" fillId="0" borderId="0" xfId="0" applyFont="1">
      <alignment vertical="center"/>
    </xf>
    <xf numFmtId="0" fontId="0" fillId="0" borderId="11" xfId="0" applyBorder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Continuous" vertical="center"/>
    </xf>
    <xf numFmtId="0" fontId="0" fillId="2" borderId="0" xfId="0" applyFill="1">
      <alignment vertical="center"/>
    </xf>
    <xf numFmtId="0" fontId="11" fillId="2" borderId="0" xfId="0" applyFont="1" applyFill="1">
      <alignment vertical="center"/>
    </xf>
    <xf numFmtId="0" fontId="12" fillId="2" borderId="3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2" borderId="11" xfId="0" applyFill="1" applyBorder="1">
      <alignment vertical="center"/>
    </xf>
    <xf numFmtId="0" fontId="13" fillId="0" borderId="0" xfId="0" applyFo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vertical="center" wrapText="1"/>
    </xf>
    <xf numFmtId="0" fontId="9" fillId="4" borderId="28" xfId="0" applyFont="1" applyFill="1" applyBorder="1" applyAlignment="1">
      <alignment vertical="center" wrapText="1"/>
    </xf>
    <xf numFmtId="0" fontId="9" fillId="4" borderId="32" xfId="0" applyFont="1" applyFill="1" applyBorder="1" applyAlignment="1">
      <alignment vertical="center" wrapText="1"/>
    </xf>
    <xf numFmtId="0" fontId="9" fillId="4" borderId="29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14" fontId="6" fillId="0" borderId="0" xfId="0" applyNumberFormat="1" applyFont="1">
      <alignment vertical="center"/>
    </xf>
    <xf numFmtId="0" fontId="6" fillId="0" borderId="0" xfId="0" applyFont="1">
      <alignment vertical="center"/>
    </xf>
    <xf numFmtId="14" fontId="6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6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Center of Gravity</a:t>
            </a:r>
            <a:r>
              <a:rPr lang="en-US" b="1" baseline="0"/>
              <a:t> Analysis</a:t>
            </a:r>
            <a:r>
              <a:rPr lang="en-US" baseline="0"/>
              <a:t>: Composited vs. CGT 1-10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dk1">
                    <a:tint val="88500"/>
                  </a:schemeClr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8651574803149606"/>
                  <c:y val="-5.486001959331794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'linear regression XXA Graph'!$B$5:$B$24</c:f>
              <c:numCache>
                <c:formatCode>0.00_ </c:formatCode>
                <c:ptCount val="20"/>
                <c:pt idx="0">
                  <c:v>-28.188947939999998</c:v>
                </c:pt>
                <c:pt idx="1">
                  <c:v>-26.724080499999999</c:v>
                </c:pt>
                <c:pt idx="2">
                  <c:v>-28.51832379</c:v>
                </c:pt>
                <c:pt idx="3">
                  <c:v>-21.072521219999999</c:v>
                </c:pt>
                <c:pt idx="4">
                  <c:v>-21.259536900000001</c:v>
                </c:pt>
                <c:pt idx="5">
                  <c:v>-17.618984739999998</c:v>
                </c:pt>
                <c:pt idx="6">
                  <c:v>-17.61748497</c:v>
                </c:pt>
                <c:pt idx="7">
                  <c:v>-21.137317490000001</c:v>
                </c:pt>
                <c:pt idx="8">
                  <c:v>-23.757768559999999</c:v>
                </c:pt>
                <c:pt idx="9">
                  <c:v>-19.202139110000001</c:v>
                </c:pt>
                <c:pt idx="10">
                  <c:v>-23.27734448</c:v>
                </c:pt>
                <c:pt idx="11">
                  <c:v>-22.60293532</c:v>
                </c:pt>
                <c:pt idx="12">
                  <c:v>-18.844007380000001</c:v>
                </c:pt>
                <c:pt idx="13">
                  <c:v>-43.886326400000002</c:v>
                </c:pt>
                <c:pt idx="14">
                  <c:v>-39.932259960000003</c:v>
                </c:pt>
                <c:pt idx="15">
                  <c:v>-39.750578070000003</c:v>
                </c:pt>
                <c:pt idx="16">
                  <c:v>-40.772510799999999</c:v>
                </c:pt>
                <c:pt idx="17">
                  <c:v>-36.84309459</c:v>
                </c:pt>
                <c:pt idx="18">
                  <c:v>-46.683673859999999</c:v>
                </c:pt>
                <c:pt idx="19">
                  <c:v>-45.359210990000001</c:v>
                </c:pt>
              </c:numCache>
            </c:numRef>
          </c:xVal>
          <c:yVal>
            <c:numRef>
              <c:f>'linear regression XXA Graph'!$C$5:$C$24</c:f>
              <c:numCache>
                <c:formatCode>General</c:formatCode>
                <c:ptCount val="20"/>
                <c:pt idx="0">
                  <c:v>-29.98</c:v>
                </c:pt>
                <c:pt idx="1">
                  <c:v>-27.94</c:v>
                </c:pt>
                <c:pt idx="2">
                  <c:v>-29.97</c:v>
                </c:pt>
                <c:pt idx="3">
                  <c:v>-20.6</c:v>
                </c:pt>
                <c:pt idx="4">
                  <c:v>-22.58</c:v>
                </c:pt>
                <c:pt idx="5">
                  <c:v>-18.8</c:v>
                </c:pt>
                <c:pt idx="6">
                  <c:v>-16.57</c:v>
                </c:pt>
                <c:pt idx="7">
                  <c:v>-21.08</c:v>
                </c:pt>
                <c:pt idx="8">
                  <c:v>-23.22</c:v>
                </c:pt>
                <c:pt idx="9">
                  <c:v>-19.05</c:v>
                </c:pt>
                <c:pt idx="10">
                  <c:v>-24.34</c:v>
                </c:pt>
                <c:pt idx="11">
                  <c:v>-21.36</c:v>
                </c:pt>
                <c:pt idx="12">
                  <c:v>-19.73</c:v>
                </c:pt>
                <c:pt idx="13">
                  <c:v>-43.6</c:v>
                </c:pt>
                <c:pt idx="14">
                  <c:v>-39.299999999999997</c:v>
                </c:pt>
                <c:pt idx="15">
                  <c:v>-39.9</c:v>
                </c:pt>
                <c:pt idx="16">
                  <c:v>-38.799999999999997</c:v>
                </c:pt>
                <c:pt idx="17">
                  <c:v>-38.44</c:v>
                </c:pt>
                <c:pt idx="18">
                  <c:v>-45.31</c:v>
                </c:pt>
                <c:pt idx="19">
                  <c:v>-45.65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F0-4480-BE29-AB0116617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736560"/>
        <c:axId val="568738200"/>
      </c:scatterChart>
      <c:valAx>
        <c:axId val="56873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Composited CG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68738200"/>
        <c:crosses val="autoZero"/>
        <c:crossBetween val="midCat"/>
      </c:valAx>
      <c:valAx>
        <c:axId val="56873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CTG 1-10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68736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Center of Gravity</a:t>
            </a:r>
            <a:r>
              <a:rPr lang="en-US" b="1" baseline="0"/>
              <a:t> Analysis</a:t>
            </a:r>
            <a:r>
              <a:rPr lang="en-US" baseline="0"/>
              <a:t>: Composited vs. CGT 1-10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8651574803149606"/>
                  <c:y val="-5.486001959331794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'linear regression YYA Graph'!$B$5:$B$24</c:f>
              <c:numCache>
                <c:formatCode>0.00_ </c:formatCode>
                <c:ptCount val="20"/>
                <c:pt idx="0">
                  <c:v>145.5562157</c:v>
                </c:pt>
                <c:pt idx="1">
                  <c:v>188.64899130000001</c:v>
                </c:pt>
                <c:pt idx="2">
                  <c:v>161.87962580000001</c:v>
                </c:pt>
                <c:pt idx="3">
                  <c:v>190.25042640000001</c:v>
                </c:pt>
                <c:pt idx="4">
                  <c:v>180.9020683</c:v>
                </c:pt>
                <c:pt idx="5">
                  <c:v>153.62836569999999</c:v>
                </c:pt>
                <c:pt idx="6">
                  <c:v>148.4034235</c:v>
                </c:pt>
                <c:pt idx="7">
                  <c:v>171.20776789999999</c:v>
                </c:pt>
                <c:pt idx="8">
                  <c:v>140.9003367</c:v>
                </c:pt>
                <c:pt idx="9">
                  <c:v>142.811204</c:v>
                </c:pt>
                <c:pt idx="10">
                  <c:v>144.36123939999999</c:v>
                </c:pt>
                <c:pt idx="11">
                  <c:v>151.33985369999999</c:v>
                </c:pt>
                <c:pt idx="12">
                  <c:v>193.56649719999999</c:v>
                </c:pt>
                <c:pt idx="13">
                  <c:v>230.12537589999999</c:v>
                </c:pt>
                <c:pt idx="14">
                  <c:v>232.11055150000001</c:v>
                </c:pt>
                <c:pt idx="15">
                  <c:v>207.72587759999999</c:v>
                </c:pt>
                <c:pt idx="16">
                  <c:v>177.92706949999999</c:v>
                </c:pt>
                <c:pt idx="17">
                  <c:v>207.4812201</c:v>
                </c:pt>
                <c:pt idx="18">
                  <c:v>184.44170500000001</c:v>
                </c:pt>
                <c:pt idx="19">
                  <c:v>200.20857419999999</c:v>
                </c:pt>
              </c:numCache>
            </c:numRef>
          </c:xVal>
          <c:yVal>
            <c:numRef>
              <c:f>'linear regression YYA Graph'!$C$5:$C$24</c:f>
              <c:numCache>
                <c:formatCode>General</c:formatCode>
                <c:ptCount val="20"/>
                <c:pt idx="0">
                  <c:v>140.47999999999999</c:v>
                </c:pt>
                <c:pt idx="1">
                  <c:v>194.35</c:v>
                </c:pt>
                <c:pt idx="2">
                  <c:v>154.9</c:v>
                </c:pt>
                <c:pt idx="3">
                  <c:v>184.88</c:v>
                </c:pt>
                <c:pt idx="4">
                  <c:v>188.78</c:v>
                </c:pt>
                <c:pt idx="5">
                  <c:v>146.56</c:v>
                </c:pt>
                <c:pt idx="6">
                  <c:v>142.69999999999999</c:v>
                </c:pt>
                <c:pt idx="7">
                  <c:v>176.57</c:v>
                </c:pt>
                <c:pt idx="8">
                  <c:v>147.24</c:v>
                </c:pt>
                <c:pt idx="9">
                  <c:v>149.01</c:v>
                </c:pt>
                <c:pt idx="10">
                  <c:v>137.26</c:v>
                </c:pt>
                <c:pt idx="11">
                  <c:v>156.68</c:v>
                </c:pt>
                <c:pt idx="12">
                  <c:v>185.65</c:v>
                </c:pt>
                <c:pt idx="13">
                  <c:v>237.62</c:v>
                </c:pt>
                <c:pt idx="14">
                  <c:v>238.41</c:v>
                </c:pt>
                <c:pt idx="15">
                  <c:v>202.24</c:v>
                </c:pt>
                <c:pt idx="16">
                  <c:v>185.78</c:v>
                </c:pt>
                <c:pt idx="17">
                  <c:v>212.57</c:v>
                </c:pt>
                <c:pt idx="18">
                  <c:v>190.57</c:v>
                </c:pt>
                <c:pt idx="19">
                  <c:v>193.06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D8-4058-AAE5-0BB0A0D79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736560"/>
        <c:axId val="568738200"/>
      </c:scatterChart>
      <c:valAx>
        <c:axId val="568736560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Composited CG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68738200"/>
        <c:crosses val="autoZero"/>
        <c:crossBetween val="midCat"/>
      </c:valAx>
      <c:valAx>
        <c:axId val="568738200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CTG 1-10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68736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Center of Gravity</a:t>
            </a:r>
            <a:r>
              <a:rPr lang="en-US" b="1" baseline="0"/>
              <a:t> Analysis</a:t>
            </a:r>
            <a:r>
              <a:rPr lang="en-US" baseline="0"/>
              <a:t>: Composited vs. CGT 1-10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8651574803149606"/>
                  <c:y val="-5.486001959331794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'linear regression ZZA Graph'!$B$5:$B$24</c:f>
              <c:numCache>
                <c:formatCode>0.00_ </c:formatCode>
                <c:ptCount val="20"/>
                <c:pt idx="0">
                  <c:v>-307.17061799999999</c:v>
                </c:pt>
                <c:pt idx="1">
                  <c:v>-312.88958129999997</c:v>
                </c:pt>
                <c:pt idx="2">
                  <c:v>-291.97786280000003</c:v>
                </c:pt>
                <c:pt idx="3">
                  <c:v>-618.94670250000001</c:v>
                </c:pt>
                <c:pt idx="4">
                  <c:v>-713.64031580000005</c:v>
                </c:pt>
                <c:pt idx="5">
                  <c:v>-631.70695809999995</c:v>
                </c:pt>
                <c:pt idx="6">
                  <c:v>-597.39772430000005</c:v>
                </c:pt>
                <c:pt idx="7">
                  <c:v>-601.07043750000003</c:v>
                </c:pt>
                <c:pt idx="8">
                  <c:v>-841.33067089999997</c:v>
                </c:pt>
                <c:pt idx="9">
                  <c:v>-647.83142629999998</c:v>
                </c:pt>
                <c:pt idx="10">
                  <c:v>-824.57717630000002</c:v>
                </c:pt>
                <c:pt idx="11">
                  <c:v>-829.51580249999995</c:v>
                </c:pt>
                <c:pt idx="12">
                  <c:v>-661.82371820000003</c:v>
                </c:pt>
                <c:pt idx="13">
                  <c:v>144.7923223</c:v>
                </c:pt>
                <c:pt idx="14">
                  <c:v>234.29651939999999</c:v>
                </c:pt>
                <c:pt idx="15">
                  <c:v>177.11393519999999</c:v>
                </c:pt>
                <c:pt idx="16">
                  <c:v>194.47374980000001</c:v>
                </c:pt>
                <c:pt idx="17">
                  <c:v>174.41518020000001</c:v>
                </c:pt>
                <c:pt idx="18">
                  <c:v>115.8425237</c:v>
                </c:pt>
                <c:pt idx="19">
                  <c:v>25.774851179999999</c:v>
                </c:pt>
              </c:numCache>
            </c:numRef>
          </c:xVal>
          <c:yVal>
            <c:numRef>
              <c:f>'linear regression ZZA Graph'!$C$5:$C$24</c:f>
              <c:numCache>
                <c:formatCode>General</c:formatCode>
                <c:ptCount val="20"/>
                <c:pt idx="0">
                  <c:v>-312.70999999999998</c:v>
                </c:pt>
                <c:pt idx="1">
                  <c:v>-318.02</c:v>
                </c:pt>
                <c:pt idx="2">
                  <c:v>-284.02999999999997</c:v>
                </c:pt>
                <c:pt idx="3">
                  <c:v>-612.42999999999995</c:v>
                </c:pt>
                <c:pt idx="4">
                  <c:v>-707.06</c:v>
                </c:pt>
                <c:pt idx="5">
                  <c:v>-637.03</c:v>
                </c:pt>
                <c:pt idx="6">
                  <c:v>-592.14</c:v>
                </c:pt>
                <c:pt idx="7">
                  <c:v>-606.95000000000005</c:v>
                </c:pt>
                <c:pt idx="8">
                  <c:v>-835.45</c:v>
                </c:pt>
                <c:pt idx="9">
                  <c:v>-640.29</c:v>
                </c:pt>
                <c:pt idx="10">
                  <c:v>-829.91</c:v>
                </c:pt>
                <c:pt idx="11">
                  <c:v>-835.98</c:v>
                </c:pt>
                <c:pt idx="12">
                  <c:v>-667.78</c:v>
                </c:pt>
                <c:pt idx="13">
                  <c:v>152.53</c:v>
                </c:pt>
                <c:pt idx="14">
                  <c:v>239.42</c:v>
                </c:pt>
                <c:pt idx="15">
                  <c:v>171.15</c:v>
                </c:pt>
                <c:pt idx="16">
                  <c:v>200.31</c:v>
                </c:pt>
                <c:pt idx="17">
                  <c:v>166.89</c:v>
                </c:pt>
                <c:pt idx="18">
                  <c:v>110.02</c:v>
                </c:pt>
                <c:pt idx="19">
                  <c:v>20.03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C7-4366-99C5-50702E343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736560"/>
        <c:axId val="568738200"/>
      </c:scatterChart>
      <c:valAx>
        <c:axId val="568736560"/>
        <c:scaling>
          <c:orientation val="minMax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Composited CG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68738200"/>
        <c:crosses val="autoZero"/>
        <c:crossBetween val="midCat"/>
      </c:valAx>
      <c:valAx>
        <c:axId val="568738200"/>
        <c:scaling>
          <c:orientation val="minMax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CTG 1-10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68736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104775</xdr:rowOff>
    </xdr:from>
    <xdr:to>
      <xdr:col>10</xdr:col>
      <xdr:colOff>460857</xdr:colOff>
      <xdr:row>19</xdr:row>
      <xdr:rowOff>65837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27FA4C-021C-4413-9502-6508AB96F2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</xdr:row>
      <xdr:rowOff>104775</xdr:rowOff>
    </xdr:from>
    <xdr:to>
      <xdr:col>15</xdr:col>
      <xdr:colOff>19050</xdr:colOff>
      <xdr:row>19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B01E5E-95A4-4B78-9F20-C4D02CAFF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</xdr:row>
      <xdr:rowOff>104775</xdr:rowOff>
    </xdr:from>
    <xdr:to>
      <xdr:col>15</xdr:col>
      <xdr:colOff>19050</xdr:colOff>
      <xdr:row>19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FA690F-BF19-4D44-88C5-F7DBD57B6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1"/>
  <sheetViews>
    <sheetView zoomScale="70" zoomScaleNormal="70" zoomScalePageLayoutView="85" workbookViewId="0">
      <selection activeCell="P4" sqref="P4"/>
    </sheetView>
  </sheetViews>
  <sheetFormatPr defaultColWidth="8.8984375" defaultRowHeight="14.4" x14ac:dyDescent="0.25"/>
  <cols>
    <col min="1" max="1" width="8.8984375" style="26"/>
    <col min="2" max="2" width="6" style="2" customWidth="1"/>
    <col min="3" max="3" width="9.09765625" style="2" customWidth="1"/>
    <col min="4" max="4" width="9.09765625" style="2" bestFit="1" customWidth="1"/>
    <col min="5" max="5" width="9.3984375" style="2" bestFit="1" customWidth="1"/>
    <col min="6" max="7" width="9.09765625" style="2" bestFit="1" customWidth="1"/>
    <col min="8" max="8" width="9.3984375" style="2" bestFit="1" customWidth="1"/>
    <col min="9" max="9" width="12.69921875" style="2" customWidth="1"/>
    <col min="10" max="10" width="16.296875" style="2" customWidth="1"/>
    <col min="11" max="11" width="23.296875" style="2" customWidth="1"/>
    <col min="12" max="12" width="23.3984375" style="2" customWidth="1"/>
    <col min="13" max="13" width="25.796875" style="2" customWidth="1"/>
    <col min="14" max="15" width="8.8984375" style="2"/>
    <col min="16" max="16" width="94.19921875" style="2" customWidth="1"/>
    <col min="17" max="19" width="8.8984375" style="2"/>
    <col min="20" max="20" width="19.296875" style="2" customWidth="1"/>
    <col min="21" max="16384" width="8.8984375" style="2"/>
  </cols>
  <sheetData>
    <row r="1" spans="1:16" ht="21.75" customHeight="1" x14ac:dyDescent="0.25">
      <c r="A1" s="57" t="s">
        <v>0</v>
      </c>
      <c r="B1" s="63" t="s">
        <v>9</v>
      </c>
      <c r="C1" s="65" t="s">
        <v>22</v>
      </c>
      <c r="D1" s="65"/>
      <c r="E1" s="65"/>
      <c r="F1" s="65" t="s">
        <v>23</v>
      </c>
      <c r="G1" s="65"/>
      <c r="H1" s="65"/>
      <c r="I1" s="66" t="s">
        <v>19</v>
      </c>
      <c r="J1" s="68" t="s">
        <v>20</v>
      </c>
      <c r="K1" s="59" t="s">
        <v>65</v>
      </c>
      <c r="L1" s="68" t="s">
        <v>66</v>
      </c>
      <c r="M1" s="61" t="s">
        <v>67</v>
      </c>
    </row>
    <row r="2" spans="1:16" ht="18.75" customHeight="1" x14ac:dyDescent="0.25">
      <c r="A2" s="58"/>
      <c r="B2" s="64"/>
      <c r="C2" s="27" t="s">
        <v>10</v>
      </c>
      <c r="D2" s="27" t="s">
        <v>11</v>
      </c>
      <c r="E2" s="27" t="s">
        <v>12</v>
      </c>
      <c r="F2" s="27" t="s">
        <v>10</v>
      </c>
      <c r="G2" s="27" t="s">
        <v>11</v>
      </c>
      <c r="H2" s="27" t="s">
        <v>12</v>
      </c>
      <c r="I2" s="67"/>
      <c r="J2" s="69"/>
      <c r="K2" s="60"/>
      <c r="L2" s="70"/>
      <c r="M2" s="62"/>
      <c r="O2" s="54"/>
    </row>
    <row r="3" spans="1:16" x14ac:dyDescent="0.25">
      <c r="A3" s="55" t="s">
        <v>1</v>
      </c>
      <c r="B3" s="10">
        <v>1</v>
      </c>
      <c r="C3" s="11">
        <v>-28.188947939999998</v>
      </c>
      <c r="D3" s="11">
        <v>145.5562157</v>
      </c>
      <c r="E3" s="11">
        <v>-307.17061799999999</v>
      </c>
      <c r="F3" s="12">
        <v>-29.98</v>
      </c>
      <c r="G3" s="12">
        <v>140.47999999999999</v>
      </c>
      <c r="H3" s="12">
        <v>-312.70999999999998</v>
      </c>
      <c r="I3" s="3">
        <v>-0.27047204534403668</v>
      </c>
      <c r="J3" s="3">
        <f>ABS(I3)</f>
        <v>0.27047204534403668</v>
      </c>
      <c r="K3" s="12">
        <v>15.7</v>
      </c>
      <c r="L3" s="1">
        <v>2.04</v>
      </c>
      <c r="M3" s="16">
        <f>ABS(L3)</f>
        <v>2.04</v>
      </c>
    </row>
    <row r="4" spans="1:16" x14ac:dyDescent="0.25">
      <c r="A4" s="56" t="s">
        <v>1</v>
      </c>
      <c r="B4" s="15">
        <v>2</v>
      </c>
      <c r="C4" s="3">
        <v>-26.724080499999999</v>
      </c>
      <c r="D4" s="3">
        <v>188.64899130000001</v>
      </c>
      <c r="E4" s="3">
        <v>-312.88958129999997</v>
      </c>
      <c r="F4" s="1">
        <v>-27.94</v>
      </c>
      <c r="G4" s="1">
        <v>194.35</v>
      </c>
      <c r="H4" s="1">
        <v>-318.02</v>
      </c>
      <c r="I4" s="3">
        <v>0.15414233422544746</v>
      </c>
      <c r="J4" s="3">
        <f t="shared" ref="J4:J42" si="0">ABS(I4)</f>
        <v>0.15414233422544746</v>
      </c>
      <c r="K4" s="1">
        <v>35.03</v>
      </c>
      <c r="L4" s="1">
        <v>9.42</v>
      </c>
      <c r="M4" s="16">
        <f t="shared" ref="M4:M42" si="1">ABS(L4)</f>
        <v>9.42</v>
      </c>
      <c r="O4" s="13"/>
      <c r="P4" s="4" t="s">
        <v>64</v>
      </c>
    </row>
    <row r="5" spans="1:16" x14ac:dyDescent="0.25">
      <c r="A5" s="56" t="s">
        <v>1</v>
      </c>
      <c r="B5" s="15">
        <v>3</v>
      </c>
      <c r="C5" s="3">
        <v>-28.51832379</v>
      </c>
      <c r="D5" s="3">
        <v>161.87962580000001</v>
      </c>
      <c r="E5" s="3">
        <v>-291.97786280000003</v>
      </c>
      <c r="F5" s="1">
        <v>-29.97</v>
      </c>
      <c r="G5" s="1">
        <v>154.9</v>
      </c>
      <c r="H5" s="1">
        <v>-284.02999999999997</v>
      </c>
      <c r="I5" s="3">
        <v>0.65018840967813496</v>
      </c>
      <c r="J5" s="3">
        <f t="shared" si="0"/>
        <v>0.65018840967813496</v>
      </c>
      <c r="K5" s="1">
        <v>21.01</v>
      </c>
      <c r="L5" s="1">
        <v>-0.64</v>
      </c>
      <c r="M5" s="16">
        <f t="shared" si="1"/>
        <v>0.64</v>
      </c>
      <c r="O5" s="13"/>
    </row>
    <row r="6" spans="1:16" x14ac:dyDescent="0.25">
      <c r="A6" s="56" t="s">
        <v>1</v>
      </c>
      <c r="B6" s="15">
        <v>4</v>
      </c>
      <c r="C6" s="3">
        <v>-21.072521219999999</v>
      </c>
      <c r="D6" s="3">
        <v>190.25042640000001</v>
      </c>
      <c r="E6" s="3">
        <v>-618.94670250000001</v>
      </c>
      <c r="F6" s="1">
        <v>-20.6</v>
      </c>
      <c r="G6" s="1">
        <v>184.88</v>
      </c>
      <c r="H6" s="1">
        <v>-612.42999999999995</v>
      </c>
      <c r="I6" s="3">
        <v>-0.50957437645661552</v>
      </c>
      <c r="J6" s="3">
        <f t="shared" si="0"/>
        <v>0.50957437645661552</v>
      </c>
      <c r="K6" s="1">
        <v>31.78</v>
      </c>
      <c r="L6" s="1">
        <v>2.2400000000000002</v>
      </c>
      <c r="M6" s="16">
        <f t="shared" si="1"/>
        <v>2.2400000000000002</v>
      </c>
      <c r="O6" s="13"/>
    </row>
    <row r="7" spans="1:16" x14ac:dyDescent="0.25">
      <c r="A7" s="56" t="s">
        <v>1</v>
      </c>
      <c r="B7" s="15">
        <v>5</v>
      </c>
      <c r="C7" s="3">
        <v>-21.259536900000001</v>
      </c>
      <c r="D7" s="3">
        <v>180.9020683</v>
      </c>
      <c r="E7" s="3">
        <v>-713.64031580000005</v>
      </c>
      <c r="F7" s="1">
        <v>-22.58</v>
      </c>
      <c r="G7" s="1">
        <v>188.78</v>
      </c>
      <c r="H7" s="1">
        <v>-707.06</v>
      </c>
      <c r="I7" s="3">
        <v>-1.5428485918876973</v>
      </c>
      <c r="J7" s="3">
        <f t="shared" si="0"/>
        <v>1.5428485918876973</v>
      </c>
      <c r="K7" s="1">
        <v>46.4</v>
      </c>
      <c r="L7" s="1">
        <v>-1.08</v>
      </c>
      <c r="M7" s="16">
        <f t="shared" si="1"/>
        <v>1.08</v>
      </c>
      <c r="O7" s="13"/>
    </row>
    <row r="8" spans="1:16" x14ac:dyDescent="0.3">
      <c r="A8" s="56" t="s">
        <v>1</v>
      </c>
      <c r="B8" s="15">
        <v>6</v>
      </c>
      <c r="C8" s="3">
        <v>-17.618984739999998</v>
      </c>
      <c r="D8" s="3">
        <v>153.62836569999999</v>
      </c>
      <c r="E8" s="3">
        <v>-631.70695809999995</v>
      </c>
      <c r="F8" s="6">
        <v>-18.8</v>
      </c>
      <c r="G8" s="6">
        <v>146.56</v>
      </c>
      <c r="H8" s="6">
        <v>-637.03</v>
      </c>
      <c r="I8" s="3">
        <v>-0.64469448213639213</v>
      </c>
      <c r="J8" s="3">
        <f t="shared" si="0"/>
        <v>0.64469448213639213</v>
      </c>
      <c r="K8" s="1">
        <v>42.28</v>
      </c>
      <c r="L8" s="1">
        <v>-0.39</v>
      </c>
      <c r="M8" s="16">
        <f t="shared" si="1"/>
        <v>0.39</v>
      </c>
      <c r="O8" s="13"/>
      <c r="P8" s="5"/>
    </row>
    <row r="9" spans="1:16" ht="15" x14ac:dyDescent="0.25">
      <c r="A9" s="56" t="s">
        <v>1</v>
      </c>
      <c r="B9" s="15">
        <v>7</v>
      </c>
      <c r="C9" s="3">
        <v>-17.61748497</v>
      </c>
      <c r="D9" s="3">
        <v>148.4034235</v>
      </c>
      <c r="E9" s="3">
        <v>-597.39772430000005</v>
      </c>
      <c r="F9" s="1">
        <v>-16.57</v>
      </c>
      <c r="G9" s="1">
        <v>142.69999999999999</v>
      </c>
      <c r="H9" s="1">
        <v>-592.14</v>
      </c>
      <c r="I9" s="3">
        <v>-0.25693259433310894</v>
      </c>
      <c r="J9" s="3">
        <f t="shared" si="0"/>
        <v>0.25693259433310894</v>
      </c>
      <c r="K9" s="1">
        <v>35.78</v>
      </c>
      <c r="L9" s="1">
        <v>-3.43</v>
      </c>
      <c r="M9" s="16">
        <f t="shared" si="1"/>
        <v>3.43</v>
      </c>
      <c r="O9" s="13"/>
      <c r="P9" s="54"/>
    </row>
    <row r="10" spans="1:16" x14ac:dyDescent="0.25">
      <c r="A10" s="56" t="s">
        <v>1</v>
      </c>
      <c r="B10" s="15">
        <v>8</v>
      </c>
      <c r="C10" s="3">
        <v>-21.137317490000001</v>
      </c>
      <c r="D10" s="3">
        <v>171.20776789999999</v>
      </c>
      <c r="E10" s="3">
        <v>-601.07043750000003</v>
      </c>
      <c r="F10" s="1">
        <v>-21.08</v>
      </c>
      <c r="G10" s="1">
        <v>176.57</v>
      </c>
      <c r="H10" s="1">
        <v>-606.95000000000005</v>
      </c>
      <c r="I10" s="3">
        <v>-0.3279092337167997</v>
      </c>
      <c r="J10" s="3">
        <f t="shared" si="0"/>
        <v>0.3279092337167997</v>
      </c>
      <c r="K10" s="1">
        <v>29.49</v>
      </c>
      <c r="L10" s="1">
        <v>-3.46</v>
      </c>
      <c r="M10" s="16">
        <f t="shared" si="1"/>
        <v>3.46</v>
      </c>
      <c r="O10" s="13"/>
    </row>
    <row r="11" spans="1:16" x14ac:dyDescent="0.25">
      <c r="A11" s="56" t="s">
        <v>1</v>
      </c>
      <c r="B11" s="15">
        <v>9</v>
      </c>
      <c r="C11" s="3">
        <v>-23.757768559999999</v>
      </c>
      <c r="D11" s="3">
        <v>140.9003367</v>
      </c>
      <c r="E11" s="3">
        <v>-841.33067089999997</v>
      </c>
      <c r="F11" s="1">
        <v>-23.22</v>
      </c>
      <c r="G11" s="1">
        <v>147.24</v>
      </c>
      <c r="H11" s="1">
        <v>-835.45</v>
      </c>
      <c r="I11" s="3">
        <v>-0.13848411690402374</v>
      </c>
      <c r="J11" s="3">
        <f t="shared" si="0"/>
        <v>0.13848411690402374</v>
      </c>
      <c r="K11" s="1">
        <v>19.760000000000002</v>
      </c>
      <c r="L11" s="1">
        <v>-0.56000000000000005</v>
      </c>
      <c r="M11" s="16">
        <f t="shared" si="1"/>
        <v>0.56000000000000005</v>
      </c>
      <c r="O11" s="13"/>
    </row>
    <row r="12" spans="1:16" x14ac:dyDescent="0.25">
      <c r="A12" s="56" t="s">
        <v>1</v>
      </c>
      <c r="B12" s="15">
        <v>10</v>
      </c>
      <c r="C12" s="3">
        <v>-19.202139110000001</v>
      </c>
      <c r="D12" s="3">
        <v>142.811204</v>
      </c>
      <c r="E12" s="3">
        <v>-647.83142629999998</v>
      </c>
      <c r="F12" s="1">
        <v>-19.05</v>
      </c>
      <c r="G12" s="1">
        <v>149.01</v>
      </c>
      <c r="H12" s="1">
        <v>-640.29</v>
      </c>
      <c r="I12" s="3">
        <v>-0.37384650529584335</v>
      </c>
      <c r="J12" s="3">
        <f t="shared" si="0"/>
        <v>0.37384650529584335</v>
      </c>
      <c r="K12" s="1">
        <v>24.98</v>
      </c>
      <c r="L12" s="1">
        <v>-1.04</v>
      </c>
      <c r="M12" s="16">
        <f t="shared" si="1"/>
        <v>1.04</v>
      </c>
      <c r="O12" s="13"/>
    </row>
    <row r="13" spans="1:16" x14ac:dyDescent="0.25">
      <c r="A13" s="56" t="s">
        <v>1</v>
      </c>
      <c r="B13" s="15">
        <v>11</v>
      </c>
      <c r="C13" s="3">
        <v>-23.27734448</v>
      </c>
      <c r="D13" s="3">
        <v>144.36123939999999</v>
      </c>
      <c r="E13" s="3">
        <v>-824.57717630000002</v>
      </c>
      <c r="F13" s="1">
        <v>-24.34</v>
      </c>
      <c r="G13" s="1">
        <v>137.26</v>
      </c>
      <c r="H13" s="1">
        <v>-829.91</v>
      </c>
      <c r="I13" s="3">
        <v>0.55165596934498373</v>
      </c>
      <c r="J13" s="3">
        <f t="shared" si="0"/>
        <v>0.55165596934498373</v>
      </c>
      <c r="K13" s="1">
        <v>41.09</v>
      </c>
      <c r="L13" s="1">
        <v>0.24</v>
      </c>
      <c r="M13" s="16">
        <f t="shared" si="1"/>
        <v>0.24</v>
      </c>
      <c r="O13" s="13"/>
    </row>
    <row r="14" spans="1:16" x14ac:dyDescent="0.25">
      <c r="A14" s="56" t="s">
        <v>1</v>
      </c>
      <c r="B14" s="15">
        <v>12</v>
      </c>
      <c r="C14" s="3">
        <v>-22.60293532</v>
      </c>
      <c r="D14" s="3">
        <v>151.33985369999999</v>
      </c>
      <c r="E14" s="3">
        <v>-829.51580249999995</v>
      </c>
      <c r="F14" s="1">
        <v>-21.36</v>
      </c>
      <c r="G14" s="1">
        <v>156.68</v>
      </c>
      <c r="H14" s="1">
        <v>-835.98</v>
      </c>
      <c r="I14" s="3">
        <v>-1.4880956624755652</v>
      </c>
      <c r="J14" s="3">
        <f t="shared" si="0"/>
        <v>1.4880956624755652</v>
      </c>
      <c r="K14" s="1">
        <v>39.97</v>
      </c>
      <c r="L14" s="1">
        <v>-2.35</v>
      </c>
      <c r="M14" s="16">
        <f t="shared" si="1"/>
        <v>2.35</v>
      </c>
      <c r="O14" s="13"/>
    </row>
    <row r="15" spans="1:16" x14ac:dyDescent="0.25">
      <c r="A15" s="56" t="s">
        <v>1</v>
      </c>
      <c r="B15" s="15">
        <v>13</v>
      </c>
      <c r="C15" s="3">
        <v>-18.844007380000001</v>
      </c>
      <c r="D15" s="3">
        <v>193.56649719999999</v>
      </c>
      <c r="E15" s="3">
        <v>-661.82371820000003</v>
      </c>
      <c r="F15" s="1">
        <v>-19.73</v>
      </c>
      <c r="G15" s="1">
        <v>185.65</v>
      </c>
      <c r="H15" s="1">
        <v>-667.78</v>
      </c>
      <c r="I15" s="3">
        <v>-0.16330252560617664</v>
      </c>
      <c r="J15" s="3">
        <f t="shared" si="0"/>
        <v>0.16330252560617664</v>
      </c>
      <c r="K15" s="1">
        <v>37.54</v>
      </c>
      <c r="L15" s="1">
        <v>-3.43</v>
      </c>
      <c r="M15" s="16">
        <f t="shared" si="1"/>
        <v>3.43</v>
      </c>
      <c r="O15" s="13"/>
    </row>
    <row r="16" spans="1:16" x14ac:dyDescent="0.25">
      <c r="A16" s="56" t="s">
        <v>1</v>
      </c>
      <c r="B16" s="15">
        <v>14</v>
      </c>
      <c r="C16" s="3">
        <v>-43.886326400000002</v>
      </c>
      <c r="D16" s="3">
        <v>230.12537589999999</v>
      </c>
      <c r="E16" s="3">
        <v>144.7923223</v>
      </c>
      <c r="F16" s="1">
        <v>-43.6</v>
      </c>
      <c r="G16" s="1">
        <v>237.62</v>
      </c>
      <c r="H16" s="1">
        <v>152.53</v>
      </c>
      <c r="I16" s="3">
        <v>0.24836302817786945</v>
      </c>
      <c r="J16" s="3">
        <f t="shared" si="0"/>
        <v>0.24836302817786945</v>
      </c>
      <c r="K16" s="1">
        <v>19.84</v>
      </c>
      <c r="L16" s="1">
        <v>-3.05</v>
      </c>
      <c r="M16" s="16">
        <f t="shared" si="1"/>
        <v>3.05</v>
      </c>
      <c r="O16" s="13"/>
    </row>
    <row r="17" spans="1:16" x14ac:dyDescent="0.25">
      <c r="A17" s="56" t="s">
        <v>1</v>
      </c>
      <c r="B17" s="15">
        <v>15</v>
      </c>
      <c r="C17" s="3">
        <v>-39.932259960000003</v>
      </c>
      <c r="D17" s="3">
        <v>232.11055150000001</v>
      </c>
      <c r="E17" s="3">
        <v>234.29651939999999</v>
      </c>
      <c r="F17" s="1">
        <v>-39.299999999999997</v>
      </c>
      <c r="G17" s="1">
        <v>238.41</v>
      </c>
      <c r="H17" s="1">
        <v>239.42</v>
      </c>
      <c r="I17" s="3">
        <v>-0.90233047165867719</v>
      </c>
      <c r="J17" s="3">
        <f t="shared" si="0"/>
        <v>0.90233047165867719</v>
      </c>
      <c r="K17" s="1">
        <v>20.420000000000002</v>
      </c>
      <c r="L17" s="1">
        <v>1.65</v>
      </c>
      <c r="M17" s="16">
        <f t="shared" si="1"/>
        <v>1.65</v>
      </c>
      <c r="O17" s="13"/>
    </row>
    <row r="18" spans="1:16" x14ac:dyDescent="0.25">
      <c r="A18" s="56" t="s">
        <v>1</v>
      </c>
      <c r="B18" s="15">
        <v>16</v>
      </c>
      <c r="C18" s="3">
        <v>-39.750578070000003</v>
      </c>
      <c r="D18" s="3">
        <v>207.72587759999999</v>
      </c>
      <c r="E18" s="3">
        <v>177.11393519999999</v>
      </c>
      <c r="F18" s="1">
        <v>-39.9</v>
      </c>
      <c r="G18" s="1">
        <v>202.24</v>
      </c>
      <c r="H18" s="1">
        <v>171.15</v>
      </c>
      <c r="I18" s="3">
        <v>0.18104451164390986</v>
      </c>
      <c r="J18" s="3">
        <f t="shared" si="0"/>
        <v>0.18104451164390986</v>
      </c>
      <c r="K18" s="1">
        <v>30.06</v>
      </c>
      <c r="L18" s="1">
        <v>6.57</v>
      </c>
      <c r="M18" s="16">
        <f t="shared" si="1"/>
        <v>6.57</v>
      </c>
      <c r="O18" s="13"/>
    </row>
    <row r="19" spans="1:16" ht="15.55" x14ac:dyDescent="0.3">
      <c r="A19" s="56" t="s">
        <v>1</v>
      </c>
      <c r="B19" s="15">
        <v>17</v>
      </c>
      <c r="C19" s="3">
        <v>-40.772510799999999</v>
      </c>
      <c r="D19" s="3">
        <v>177.92706949999999</v>
      </c>
      <c r="E19" s="3">
        <v>194.47374980000001</v>
      </c>
      <c r="F19" s="8">
        <v>-38.799999999999997</v>
      </c>
      <c r="G19" s="8">
        <v>185.78</v>
      </c>
      <c r="H19" s="6">
        <v>200.31</v>
      </c>
      <c r="I19" s="3">
        <v>0.32149540907912266</v>
      </c>
      <c r="J19" s="3">
        <f t="shared" si="0"/>
        <v>0.32149540907912266</v>
      </c>
      <c r="K19" s="1">
        <v>23.25</v>
      </c>
      <c r="L19" s="1">
        <v>-7.85</v>
      </c>
      <c r="M19" s="16">
        <f t="shared" si="1"/>
        <v>7.85</v>
      </c>
      <c r="O19" s="13"/>
    </row>
    <row r="20" spans="1:16" x14ac:dyDescent="0.25">
      <c r="A20" s="56" t="s">
        <v>1</v>
      </c>
      <c r="B20" s="15">
        <v>18</v>
      </c>
      <c r="C20" s="3">
        <v>-36.84309459</v>
      </c>
      <c r="D20" s="3">
        <v>207.4812201</v>
      </c>
      <c r="E20" s="3">
        <v>174.41518020000001</v>
      </c>
      <c r="F20" s="1">
        <v>-38.44</v>
      </c>
      <c r="G20" s="1">
        <v>212.57</v>
      </c>
      <c r="H20" s="1">
        <v>166.89</v>
      </c>
      <c r="I20" s="3">
        <v>0.12310975556902259</v>
      </c>
      <c r="J20" s="3">
        <f t="shared" si="0"/>
        <v>0.12310975556902259</v>
      </c>
      <c r="K20" s="1">
        <v>30.63</v>
      </c>
      <c r="L20" s="1">
        <v>-2.73</v>
      </c>
      <c r="M20" s="16">
        <f t="shared" si="1"/>
        <v>2.73</v>
      </c>
      <c r="O20" s="13"/>
    </row>
    <row r="21" spans="1:16" x14ac:dyDescent="0.25">
      <c r="A21" s="56" t="s">
        <v>1</v>
      </c>
      <c r="B21" s="15">
        <v>19</v>
      </c>
      <c r="C21" s="3">
        <v>-46.683673859999999</v>
      </c>
      <c r="D21" s="3">
        <v>184.44170500000001</v>
      </c>
      <c r="E21" s="3">
        <v>115.8425237</v>
      </c>
      <c r="F21" s="1">
        <v>-45.31</v>
      </c>
      <c r="G21" s="1">
        <v>190.57</v>
      </c>
      <c r="H21" s="1">
        <v>110.02</v>
      </c>
      <c r="I21" s="3">
        <v>0.65712215465590007</v>
      </c>
      <c r="J21" s="3">
        <f t="shared" si="0"/>
        <v>0.65712215465590007</v>
      </c>
      <c r="K21" s="1">
        <v>45.44</v>
      </c>
      <c r="L21" s="1">
        <v>-1.95</v>
      </c>
      <c r="M21" s="16">
        <f t="shared" si="1"/>
        <v>1.95</v>
      </c>
      <c r="O21" s="13"/>
      <c r="P21" s="5"/>
    </row>
    <row r="22" spans="1:16" ht="15" thickBot="1" x14ac:dyDescent="0.3">
      <c r="A22" s="56" t="s">
        <v>1</v>
      </c>
      <c r="B22" s="15">
        <v>20</v>
      </c>
      <c r="C22" s="3">
        <v>-45.359210990000001</v>
      </c>
      <c r="D22" s="3">
        <v>200.20857419999999</v>
      </c>
      <c r="E22" s="3">
        <v>25.774851179999999</v>
      </c>
      <c r="F22" s="1">
        <v>-45.65</v>
      </c>
      <c r="G22" s="1">
        <v>193.06</v>
      </c>
      <c r="H22" s="1">
        <v>20.03</v>
      </c>
      <c r="I22" s="3">
        <v>0.30115934322870647</v>
      </c>
      <c r="J22" s="21">
        <f>ABS(I22)</f>
        <v>0.30115934322870647</v>
      </c>
      <c r="K22" s="1">
        <v>14.16</v>
      </c>
      <c r="L22" s="1">
        <v>1.51</v>
      </c>
      <c r="M22" s="37">
        <f t="shared" si="1"/>
        <v>1.51</v>
      </c>
      <c r="O22" s="13"/>
    </row>
    <row r="23" spans="1:16" x14ac:dyDescent="0.25">
      <c r="A23" s="31" t="s">
        <v>13</v>
      </c>
      <c r="B23" s="32">
        <v>1</v>
      </c>
      <c r="C23" s="29">
        <v>-27.527375959500528</v>
      </c>
      <c r="D23" s="28">
        <v>151.49519857591804</v>
      </c>
      <c r="E23" s="28">
        <v>-299.734991271593</v>
      </c>
      <c r="F23" s="33">
        <v>-32.83</v>
      </c>
      <c r="G23" s="33">
        <v>146.83000000000001</v>
      </c>
      <c r="H23" s="33">
        <v>-306.2</v>
      </c>
      <c r="I23" s="28">
        <v>2.4697365742359203</v>
      </c>
      <c r="J23" s="3">
        <f t="shared" si="0"/>
        <v>2.4697365742359203</v>
      </c>
      <c r="K23" s="33">
        <v>15.69</v>
      </c>
      <c r="L23" s="33">
        <v>4.5</v>
      </c>
      <c r="M23" s="16">
        <f>ABS(L23)</f>
        <v>4.5</v>
      </c>
      <c r="O23" s="3"/>
    </row>
    <row r="24" spans="1:16" x14ac:dyDescent="0.25">
      <c r="A24" s="14" t="s">
        <v>13</v>
      </c>
      <c r="B24" s="17">
        <v>2</v>
      </c>
      <c r="C24" s="18">
        <v>-26.666732410744601</v>
      </c>
      <c r="D24" s="3">
        <v>194.21914942263655</v>
      </c>
      <c r="E24" s="3">
        <v>-305.0119714764196</v>
      </c>
      <c r="F24" s="1">
        <v>-27.18</v>
      </c>
      <c r="G24" s="1">
        <v>199.55</v>
      </c>
      <c r="H24" s="1">
        <v>-310.43</v>
      </c>
      <c r="I24" s="3">
        <v>-0.69173070949003002</v>
      </c>
      <c r="J24" s="3">
        <f t="shared" si="0"/>
        <v>0.69173070949003002</v>
      </c>
      <c r="K24" s="1">
        <v>32.31</v>
      </c>
      <c r="L24" s="1">
        <v>8.1199999999999992</v>
      </c>
      <c r="M24" s="16">
        <f t="shared" si="1"/>
        <v>8.1199999999999992</v>
      </c>
      <c r="O24" s="3"/>
    </row>
    <row r="25" spans="1:16" x14ac:dyDescent="0.25">
      <c r="A25" s="14" t="s">
        <v>13</v>
      </c>
      <c r="B25" s="17">
        <v>3</v>
      </c>
      <c r="C25" s="18">
        <v>-26.679202916499456</v>
      </c>
      <c r="D25" s="3">
        <v>169.28463711000228</v>
      </c>
      <c r="E25" s="3">
        <v>-286.6487331038656</v>
      </c>
      <c r="F25" s="1">
        <v>-27.68</v>
      </c>
      <c r="G25" s="1">
        <v>162.08000000000001</v>
      </c>
      <c r="H25" s="1">
        <v>-278.27</v>
      </c>
      <c r="I25" s="3">
        <v>0.36810757088930462</v>
      </c>
      <c r="J25" s="3">
        <f t="shared" si="0"/>
        <v>0.36810757088930462</v>
      </c>
      <c r="K25" s="1">
        <v>18.940000000000001</v>
      </c>
      <c r="L25" s="1">
        <v>-0.92</v>
      </c>
      <c r="M25" s="16">
        <f t="shared" si="1"/>
        <v>0.92</v>
      </c>
      <c r="O25" s="3"/>
    </row>
    <row r="26" spans="1:16" x14ac:dyDescent="0.25">
      <c r="A26" s="14" t="s">
        <v>13</v>
      </c>
      <c r="B26" s="17">
        <v>4</v>
      </c>
      <c r="C26" s="18">
        <v>-19.529936936802642</v>
      </c>
      <c r="D26" s="3">
        <v>196.82275773763917</v>
      </c>
      <c r="E26" s="3">
        <v>-613.51619647005464</v>
      </c>
      <c r="F26" s="1">
        <v>-22.39</v>
      </c>
      <c r="G26" s="1">
        <v>189.91</v>
      </c>
      <c r="H26" s="1">
        <v>-606.75</v>
      </c>
      <c r="I26" s="3">
        <v>0.31409424183153667</v>
      </c>
      <c r="J26" s="3">
        <f t="shared" si="0"/>
        <v>0.31409424183153667</v>
      </c>
      <c r="K26" s="1">
        <v>32.28</v>
      </c>
      <c r="L26" s="1">
        <v>-1.93</v>
      </c>
      <c r="M26" s="16">
        <f t="shared" si="1"/>
        <v>1.93</v>
      </c>
      <c r="O26" s="3"/>
    </row>
    <row r="27" spans="1:16" x14ac:dyDescent="0.25">
      <c r="A27" s="14" t="s">
        <v>13</v>
      </c>
      <c r="B27" s="17">
        <v>5</v>
      </c>
      <c r="C27" s="18">
        <v>-19.705753860183574</v>
      </c>
      <c r="D27" s="3">
        <v>186.4880774491341</v>
      </c>
      <c r="E27" s="3">
        <v>-708.01571625965585</v>
      </c>
      <c r="F27" s="1">
        <v>-21.19</v>
      </c>
      <c r="G27" s="1">
        <v>196.59</v>
      </c>
      <c r="H27" s="1">
        <v>-701.94</v>
      </c>
      <c r="I27" s="3">
        <v>-0.58867234442337446</v>
      </c>
      <c r="J27" s="3">
        <f t="shared" si="0"/>
        <v>0.58867234442337446</v>
      </c>
      <c r="K27" s="1">
        <v>46.51</v>
      </c>
      <c r="L27" s="1">
        <v>1</v>
      </c>
      <c r="M27" s="16">
        <f t="shared" si="1"/>
        <v>1</v>
      </c>
      <c r="O27" s="3"/>
    </row>
    <row r="28" spans="1:16" x14ac:dyDescent="0.25">
      <c r="A28" s="14" t="s">
        <v>13</v>
      </c>
      <c r="B28" s="17">
        <v>6</v>
      </c>
      <c r="C28" s="18">
        <v>-16.479547703215829</v>
      </c>
      <c r="D28" s="3">
        <v>159.01093999248226</v>
      </c>
      <c r="E28" s="3">
        <v>-624.36909612900308</v>
      </c>
      <c r="F28" s="1">
        <v>-18.87</v>
      </c>
      <c r="G28" s="1">
        <v>153.18</v>
      </c>
      <c r="H28" s="1">
        <v>-630.96</v>
      </c>
      <c r="I28" s="3">
        <v>-0.27136177872191164</v>
      </c>
      <c r="J28" s="3">
        <f t="shared" si="0"/>
        <v>0.27136177872191164</v>
      </c>
      <c r="K28" s="1">
        <v>43.19</v>
      </c>
      <c r="L28" s="1">
        <v>7.0000000000000007E-2</v>
      </c>
      <c r="M28" s="16">
        <f t="shared" si="1"/>
        <v>7.0000000000000007E-2</v>
      </c>
      <c r="O28" s="3"/>
    </row>
    <row r="29" spans="1:16" x14ac:dyDescent="0.25">
      <c r="A29" s="14" t="s">
        <v>13</v>
      </c>
      <c r="B29" s="17">
        <v>7</v>
      </c>
      <c r="C29" s="18">
        <v>-18.399362001920725</v>
      </c>
      <c r="D29" s="3">
        <v>154.00351008374045</v>
      </c>
      <c r="E29" s="3">
        <v>-591.94776155338002</v>
      </c>
      <c r="F29" s="1">
        <v>-16.32</v>
      </c>
      <c r="G29" s="1">
        <v>150.61000000000001</v>
      </c>
      <c r="H29" s="1">
        <v>-586.44000000000005</v>
      </c>
      <c r="I29" s="3">
        <v>-0.20626925600455301</v>
      </c>
      <c r="J29" s="3">
        <f t="shared" si="0"/>
        <v>0.20626925600455301</v>
      </c>
      <c r="K29" s="1">
        <v>34.32</v>
      </c>
      <c r="L29" s="1">
        <v>2.46</v>
      </c>
      <c r="M29" s="16">
        <f t="shared" si="1"/>
        <v>2.46</v>
      </c>
      <c r="O29" s="3"/>
    </row>
    <row r="30" spans="1:16" x14ac:dyDescent="0.25">
      <c r="A30" s="14" t="s">
        <v>13</v>
      </c>
      <c r="B30" s="17">
        <v>8</v>
      </c>
      <c r="C30" s="18">
        <v>-20.523725014872049</v>
      </c>
      <c r="D30" s="3">
        <v>177.5463272885506</v>
      </c>
      <c r="E30" s="3">
        <v>-594.14795606319478</v>
      </c>
      <c r="F30" s="1">
        <v>-22.08</v>
      </c>
      <c r="G30" s="1">
        <v>181.71</v>
      </c>
      <c r="H30" s="1">
        <v>-601.77</v>
      </c>
      <c r="I30" s="3">
        <v>0.92121500587994298</v>
      </c>
      <c r="J30" s="3">
        <f t="shared" si="0"/>
        <v>0.92121500587994298</v>
      </c>
      <c r="K30" s="1">
        <v>25.6</v>
      </c>
      <c r="L30" s="1">
        <v>2.92</v>
      </c>
      <c r="M30" s="16">
        <f t="shared" si="1"/>
        <v>2.92</v>
      </c>
      <c r="O30" s="3"/>
    </row>
    <row r="31" spans="1:16" x14ac:dyDescent="0.25">
      <c r="A31" s="14" t="s">
        <v>13</v>
      </c>
      <c r="B31" s="17">
        <v>9</v>
      </c>
      <c r="C31" s="18">
        <v>-22.50992343400501</v>
      </c>
      <c r="D31" s="3">
        <v>146.42315963036779</v>
      </c>
      <c r="E31" s="3">
        <v>-833.51750937522706</v>
      </c>
      <c r="F31" s="1">
        <v>-21.42</v>
      </c>
      <c r="G31" s="1">
        <v>154.91999999999999</v>
      </c>
      <c r="H31" s="1">
        <v>-829.06</v>
      </c>
      <c r="I31" s="3">
        <v>0.28302360402502835</v>
      </c>
      <c r="J31" s="3">
        <f t="shared" si="0"/>
        <v>0.28302360402502835</v>
      </c>
      <c r="K31" s="1">
        <v>19.350000000000001</v>
      </c>
      <c r="L31" s="1">
        <v>0.78</v>
      </c>
      <c r="M31" s="16">
        <f t="shared" si="1"/>
        <v>0.78</v>
      </c>
      <c r="O31" s="3"/>
    </row>
    <row r="32" spans="1:16" x14ac:dyDescent="0.25">
      <c r="A32" s="14" t="s">
        <v>13</v>
      </c>
      <c r="B32" s="17">
        <v>10</v>
      </c>
      <c r="C32" s="18">
        <v>-17.858598545308141</v>
      </c>
      <c r="D32" s="3">
        <v>150.33378071686965</v>
      </c>
      <c r="E32" s="3">
        <v>-641.55378583297966</v>
      </c>
      <c r="F32" s="1">
        <v>-17.87</v>
      </c>
      <c r="G32" s="1">
        <v>156.97999999999999</v>
      </c>
      <c r="H32" s="1">
        <v>-632.96</v>
      </c>
      <c r="I32" s="3">
        <v>0.40301666499048994</v>
      </c>
      <c r="J32" s="3">
        <f>ABS(I32)</f>
        <v>0.40301666499048994</v>
      </c>
      <c r="K32" s="1">
        <v>24.84</v>
      </c>
      <c r="L32" s="1">
        <v>0.96</v>
      </c>
      <c r="M32" s="16">
        <f t="shared" si="1"/>
        <v>0.96</v>
      </c>
      <c r="O32" s="3"/>
    </row>
    <row r="33" spans="1:15" x14ac:dyDescent="0.25">
      <c r="A33" s="14" t="s">
        <v>13</v>
      </c>
      <c r="B33" s="17">
        <v>11</v>
      </c>
      <c r="C33" s="18">
        <v>-25.455166833675072</v>
      </c>
      <c r="D33" s="3">
        <v>149.72076843548035</v>
      </c>
      <c r="E33" s="3">
        <v>-817.61330432373052</v>
      </c>
      <c r="F33" s="1">
        <v>-25.85</v>
      </c>
      <c r="G33" s="1">
        <v>143.09</v>
      </c>
      <c r="H33" s="1">
        <v>-822.97</v>
      </c>
      <c r="I33" s="3">
        <v>-0.36490554537811548</v>
      </c>
      <c r="J33" s="3">
        <f t="shared" si="0"/>
        <v>0.36490554537811548</v>
      </c>
      <c r="K33" s="1">
        <v>42.54</v>
      </c>
      <c r="L33" s="1">
        <v>-0.03</v>
      </c>
      <c r="M33" s="16">
        <f t="shared" si="1"/>
        <v>0.03</v>
      </c>
      <c r="O33" s="3"/>
    </row>
    <row r="34" spans="1:15" x14ac:dyDescent="0.25">
      <c r="A34" s="14" t="s">
        <v>13</v>
      </c>
      <c r="B34" s="17">
        <v>12</v>
      </c>
      <c r="C34" s="18">
        <v>-23.917630047356941</v>
      </c>
      <c r="D34" s="3">
        <v>157.61578578328186</v>
      </c>
      <c r="E34" s="3">
        <v>-823.16072075895204</v>
      </c>
      <c r="F34" s="1">
        <v>-23.06</v>
      </c>
      <c r="G34" s="1">
        <v>162.27000000000001</v>
      </c>
      <c r="H34" s="1">
        <v>-828.95</v>
      </c>
      <c r="I34" s="3">
        <v>-1.2953482645648975</v>
      </c>
      <c r="J34" s="3">
        <f t="shared" si="0"/>
        <v>1.2953482645648975</v>
      </c>
      <c r="K34" s="1">
        <v>40.29</v>
      </c>
      <c r="L34" s="1">
        <v>-2.0099999999999998</v>
      </c>
      <c r="M34" s="16">
        <f t="shared" si="1"/>
        <v>2.0099999999999998</v>
      </c>
      <c r="O34" s="3"/>
    </row>
    <row r="35" spans="1:15" x14ac:dyDescent="0.25">
      <c r="A35" s="14" t="s">
        <v>13</v>
      </c>
      <c r="B35" s="17">
        <v>13</v>
      </c>
      <c r="C35" s="18">
        <v>-18.749534874993113</v>
      </c>
      <c r="D35" s="3">
        <v>201.09835226651776</v>
      </c>
      <c r="E35" s="3">
        <v>-655.58010783341103</v>
      </c>
      <c r="F35" s="1">
        <v>-20.49</v>
      </c>
      <c r="G35" s="1">
        <v>191.66</v>
      </c>
      <c r="H35" s="1">
        <v>-662.64</v>
      </c>
      <c r="I35" s="3">
        <v>0.11345779912483368</v>
      </c>
      <c r="J35" s="3">
        <f t="shared" si="0"/>
        <v>0.11345779912483368</v>
      </c>
      <c r="K35" s="1">
        <v>39.07</v>
      </c>
      <c r="L35" s="1">
        <v>2.84</v>
      </c>
      <c r="M35" s="16">
        <f t="shared" si="1"/>
        <v>2.84</v>
      </c>
      <c r="O35" s="3"/>
    </row>
    <row r="36" spans="1:15" x14ac:dyDescent="0.25">
      <c r="A36" s="14" t="s">
        <v>13</v>
      </c>
      <c r="B36" s="17">
        <v>14</v>
      </c>
      <c r="C36" s="18">
        <v>-42.971457410327488</v>
      </c>
      <c r="D36" s="3">
        <v>237.62042947705223</v>
      </c>
      <c r="E36" s="3">
        <v>150.05242151876661</v>
      </c>
      <c r="F36" s="1">
        <v>-44.5</v>
      </c>
      <c r="G36" s="1">
        <v>245.54</v>
      </c>
      <c r="H36" s="1">
        <v>158.66</v>
      </c>
      <c r="I36" s="3">
        <v>0.53124823137748645</v>
      </c>
      <c r="J36" s="3">
        <f t="shared" si="0"/>
        <v>0.53124823137748645</v>
      </c>
      <c r="K36" s="1">
        <v>18.25</v>
      </c>
      <c r="L36" s="1">
        <v>-2.29</v>
      </c>
      <c r="M36" s="16">
        <f t="shared" si="1"/>
        <v>2.29</v>
      </c>
      <c r="O36" s="3"/>
    </row>
    <row r="37" spans="1:15" x14ac:dyDescent="0.25">
      <c r="A37" s="14" t="s">
        <v>13</v>
      </c>
      <c r="B37" s="17">
        <v>15</v>
      </c>
      <c r="C37" s="18">
        <v>-43.24651329237264</v>
      </c>
      <c r="D37" s="3">
        <v>239.28342351596771</v>
      </c>
      <c r="E37" s="3">
        <v>239.40765246162456</v>
      </c>
      <c r="F37" s="1">
        <v>-35.78</v>
      </c>
      <c r="G37" s="1">
        <v>245</v>
      </c>
      <c r="H37" s="1">
        <v>246.31</v>
      </c>
      <c r="I37" s="3">
        <v>-0.31936146924108444</v>
      </c>
      <c r="J37" s="3">
        <f t="shared" si="0"/>
        <v>0.31936146924108444</v>
      </c>
      <c r="K37" s="1">
        <v>18.739999999999998</v>
      </c>
      <c r="L37" s="1">
        <v>-1.57</v>
      </c>
      <c r="M37" s="16">
        <f t="shared" si="1"/>
        <v>1.57</v>
      </c>
      <c r="O37" s="3"/>
    </row>
    <row r="38" spans="1:15" x14ac:dyDescent="0.25">
      <c r="A38" s="14" t="s">
        <v>13</v>
      </c>
      <c r="B38" s="17">
        <v>16</v>
      </c>
      <c r="C38" s="18">
        <v>-42.271127164757928</v>
      </c>
      <c r="D38" s="3">
        <v>213.31561983002854</v>
      </c>
      <c r="E38" s="3">
        <v>184.3621716634658</v>
      </c>
      <c r="F38" s="1">
        <v>-43.51</v>
      </c>
      <c r="G38" s="1">
        <v>207.85</v>
      </c>
      <c r="H38" s="1">
        <v>176.52</v>
      </c>
      <c r="I38" s="3">
        <v>0.6476395301153165</v>
      </c>
      <c r="J38" s="3">
        <f t="shared" si="0"/>
        <v>0.6476395301153165</v>
      </c>
      <c r="K38" s="1">
        <v>30.2</v>
      </c>
      <c r="L38" s="1">
        <v>3.27</v>
      </c>
      <c r="M38" s="16">
        <f t="shared" si="1"/>
        <v>3.27</v>
      </c>
      <c r="O38" s="3"/>
    </row>
    <row r="39" spans="1:15" x14ac:dyDescent="0.25">
      <c r="A39" s="14" t="s">
        <v>13</v>
      </c>
      <c r="B39" s="17">
        <v>17</v>
      </c>
      <c r="C39" s="18">
        <v>-38.558689977253877</v>
      </c>
      <c r="D39" s="3">
        <v>184.04016951599291</v>
      </c>
      <c r="E39" s="3">
        <v>201.40653940776545</v>
      </c>
      <c r="F39" s="1">
        <v>-39.479999999999997</v>
      </c>
      <c r="G39" s="1">
        <v>191.86</v>
      </c>
      <c r="H39" s="1">
        <v>206.49</v>
      </c>
      <c r="I39" s="3">
        <v>-0.20976192337785371</v>
      </c>
      <c r="J39" s="3">
        <f t="shared" si="0"/>
        <v>0.20976192337785371</v>
      </c>
      <c r="K39" s="1">
        <v>24.57</v>
      </c>
      <c r="L39" s="1">
        <v>-3.82</v>
      </c>
      <c r="M39" s="16">
        <f t="shared" si="1"/>
        <v>3.82</v>
      </c>
      <c r="O39" s="3"/>
    </row>
    <row r="40" spans="1:15" x14ac:dyDescent="0.25">
      <c r="A40" s="14" t="s">
        <v>13</v>
      </c>
      <c r="B40" s="17">
        <v>18</v>
      </c>
      <c r="C40" s="18">
        <v>-36.23617167157709</v>
      </c>
      <c r="D40" s="3">
        <v>213.08711689642382</v>
      </c>
      <c r="E40" s="3">
        <v>181.02897741880167</v>
      </c>
      <c r="F40" s="1">
        <v>-36.69</v>
      </c>
      <c r="G40" s="1">
        <v>220.21</v>
      </c>
      <c r="H40" s="1">
        <v>174.88</v>
      </c>
      <c r="I40" s="3">
        <v>-0.40490921907653354</v>
      </c>
      <c r="J40" s="3">
        <f t="shared" si="0"/>
        <v>0.40490921907653354</v>
      </c>
      <c r="K40" s="1">
        <v>31.96</v>
      </c>
      <c r="L40" s="1">
        <v>2.1800000000000002</v>
      </c>
      <c r="M40" s="16">
        <f t="shared" si="1"/>
        <v>2.1800000000000002</v>
      </c>
      <c r="O40" s="3"/>
    </row>
    <row r="41" spans="1:15" x14ac:dyDescent="0.25">
      <c r="A41" s="14" t="s">
        <v>13</v>
      </c>
      <c r="B41" s="17">
        <v>19</v>
      </c>
      <c r="C41" s="18">
        <v>-50.271645506994624</v>
      </c>
      <c r="D41" s="3">
        <v>190.80003759535526</v>
      </c>
      <c r="E41" s="3">
        <v>122.19134654766172</v>
      </c>
      <c r="F41" s="1">
        <v>-45.95</v>
      </c>
      <c r="G41" s="1">
        <v>196.32</v>
      </c>
      <c r="H41" s="1">
        <v>116.1</v>
      </c>
      <c r="I41" s="3">
        <v>0.21616208163763112</v>
      </c>
      <c r="J41" s="3">
        <f t="shared" si="0"/>
        <v>0.21616208163763112</v>
      </c>
      <c r="K41" s="1">
        <v>44.9</v>
      </c>
      <c r="L41" s="1">
        <v>1.75</v>
      </c>
      <c r="M41" s="16">
        <f t="shared" si="1"/>
        <v>1.75</v>
      </c>
      <c r="O41" s="3"/>
    </row>
    <row r="42" spans="1:15" ht="15" thickBot="1" x14ac:dyDescent="0.3">
      <c r="A42" s="34" t="s">
        <v>13</v>
      </c>
      <c r="B42" s="35">
        <v>20</v>
      </c>
      <c r="C42" s="23">
        <v>-48.295792476351544</v>
      </c>
      <c r="D42" s="21">
        <v>207.89575404144347</v>
      </c>
      <c r="E42" s="21">
        <v>31.522807516626841</v>
      </c>
      <c r="F42" s="36">
        <v>-42.53</v>
      </c>
      <c r="G42" s="36">
        <v>198.99</v>
      </c>
      <c r="H42" s="36">
        <v>25.25</v>
      </c>
      <c r="I42" s="21">
        <v>-0.52167836364454612</v>
      </c>
      <c r="J42" s="21">
        <f t="shared" si="0"/>
        <v>0.52167836364454612</v>
      </c>
      <c r="K42" s="36">
        <v>15.04</v>
      </c>
      <c r="L42" s="36">
        <v>-1.07</v>
      </c>
      <c r="M42" s="37">
        <f t="shared" si="1"/>
        <v>1.07</v>
      </c>
      <c r="O42" s="3"/>
    </row>
    <row r="43" spans="1:15" x14ac:dyDescent="0.25">
      <c r="A43" s="39"/>
      <c r="C43" s="3"/>
      <c r="D43" s="3"/>
      <c r="E43" s="3"/>
      <c r="F43" s="3"/>
      <c r="G43" s="3"/>
      <c r="I43" s="40" t="s">
        <v>21</v>
      </c>
      <c r="J43" s="41">
        <f>AVERAGE(J3:J42)</f>
        <v>0.52371179248621058</v>
      </c>
      <c r="K43" s="42">
        <f>AVERAGE(K3:K42)</f>
        <v>30.080000000000013</v>
      </c>
      <c r="L43" s="44"/>
      <c r="M43" s="38">
        <f>AVERAGE(M3:M42)</f>
        <v>2.5029999999999997</v>
      </c>
      <c r="O43" s="3"/>
    </row>
    <row r="44" spans="1:15" ht="15" thickBot="1" x14ac:dyDescent="0.3">
      <c r="A44" s="19"/>
      <c r="B44" s="20"/>
      <c r="C44" s="21"/>
      <c r="D44" s="21"/>
      <c r="E44" s="21"/>
      <c r="F44" s="21"/>
      <c r="G44" s="21"/>
      <c r="H44" s="21"/>
      <c r="I44" s="30" t="s">
        <v>8</v>
      </c>
      <c r="J44" s="22">
        <f>STDEV(I3:I42)</f>
        <v>0.70565120979905982</v>
      </c>
      <c r="K44" s="24">
        <f>STDEV(K3:K42)</f>
        <v>10.074342633004832</v>
      </c>
      <c r="L44" s="43"/>
      <c r="M44" s="25">
        <f>STDEV(M3:M42)</f>
        <v>2.1708868564689747</v>
      </c>
      <c r="O44" s="3"/>
    </row>
    <row r="45" spans="1:15" x14ac:dyDescent="0.25">
      <c r="C45" s="3"/>
      <c r="D45" s="3"/>
      <c r="E45" s="3"/>
      <c r="F45" s="3"/>
      <c r="G45" s="3"/>
      <c r="H45" s="3"/>
      <c r="O45" s="3"/>
    </row>
    <row r="46" spans="1:15" x14ac:dyDescent="0.25">
      <c r="C46" s="3"/>
      <c r="D46" s="3"/>
      <c r="E46" s="3"/>
      <c r="F46" s="3"/>
      <c r="G46" s="3"/>
      <c r="H46" s="3"/>
      <c r="O46" s="3"/>
    </row>
    <row r="47" spans="1:15" x14ac:dyDescent="0.25">
      <c r="C47" s="3"/>
      <c r="D47" s="3"/>
      <c r="E47" s="3"/>
      <c r="F47" s="3"/>
      <c r="G47" s="3"/>
      <c r="H47" s="3"/>
      <c r="O47" s="3"/>
    </row>
    <row r="48" spans="1:15" x14ac:dyDescent="0.25">
      <c r="C48" s="3"/>
      <c r="D48" s="3"/>
      <c r="E48" s="3"/>
      <c r="F48" s="3"/>
      <c r="G48" s="3"/>
      <c r="H48" s="3"/>
      <c r="O48" s="3"/>
    </row>
    <row r="49" spans="3:15" x14ac:dyDescent="0.25">
      <c r="C49" s="3"/>
      <c r="D49" s="3"/>
      <c r="E49" s="3"/>
      <c r="F49" s="3"/>
      <c r="G49" s="3"/>
      <c r="H49" s="3"/>
      <c r="O49" s="3"/>
    </row>
    <row r="50" spans="3:15" x14ac:dyDescent="0.25">
      <c r="C50" s="3"/>
      <c r="D50" s="3"/>
      <c r="E50" s="3"/>
      <c r="F50" s="3"/>
      <c r="G50" s="3"/>
      <c r="H50" s="3"/>
      <c r="O50" s="3"/>
    </row>
    <row r="51" spans="3:15" x14ac:dyDescent="0.25">
      <c r="C51" s="3"/>
      <c r="D51" s="3"/>
      <c r="E51" s="3"/>
      <c r="F51" s="3"/>
      <c r="G51" s="3"/>
      <c r="H51" s="3"/>
      <c r="O51" s="3"/>
    </row>
    <row r="52" spans="3:15" x14ac:dyDescent="0.25">
      <c r="C52" s="3"/>
      <c r="D52" s="3"/>
      <c r="E52" s="3"/>
      <c r="F52" s="3"/>
      <c r="G52" s="3"/>
      <c r="H52" s="3"/>
      <c r="O52" s="3"/>
    </row>
    <row r="53" spans="3:15" x14ac:dyDescent="0.25">
      <c r="C53" s="3"/>
      <c r="D53" s="3"/>
      <c r="E53" s="3"/>
      <c r="F53" s="3"/>
      <c r="G53" s="3"/>
      <c r="H53" s="3"/>
      <c r="O53" s="3"/>
    </row>
    <row r="54" spans="3:15" x14ac:dyDescent="0.25">
      <c r="C54" s="3"/>
      <c r="D54" s="3"/>
      <c r="E54" s="3"/>
      <c r="F54" s="3"/>
      <c r="G54" s="3"/>
      <c r="H54" s="3"/>
      <c r="O54" s="3"/>
    </row>
    <row r="55" spans="3:15" x14ac:dyDescent="0.25">
      <c r="C55" s="3"/>
      <c r="D55" s="3"/>
      <c r="E55" s="3"/>
      <c r="F55" s="3"/>
      <c r="G55" s="3"/>
      <c r="H55" s="3"/>
      <c r="O55" s="3"/>
    </row>
    <row r="56" spans="3:15" x14ac:dyDescent="0.25">
      <c r="C56" s="3"/>
      <c r="D56" s="3"/>
      <c r="E56" s="3"/>
      <c r="F56" s="3"/>
      <c r="G56" s="3"/>
      <c r="H56" s="3"/>
      <c r="O56" s="3"/>
    </row>
    <row r="57" spans="3:15" x14ac:dyDescent="0.25">
      <c r="C57" s="3"/>
      <c r="D57" s="3"/>
      <c r="E57" s="3"/>
      <c r="F57" s="3"/>
      <c r="G57" s="3"/>
      <c r="H57" s="3"/>
      <c r="O57" s="3"/>
    </row>
    <row r="58" spans="3:15" x14ac:dyDescent="0.25">
      <c r="C58" s="3"/>
      <c r="D58" s="3"/>
      <c r="E58" s="3"/>
      <c r="F58" s="3"/>
      <c r="G58" s="3"/>
      <c r="H58" s="3"/>
      <c r="O58" s="3"/>
    </row>
    <row r="59" spans="3:15" x14ac:dyDescent="0.25">
      <c r="C59" s="3"/>
      <c r="D59" s="3"/>
      <c r="E59" s="3"/>
      <c r="F59" s="3"/>
      <c r="G59" s="3"/>
      <c r="H59" s="3"/>
      <c r="O59" s="3"/>
    </row>
    <row r="60" spans="3:15" x14ac:dyDescent="0.25">
      <c r="C60" s="3"/>
      <c r="D60" s="3"/>
      <c r="E60" s="3"/>
      <c r="F60" s="3"/>
      <c r="G60" s="3"/>
      <c r="H60" s="3"/>
      <c r="O60" s="3"/>
    </row>
    <row r="61" spans="3:15" x14ac:dyDescent="0.25">
      <c r="C61" s="3"/>
      <c r="D61" s="3"/>
      <c r="E61" s="3"/>
      <c r="F61" s="3"/>
      <c r="G61" s="3"/>
      <c r="H61" s="3"/>
      <c r="O61" s="3"/>
    </row>
    <row r="62" spans="3:15" x14ac:dyDescent="0.25">
      <c r="C62" s="3"/>
      <c r="D62" s="3"/>
      <c r="E62" s="3"/>
      <c r="F62" s="3"/>
      <c r="G62" s="3"/>
      <c r="H62" s="3"/>
      <c r="O62" s="3"/>
    </row>
    <row r="63" spans="3:15" x14ac:dyDescent="0.25">
      <c r="C63" s="3"/>
      <c r="D63" s="3"/>
      <c r="E63" s="3"/>
      <c r="F63" s="3"/>
      <c r="G63" s="3"/>
      <c r="H63" s="3"/>
      <c r="O63" s="3"/>
    </row>
    <row r="64" spans="3:15" x14ac:dyDescent="0.25">
      <c r="C64" s="3"/>
      <c r="D64" s="3"/>
      <c r="E64" s="3"/>
      <c r="F64" s="3"/>
      <c r="G64" s="3"/>
      <c r="H64" s="3"/>
      <c r="O64" s="3"/>
    </row>
    <row r="65" spans="3:15" x14ac:dyDescent="0.25">
      <c r="C65" s="3"/>
      <c r="D65" s="3"/>
      <c r="E65" s="3"/>
      <c r="F65" s="3"/>
      <c r="G65" s="3"/>
      <c r="H65" s="3"/>
      <c r="O65" s="3"/>
    </row>
    <row r="66" spans="3:15" x14ac:dyDescent="0.25">
      <c r="C66" s="3"/>
      <c r="D66" s="3"/>
      <c r="E66" s="3"/>
      <c r="F66" s="3"/>
      <c r="G66" s="3"/>
      <c r="H66" s="3"/>
      <c r="O66" s="3"/>
    </row>
    <row r="67" spans="3:15" x14ac:dyDescent="0.3">
      <c r="C67" s="3"/>
      <c r="D67" s="3"/>
      <c r="E67" s="3"/>
      <c r="F67" s="3"/>
      <c r="G67" s="3"/>
      <c r="H67" s="3"/>
      <c r="O67" s="7"/>
    </row>
    <row r="68" spans="3:15" x14ac:dyDescent="0.25">
      <c r="C68" s="3"/>
      <c r="D68" s="3"/>
      <c r="E68" s="3"/>
      <c r="F68" s="3"/>
      <c r="G68" s="3"/>
      <c r="H68" s="3"/>
      <c r="O68" s="3"/>
    </row>
    <row r="69" spans="3:15" x14ac:dyDescent="0.25">
      <c r="C69" s="3"/>
      <c r="D69" s="3"/>
      <c r="E69" s="3"/>
      <c r="F69" s="3"/>
      <c r="G69" s="3"/>
      <c r="H69" s="3"/>
      <c r="O69" s="3"/>
    </row>
    <row r="70" spans="3:15" x14ac:dyDescent="0.25">
      <c r="C70" s="3"/>
      <c r="D70" s="3"/>
      <c r="E70" s="3"/>
      <c r="F70" s="3"/>
      <c r="G70" s="3"/>
      <c r="H70" s="3"/>
      <c r="O70" s="3"/>
    </row>
    <row r="71" spans="3:15" x14ac:dyDescent="0.25">
      <c r="C71" s="3"/>
      <c r="D71" s="3"/>
      <c r="E71" s="3"/>
      <c r="F71" s="3"/>
      <c r="G71" s="3"/>
      <c r="H71" s="3"/>
      <c r="O71" s="3"/>
    </row>
    <row r="72" spans="3:15" x14ac:dyDescent="0.25">
      <c r="C72" s="3"/>
      <c r="D72" s="3"/>
      <c r="E72" s="3"/>
      <c r="F72" s="3"/>
      <c r="G72" s="3"/>
      <c r="H72" s="3"/>
      <c r="O72" s="3"/>
    </row>
    <row r="73" spans="3:15" x14ac:dyDescent="0.25">
      <c r="C73" s="3"/>
      <c r="D73" s="3"/>
      <c r="E73" s="3"/>
      <c r="F73" s="3"/>
      <c r="G73" s="3"/>
      <c r="H73" s="3"/>
      <c r="O73" s="3"/>
    </row>
    <row r="74" spans="3:15" x14ac:dyDescent="0.25">
      <c r="C74" s="3"/>
      <c r="D74" s="3"/>
      <c r="E74" s="3"/>
      <c r="F74" s="3"/>
      <c r="G74" s="3"/>
      <c r="H74" s="3"/>
      <c r="O74" s="3"/>
    </row>
    <row r="75" spans="3:15" x14ac:dyDescent="0.25">
      <c r="C75" s="3"/>
      <c r="D75" s="3"/>
      <c r="E75" s="3"/>
      <c r="F75" s="3"/>
      <c r="G75" s="3"/>
      <c r="H75" s="3"/>
      <c r="O75" s="3"/>
    </row>
    <row r="76" spans="3:15" x14ac:dyDescent="0.25">
      <c r="C76" s="3"/>
      <c r="D76" s="3"/>
      <c r="E76" s="3"/>
      <c r="F76" s="3"/>
      <c r="G76" s="3"/>
      <c r="H76" s="3"/>
      <c r="O76" s="3"/>
    </row>
    <row r="77" spans="3:15" x14ac:dyDescent="0.25">
      <c r="C77" s="3"/>
      <c r="D77" s="3"/>
      <c r="E77" s="3"/>
      <c r="F77" s="3"/>
      <c r="G77" s="3"/>
      <c r="H77" s="3"/>
      <c r="O77" s="3"/>
    </row>
    <row r="78" spans="3:15" ht="15.55" x14ac:dyDescent="0.3">
      <c r="C78" s="3"/>
      <c r="D78" s="3"/>
      <c r="E78" s="3"/>
      <c r="F78" s="3"/>
      <c r="G78" s="3"/>
      <c r="H78" s="3"/>
      <c r="O78" s="9"/>
    </row>
    <row r="79" spans="3:15" x14ac:dyDescent="0.25">
      <c r="C79" s="3"/>
      <c r="D79" s="3"/>
      <c r="E79" s="3"/>
      <c r="F79" s="3"/>
      <c r="G79" s="3"/>
      <c r="H79" s="3"/>
      <c r="O79" s="3"/>
    </row>
    <row r="80" spans="3:15" x14ac:dyDescent="0.25">
      <c r="C80" s="3"/>
      <c r="D80" s="3"/>
      <c r="E80" s="3"/>
      <c r="F80" s="3"/>
      <c r="G80" s="3"/>
      <c r="H80" s="3"/>
      <c r="O80" s="3"/>
    </row>
    <row r="81" spans="3:15" x14ac:dyDescent="0.25">
      <c r="C81" s="3"/>
      <c r="D81" s="3"/>
      <c r="E81" s="3"/>
      <c r="F81" s="3"/>
      <c r="G81" s="3"/>
      <c r="H81" s="3"/>
      <c r="O81" s="3"/>
    </row>
    <row r="82" spans="3:15" x14ac:dyDescent="0.25">
      <c r="C82" s="3"/>
      <c r="D82" s="3"/>
      <c r="E82" s="3"/>
      <c r="F82" s="3"/>
      <c r="G82" s="3"/>
      <c r="H82" s="3"/>
      <c r="O82" s="3"/>
    </row>
    <row r="83" spans="3:15" x14ac:dyDescent="0.25">
      <c r="C83" s="3"/>
      <c r="D83" s="3"/>
      <c r="E83" s="3"/>
      <c r="F83" s="3"/>
      <c r="G83" s="3"/>
      <c r="H83" s="3"/>
      <c r="O83" s="3"/>
    </row>
    <row r="84" spans="3:15" x14ac:dyDescent="0.25">
      <c r="C84" s="3"/>
      <c r="D84" s="3"/>
      <c r="E84" s="3"/>
      <c r="F84" s="3"/>
      <c r="G84" s="3"/>
      <c r="H84" s="3"/>
      <c r="O84" s="3"/>
    </row>
    <row r="85" spans="3:15" x14ac:dyDescent="0.25">
      <c r="C85" s="3"/>
      <c r="D85" s="3"/>
      <c r="E85" s="3"/>
      <c r="F85" s="3"/>
      <c r="G85" s="3"/>
      <c r="H85" s="3"/>
      <c r="O85" s="3"/>
    </row>
    <row r="86" spans="3:15" x14ac:dyDescent="0.25">
      <c r="C86" s="3"/>
      <c r="D86" s="3"/>
      <c r="E86" s="3"/>
      <c r="F86" s="3"/>
      <c r="G86" s="3"/>
      <c r="H86" s="3"/>
      <c r="O86" s="3"/>
    </row>
    <row r="87" spans="3:15" x14ac:dyDescent="0.3">
      <c r="C87" s="3"/>
      <c r="D87" s="3"/>
      <c r="E87" s="3"/>
      <c r="F87" s="3"/>
      <c r="G87" s="3"/>
      <c r="H87" s="3"/>
      <c r="O87" s="7"/>
    </row>
    <row r="88" spans="3:15" x14ac:dyDescent="0.25">
      <c r="C88" s="3"/>
      <c r="D88" s="3"/>
      <c r="E88" s="3"/>
      <c r="F88" s="3"/>
      <c r="G88" s="3"/>
      <c r="H88" s="3"/>
      <c r="O88" s="3"/>
    </row>
    <row r="89" spans="3:15" x14ac:dyDescent="0.25">
      <c r="C89" s="3"/>
      <c r="D89" s="3"/>
      <c r="E89" s="3"/>
      <c r="F89" s="3"/>
      <c r="G89" s="3"/>
      <c r="H89" s="3"/>
      <c r="O89" s="3"/>
    </row>
    <row r="90" spans="3:15" x14ac:dyDescent="0.25">
      <c r="C90" s="3"/>
      <c r="D90" s="3"/>
      <c r="E90" s="3"/>
      <c r="F90" s="3"/>
      <c r="G90" s="3"/>
      <c r="H90" s="3"/>
      <c r="O90" s="3"/>
    </row>
    <row r="91" spans="3:15" x14ac:dyDescent="0.25">
      <c r="C91" s="3"/>
      <c r="D91" s="3"/>
      <c r="E91" s="3"/>
      <c r="F91" s="3"/>
      <c r="G91" s="3"/>
      <c r="H91" s="3"/>
      <c r="O91" s="3"/>
    </row>
    <row r="92" spans="3:15" x14ac:dyDescent="0.25">
      <c r="C92" s="3"/>
      <c r="D92" s="3"/>
      <c r="E92" s="3"/>
      <c r="F92" s="3"/>
      <c r="G92" s="3"/>
      <c r="H92" s="3"/>
      <c r="O92" s="3"/>
    </row>
    <row r="93" spans="3:15" x14ac:dyDescent="0.25">
      <c r="C93" s="3"/>
      <c r="D93" s="3"/>
      <c r="E93" s="3"/>
      <c r="F93" s="3"/>
      <c r="G93" s="3"/>
      <c r="H93" s="3"/>
      <c r="O93" s="3"/>
    </row>
    <row r="94" spans="3:15" x14ac:dyDescent="0.25">
      <c r="C94" s="3"/>
      <c r="D94" s="3"/>
      <c r="E94" s="3"/>
      <c r="F94" s="3"/>
      <c r="G94" s="3"/>
      <c r="H94" s="3"/>
      <c r="O94" s="3"/>
    </row>
    <row r="95" spans="3:15" x14ac:dyDescent="0.25">
      <c r="C95" s="3"/>
      <c r="D95" s="3"/>
      <c r="E95" s="3"/>
      <c r="F95" s="3"/>
      <c r="G95" s="3"/>
      <c r="H95" s="3"/>
      <c r="O95" s="3"/>
    </row>
    <row r="96" spans="3:15" x14ac:dyDescent="0.25">
      <c r="C96" s="3"/>
      <c r="D96" s="3"/>
      <c r="E96" s="3"/>
      <c r="F96" s="3"/>
      <c r="G96" s="3"/>
      <c r="H96" s="3"/>
      <c r="O96" s="3"/>
    </row>
    <row r="97" spans="3:15" x14ac:dyDescent="0.25">
      <c r="C97" s="3"/>
      <c r="D97" s="3"/>
      <c r="E97" s="3"/>
      <c r="F97" s="3"/>
      <c r="G97" s="3"/>
      <c r="H97" s="3"/>
      <c r="O97" s="3"/>
    </row>
    <row r="98" spans="3:15" ht="15.55" x14ac:dyDescent="0.3">
      <c r="C98" s="3"/>
      <c r="D98" s="3"/>
      <c r="E98" s="3"/>
      <c r="F98" s="3"/>
      <c r="G98" s="3"/>
      <c r="H98" s="3"/>
      <c r="O98" s="9"/>
    </row>
    <row r="99" spans="3:15" x14ac:dyDescent="0.25">
      <c r="C99" s="3"/>
      <c r="D99" s="3"/>
      <c r="E99" s="3"/>
      <c r="F99" s="3"/>
      <c r="G99" s="3"/>
      <c r="H99" s="3"/>
      <c r="O99" s="3"/>
    </row>
    <row r="100" spans="3:15" x14ac:dyDescent="0.25">
      <c r="C100" s="3"/>
      <c r="D100" s="3"/>
      <c r="E100" s="3"/>
      <c r="F100" s="3"/>
      <c r="G100" s="3"/>
      <c r="H100" s="3"/>
      <c r="O100" s="3"/>
    </row>
    <row r="101" spans="3:15" x14ac:dyDescent="0.25">
      <c r="C101" s="3"/>
      <c r="D101" s="3"/>
      <c r="E101" s="3"/>
      <c r="F101" s="3"/>
      <c r="G101" s="3"/>
      <c r="H101" s="3"/>
      <c r="O101" s="3"/>
    </row>
    <row r="102" spans="3:15" x14ac:dyDescent="0.25">
      <c r="C102" s="3"/>
      <c r="D102" s="3"/>
      <c r="E102" s="3"/>
      <c r="F102" s="3"/>
      <c r="G102" s="3"/>
      <c r="H102" s="3"/>
      <c r="O102" s="3"/>
    </row>
    <row r="103" spans="3:15" x14ac:dyDescent="0.25">
      <c r="C103" s="3"/>
      <c r="D103" s="3"/>
      <c r="E103" s="3"/>
      <c r="F103" s="3"/>
      <c r="G103" s="3"/>
      <c r="H103" s="3"/>
      <c r="O103" s="3"/>
    </row>
    <row r="104" spans="3:15" x14ac:dyDescent="0.25">
      <c r="C104" s="3"/>
      <c r="D104" s="3"/>
      <c r="E104" s="3"/>
      <c r="F104" s="3"/>
      <c r="G104" s="3"/>
      <c r="H104" s="3"/>
      <c r="O104" s="3"/>
    </row>
    <row r="105" spans="3:15" x14ac:dyDescent="0.25">
      <c r="C105" s="3"/>
      <c r="D105" s="3"/>
      <c r="E105" s="3"/>
      <c r="F105" s="3"/>
      <c r="G105" s="3"/>
      <c r="H105" s="3"/>
      <c r="O105" s="3"/>
    </row>
    <row r="106" spans="3:15" x14ac:dyDescent="0.25">
      <c r="C106" s="3"/>
      <c r="D106" s="3"/>
      <c r="E106" s="3"/>
      <c r="F106" s="3"/>
      <c r="G106" s="3"/>
      <c r="H106" s="3"/>
      <c r="O106" s="3"/>
    </row>
    <row r="107" spans="3:15" x14ac:dyDescent="0.3">
      <c r="C107" s="3"/>
      <c r="D107" s="3"/>
      <c r="E107" s="3"/>
      <c r="F107" s="3"/>
      <c r="G107" s="3"/>
      <c r="H107" s="3"/>
      <c r="O107" s="7"/>
    </row>
    <row r="108" spans="3:15" x14ac:dyDescent="0.25">
      <c r="C108" s="3"/>
      <c r="D108" s="3"/>
      <c r="E108" s="3"/>
      <c r="F108" s="3"/>
      <c r="G108" s="3"/>
      <c r="H108" s="3"/>
      <c r="O108" s="3"/>
    </row>
    <row r="109" spans="3:15" x14ac:dyDescent="0.25">
      <c r="O109" s="3"/>
    </row>
    <row r="110" spans="3:15" x14ac:dyDescent="0.25">
      <c r="O110" s="3"/>
    </row>
    <row r="111" spans="3:15" x14ac:dyDescent="0.25">
      <c r="O111" s="3"/>
    </row>
    <row r="112" spans="3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3">
      <c r="O118" s="7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</sheetData>
  <mergeCells count="9">
    <mergeCell ref="A1:A2"/>
    <mergeCell ref="K1:K2"/>
    <mergeCell ref="M1:M2"/>
    <mergeCell ref="B1:B2"/>
    <mergeCell ref="C1:E1"/>
    <mergeCell ref="F1:H1"/>
    <mergeCell ref="I1:I2"/>
    <mergeCell ref="J1:J2"/>
    <mergeCell ref="L1:L2"/>
  </mergeCells>
  <phoneticPr fontId="1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5"/>
  <sheetViews>
    <sheetView topLeftCell="A19" zoomScale="85" zoomScaleNormal="85" zoomScalePageLayoutView="85" workbookViewId="0">
      <selection activeCell="A23" sqref="A23:XFD42"/>
    </sheetView>
  </sheetViews>
  <sheetFormatPr defaultColWidth="8.8984375" defaultRowHeight="14.4" x14ac:dyDescent="0.25"/>
  <cols>
    <col min="1" max="1" width="8.8984375" style="2"/>
    <col min="2" max="2" width="10.8984375" style="2" customWidth="1"/>
    <col min="3" max="4" width="9.09765625" style="2" bestFit="1" customWidth="1"/>
    <col min="5" max="5" width="9.3984375" style="2" bestFit="1" customWidth="1"/>
    <col min="6" max="7" width="9.09765625" style="2" bestFit="1" customWidth="1"/>
    <col min="8" max="8" width="9.3984375" style="2" bestFit="1" customWidth="1"/>
    <col min="9" max="9" width="9.09765625" style="2" bestFit="1" customWidth="1"/>
    <col min="10" max="10" width="9.09765625" style="2" customWidth="1"/>
    <col min="11" max="11" width="9" style="2" customWidth="1"/>
    <col min="12" max="16384" width="8.8984375" style="2"/>
  </cols>
  <sheetData>
    <row r="1" spans="1:19" x14ac:dyDescent="0.25">
      <c r="A1" s="5"/>
      <c r="B1" s="5"/>
      <c r="C1" s="71" t="s">
        <v>14</v>
      </c>
      <c r="D1" s="72"/>
      <c r="E1" s="72"/>
      <c r="F1" s="73" t="s">
        <v>15</v>
      </c>
      <c r="G1" s="74"/>
      <c r="H1" s="74"/>
      <c r="I1" s="72" t="s">
        <v>2</v>
      </c>
      <c r="J1" s="72"/>
      <c r="K1" s="72"/>
      <c r="L1" s="5" t="s">
        <v>16</v>
      </c>
      <c r="M1" s="5" t="s">
        <v>17</v>
      </c>
      <c r="N1" s="5" t="s">
        <v>3</v>
      </c>
      <c r="O1" s="5" t="s">
        <v>18</v>
      </c>
    </row>
    <row r="2" spans="1:19" x14ac:dyDescent="0.25">
      <c r="A2" s="5" t="s">
        <v>0</v>
      </c>
      <c r="B2" s="5"/>
      <c r="C2" s="5" t="s">
        <v>10</v>
      </c>
      <c r="D2" s="5" t="s">
        <v>11</v>
      </c>
      <c r="E2" s="5" t="s">
        <v>12</v>
      </c>
      <c r="F2" s="5" t="s">
        <v>10</v>
      </c>
      <c r="G2" s="5" t="s">
        <v>11</v>
      </c>
      <c r="H2" s="5" t="s">
        <v>12</v>
      </c>
      <c r="I2" s="5" t="s">
        <v>10</v>
      </c>
      <c r="J2" s="5" t="s">
        <v>11</v>
      </c>
      <c r="K2" s="5" t="s">
        <v>12</v>
      </c>
      <c r="L2" s="5"/>
      <c r="M2" s="5"/>
      <c r="N2" s="5"/>
      <c r="O2" s="5"/>
    </row>
    <row r="3" spans="1:19" x14ac:dyDescent="0.25">
      <c r="A3" s="5" t="s">
        <v>1</v>
      </c>
      <c r="B3" s="5">
        <v>1</v>
      </c>
      <c r="C3" s="1">
        <v>-28.82</v>
      </c>
      <c r="D3" s="1">
        <v>144.61551020408157</v>
      </c>
      <c r="E3" s="1">
        <v>-266.69</v>
      </c>
      <c r="F3" s="1">
        <v>-29.98</v>
      </c>
      <c r="G3" s="1">
        <v>140.47999999999999</v>
      </c>
      <c r="H3" s="1">
        <v>-312.70999999999998</v>
      </c>
      <c r="I3" s="1">
        <v>-28.19</v>
      </c>
      <c r="J3" s="1">
        <v>135.66</v>
      </c>
      <c r="K3" s="1">
        <v>-363.67</v>
      </c>
      <c r="L3" s="2">
        <f>(D3-G3)/(E3-H3)</f>
        <v>8.9863324730151795E-2</v>
      </c>
      <c r="M3" s="2">
        <f>(G3-J3)/(H3-K3)</f>
        <v>9.4583987441130099E-2</v>
      </c>
      <c r="N3" s="2">
        <f>L3-M3</f>
        <v>-4.7206627109783045E-3</v>
      </c>
      <c r="O3" s="3">
        <f>ATAN(N3)*180/3.1415926</f>
        <v>-0.27047204534403668</v>
      </c>
      <c r="Q3" s="3"/>
    </row>
    <row r="4" spans="1:19" x14ac:dyDescent="0.25">
      <c r="A4" s="5" t="s">
        <v>1</v>
      </c>
      <c r="B4" s="5">
        <v>2</v>
      </c>
      <c r="C4" s="1">
        <v>-26.87</v>
      </c>
      <c r="D4" s="1">
        <v>197.1</v>
      </c>
      <c r="E4" s="1">
        <v>-266.95</v>
      </c>
      <c r="F4" s="1">
        <v>-27.94</v>
      </c>
      <c r="G4" s="1">
        <v>194.35</v>
      </c>
      <c r="H4" s="1">
        <v>-318.02</v>
      </c>
      <c r="I4" s="1">
        <v>-26.72</v>
      </c>
      <c r="J4" s="1">
        <v>191.72</v>
      </c>
      <c r="K4" s="1">
        <v>-369.43</v>
      </c>
      <c r="L4" s="2">
        <f>(D4-G4)/(E4-H4)</f>
        <v>5.384766007440768E-2</v>
      </c>
      <c r="M4" s="2">
        <f>(G4-J4)/(H4-K4)</f>
        <v>5.115736238085964E-2</v>
      </c>
      <c r="N4" s="2">
        <f t="shared" ref="N4:N42" si="0">L4-M4</f>
        <v>2.6902976935480397E-3</v>
      </c>
      <c r="O4" s="3">
        <f>ATAN(N4)*180/3.1415926</f>
        <v>0.15414233422544746</v>
      </c>
      <c r="Q4" s="3"/>
    </row>
    <row r="5" spans="1:19" x14ac:dyDescent="0.25">
      <c r="A5" s="5" t="s">
        <v>1</v>
      </c>
      <c r="B5" s="5">
        <v>3</v>
      </c>
      <c r="C5" s="1">
        <v>-28.84</v>
      </c>
      <c r="D5" s="1">
        <v>159.66999999999999</v>
      </c>
      <c r="E5" s="1">
        <v>-239.44</v>
      </c>
      <c r="F5" s="1">
        <v>-29.97</v>
      </c>
      <c r="G5" s="1">
        <v>154.9</v>
      </c>
      <c r="H5" s="1">
        <v>-284.02999999999997</v>
      </c>
      <c r="I5" s="1">
        <v>-28.52</v>
      </c>
      <c r="J5" s="1">
        <v>150.09</v>
      </c>
      <c r="K5" s="1">
        <v>-334.33</v>
      </c>
      <c r="L5" s="2">
        <f>(D5-G5)/(E5-H5)</f>
        <v>0.10697465799506581</v>
      </c>
      <c r="M5" s="2">
        <f>(G5-J5)/(H5-K5)</f>
        <v>9.5626242544731635E-2</v>
      </c>
      <c r="N5" s="2">
        <f t="shared" si="0"/>
        <v>1.1348415450334173E-2</v>
      </c>
      <c r="O5" s="3">
        <f>ATAN(N5)*180/3.1415926</f>
        <v>0.65018840967813496</v>
      </c>
      <c r="Q5" s="3"/>
      <c r="S5" s="3"/>
    </row>
    <row r="6" spans="1:19" x14ac:dyDescent="0.25">
      <c r="A6" s="5" t="s">
        <v>1</v>
      </c>
      <c r="B6" s="5">
        <v>4</v>
      </c>
      <c r="C6" s="1">
        <v>-19.38</v>
      </c>
      <c r="D6" s="1">
        <v>191.61843340352527</v>
      </c>
      <c r="E6" s="1">
        <v>-564.03399999999999</v>
      </c>
      <c r="F6" s="1">
        <v>-20.6</v>
      </c>
      <c r="G6" s="1">
        <v>184.88</v>
      </c>
      <c r="H6" s="1">
        <v>-612.42999999999995</v>
      </c>
      <c r="I6" s="1">
        <v>-21.07</v>
      </c>
      <c r="J6" s="1">
        <v>176.72</v>
      </c>
      <c r="K6" s="1">
        <v>-667.51700000000005</v>
      </c>
      <c r="L6" s="2">
        <f>(D6-G6)/(E6-H6)</f>
        <v>0.13923533770405164</v>
      </c>
      <c r="M6" s="2">
        <f>(G6-J6)/(H6-K6)</f>
        <v>0.14812932270771656</v>
      </c>
      <c r="N6" s="2">
        <f t="shared" si="0"/>
        <v>-8.8939850036649226E-3</v>
      </c>
      <c r="O6" s="3">
        <f>ATAN(N6)*180/3.1415926</f>
        <v>-0.50957437645661552</v>
      </c>
      <c r="Q6" s="3"/>
      <c r="S6" s="3"/>
    </row>
    <row r="7" spans="1:19" x14ac:dyDescent="0.25">
      <c r="A7" s="5" t="s">
        <v>1</v>
      </c>
      <c r="B7" s="5">
        <v>5</v>
      </c>
      <c r="C7" s="1">
        <v>-21.55</v>
      </c>
      <c r="D7" s="1">
        <v>191.01225323478295</v>
      </c>
      <c r="E7" s="1">
        <v>-660.41600000000005</v>
      </c>
      <c r="F7" s="1">
        <v>-22.58</v>
      </c>
      <c r="G7" s="1">
        <v>188.78</v>
      </c>
      <c r="H7" s="1">
        <v>-707.06</v>
      </c>
      <c r="I7" s="1">
        <v>-21.26</v>
      </c>
      <c r="J7" s="1">
        <v>184.95</v>
      </c>
      <c r="K7" s="1">
        <v>-758.26900000000001</v>
      </c>
      <c r="L7" s="2">
        <f>(D7-G7)/(E7-H7)</f>
        <v>4.7857242834725804E-2</v>
      </c>
      <c r="M7" s="2">
        <f>(G7-J7)/(H7-K7)</f>
        <v>7.4791540549512939E-2</v>
      </c>
      <c r="N7" s="2">
        <f t="shared" si="0"/>
        <v>-2.6934297714787135E-2</v>
      </c>
      <c r="O7" s="3">
        <f>ATAN(N7)*180/3.1415926</f>
        <v>-1.5428485918876973</v>
      </c>
      <c r="Q7" s="3"/>
      <c r="S7" s="3"/>
    </row>
    <row r="8" spans="1:19" x14ac:dyDescent="0.3">
      <c r="A8" s="5" t="s">
        <v>1</v>
      </c>
      <c r="B8" s="5">
        <v>6</v>
      </c>
      <c r="C8" s="1">
        <v>-17.55</v>
      </c>
      <c r="D8" s="1">
        <v>147.29237168889688</v>
      </c>
      <c r="E8" s="1">
        <v>-585.69799999999998</v>
      </c>
      <c r="F8" s="6">
        <v>-18.8</v>
      </c>
      <c r="G8" s="6">
        <v>146.56</v>
      </c>
      <c r="H8" s="6">
        <v>-637.03</v>
      </c>
      <c r="I8" s="1">
        <v>-17.62</v>
      </c>
      <c r="J8" s="1">
        <v>145.28</v>
      </c>
      <c r="K8" s="1">
        <v>-687.18700000000001</v>
      </c>
      <c r="L8" s="2">
        <f t="shared" ref="L8:L42" si="1">(D8-G8)/(E8-H8)</f>
        <v>1.426735153309585E-2</v>
      </c>
      <c r="M8" s="2">
        <f t="shared" ref="M8:M42" si="2">(G8-J8)/(H8-K8)</f>
        <v>2.5519867615686746E-2</v>
      </c>
      <c r="N8" s="2">
        <f t="shared" si="0"/>
        <v>-1.1252516082590897E-2</v>
      </c>
      <c r="O8" s="3">
        <f t="shared" ref="O8:O42" si="3">ATAN(N8)*180/3.1415926</f>
        <v>-0.64469448213639213</v>
      </c>
      <c r="Q8" s="3"/>
      <c r="S8" s="3"/>
    </row>
    <row r="9" spans="1:19" x14ac:dyDescent="0.25">
      <c r="A9" s="5" t="s">
        <v>1</v>
      </c>
      <c r="B9" s="5">
        <v>7</v>
      </c>
      <c r="C9" s="1">
        <v>-15.18</v>
      </c>
      <c r="D9" s="1">
        <v>144.90340557585262</v>
      </c>
      <c r="E9" s="1">
        <v>-549.24699999999996</v>
      </c>
      <c r="F9" s="1">
        <v>-16.57</v>
      </c>
      <c r="G9" s="1">
        <v>142.69999999999999</v>
      </c>
      <c r="H9" s="1">
        <v>-592.14</v>
      </c>
      <c r="I9" s="1">
        <v>-17.62</v>
      </c>
      <c r="J9" s="1">
        <v>139.78</v>
      </c>
      <c r="K9" s="1">
        <v>-644.41899999999998</v>
      </c>
      <c r="L9" s="2">
        <f t="shared" si="1"/>
        <v>5.1369817356040064E-2</v>
      </c>
      <c r="M9" s="2">
        <f t="shared" si="2"/>
        <v>5.5854167065169338E-2</v>
      </c>
      <c r="N9" s="2">
        <f t="shared" si="0"/>
        <v>-4.4843497091292747E-3</v>
      </c>
      <c r="O9" s="3">
        <f t="shared" si="3"/>
        <v>-0.25693259433310894</v>
      </c>
      <c r="Q9" s="3"/>
      <c r="S9" s="3"/>
    </row>
    <row r="10" spans="1:19" x14ac:dyDescent="0.25">
      <c r="A10" s="5" t="s">
        <v>1</v>
      </c>
      <c r="B10" s="5">
        <v>8</v>
      </c>
      <c r="C10" s="1">
        <v>-20.05</v>
      </c>
      <c r="D10" s="1">
        <v>183.49569287713467</v>
      </c>
      <c r="E10" s="1">
        <v>-558.56700000000001</v>
      </c>
      <c r="F10" s="1">
        <v>-21.08</v>
      </c>
      <c r="G10" s="1">
        <v>176.57</v>
      </c>
      <c r="H10" s="1">
        <v>-606.95000000000005</v>
      </c>
      <c r="I10" s="1">
        <v>-21.14</v>
      </c>
      <c r="J10" s="1">
        <v>169.23</v>
      </c>
      <c r="K10" s="1">
        <v>-656.25599999999997</v>
      </c>
      <c r="L10" s="2">
        <f t="shared" si="1"/>
        <v>0.14314310557705545</v>
      </c>
      <c r="M10" s="2">
        <f t="shared" si="2"/>
        <v>0.14886626374072151</v>
      </c>
      <c r="N10" s="2">
        <f t="shared" si="0"/>
        <v>-5.7231581636660589E-3</v>
      </c>
      <c r="O10" s="3">
        <f t="shared" si="3"/>
        <v>-0.3279092337167997</v>
      </c>
      <c r="Q10" s="3"/>
      <c r="S10" s="3"/>
    </row>
    <row r="11" spans="1:19" x14ac:dyDescent="0.3">
      <c r="A11" s="5" t="s">
        <v>1</v>
      </c>
      <c r="B11" s="5">
        <v>9</v>
      </c>
      <c r="C11" s="1">
        <v>-22.02</v>
      </c>
      <c r="D11" s="1">
        <v>151.90043225191982</v>
      </c>
      <c r="E11" s="1">
        <v>-789.73900000000003</v>
      </c>
      <c r="F11" s="1">
        <v>-23.22</v>
      </c>
      <c r="G11" s="1">
        <v>147.24</v>
      </c>
      <c r="H11" s="1">
        <v>-835.45</v>
      </c>
      <c r="I11" s="6">
        <v>-23.76</v>
      </c>
      <c r="J11" s="1">
        <v>141.97999999999999</v>
      </c>
      <c r="K11" s="1">
        <v>-885.84699999999998</v>
      </c>
      <c r="L11" s="2">
        <f t="shared" si="1"/>
        <v>0.10195428347487068</v>
      </c>
      <c r="M11" s="2">
        <f t="shared" si="2"/>
        <v>0.10437129194198119</v>
      </c>
      <c r="N11" s="2">
        <f t="shared" si="0"/>
        <v>-2.4170084671105152E-3</v>
      </c>
      <c r="O11" s="3">
        <f t="shared" si="3"/>
        <v>-0.13848411690402374</v>
      </c>
      <c r="Q11" s="3"/>
      <c r="S11" s="3"/>
    </row>
    <row r="12" spans="1:19" x14ac:dyDescent="0.25">
      <c r="A12" s="5" t="s">
        <v>1</v>
      </c>
      <c r="B12" s="5">
        <v>10</v>
      </c>
      <c r="C12" s="1">
        <v>-18.07</v>
      </c>
      <c r="D12" s="1">
        <v>151.51591067284389</v>
      </c>
      <c r="E12" s="1">
        <v>-595.16399999999999</v>
      </c>
      <c r="F12" s="1">
        <v>-19.05</v>
      </c>
      <c r="G12" s="1">
        <v>149.01</v>
      </c>
      <c r="H12" s="1">
        <v>-640.29</v>
      </c>
      <c r="I12" s="1">
        <v>-19.2</v>
      </c>
      <c r="J12" s="1">
        <v>146.09</v>
      </c>
      <c r="K12" s="1">
        <v>-687.34400000000005</v>
      </c>
      <c r="L12" s="2">
        <f t="shared" si="1"/>
        <v>5.5531415876521238E-2</v>
      </c>
      <c r="M12" s="2">
        <f t="shared" si="2"/>
        <v>6.2056360776979257E-2</v>
      </c>
      <c r="N12" s="2">
        <f t="shared" si="0"/>
        <v>-6.5249449004580184E-3</v>
      </c>
      <c r="O12" s="3">
        <f t="shared" si="3"/>
        <v>-0.37384650529584335</v>
      </c>
      <c r="Q12" s="3"/>
      <c r="S12" s="3"/>
    </row>
    <row r="13" spans="1:19" x14ac:dyDescent="0.25">
      <c r="A13" s="5" t="s">
        <v>1</v>
      </c>
      <c r="B13" s="5">
        <v>11</v>
      </c>
      <c r="C13" s="1">
        <v>-23.18</v>
      </c>
      <c r="D13" s="1">
        <v>141.9777</v>
      </c>
      <c r="E13" s="1">
        <v>-783.78399999999999</v>
      </c>
      <c r="F13" s="1">
        <v>-24.34</v>
      </c>
      <c r="G13" s="1">
        <v>137.26</v>
      </c>
      <c r="H13" s="1">
        <v>-829.91</v>
      </c>
      <c r="I13" s="1">
        <v>-23.28</v>
      </c>
      <c r="J13" s="1">
        <v>132.63</v>
      </c>
      <c r="K13" s="1">
        <v>-879.88300000000004</v>
      </c>
      <c r="L13" s="2">
        <f t="shared" si="1"/>
        <v>0.10227854138663682</v>
      </c>
      <c r="M13" s="2">
        <f t="shared" si="2"/>
        <v>9.2650031016748818E-2</v>
      </c>
      <c r="N13" s="2">
        <f t="shared" si="0"/>
        <v>9.628510369888002E-3</v>
      </c>
      <c r="O13" s="3">
        <f t="shared" si="3"/>
        <v>0.55165596934498373</v>
      </c>
      <c r="Q13" s="3"/>
      <c r="S13" s="3"/>
    </row>
    <row r="14" spans="1:19" x14ac:dyDescent="0.25">
      <c r="A14" s="5" t="s">
        <v>1</v>
      </c>
      <c r="B14" s="5">
        <v>12</v>
      </c>
      <c r="C14" s="1">
        <v>-20.41</v>
      </c>
      <c r="D14" s="1">
        <v>161.51282912104176</v>
      </c>
      <c r="E14" s="1">
        <v>-791.38900000000001</v>
      </c>
      <c r="F14" s="1">
        <v>-21.36</v>
      </c>
      <c r="G14" s="1">
        <v>156.68</v>
      </c>
      <c r="H14" s="1">
        <v>-835.98</v>
      </c>
      <c r="I14" s="1">
        <v>-22.6</v>
      </c>
      <c r="J14" s="1">
        <v>149.87</v>
      </c>
      <c r="K14" s="1">
        <v>-886.66499999999996</v>
      </c>
      <c r="L14" s="2">
        <f t="shared" si="1"/>
        <v>0.10838126799223506</v>
      </c>
      <c r="M14" s="2">
        <f t="shared" si="2"/>
        <v>0.13435927789286789</v>
      </c>
      <c r="N14" s="2">
        <f t="shared" si="0"/>
        <v>-2.5978009900632829E-2</v>
      </c>
      <c r="O14" s="3">
        <f t="shared" si="3"/>
        <v>-1.4880956624755652</v>
      </c>
      <c r="Q14" s="3"/>
      <c r="S14" s="3"/>
    </row>
    <row r="15" spans="1:19" x14ac:dyDescent="0.25">
      <c r="A15" s="5" t="s">
        <v>1</v>
      </c>
      <c r="B15" s="5">
        <v>13</v>
      </c>
      <c r="C15" s="1">
        <v>-18.63</v>
      </c>
      <c r="D15" s="1">
        <v>191.39264951611545</v>
      </c>
      <c r="E15" s="1">
        <v>-625.68600000000004</v>
      </c>
      <c r="F15" s="1">
        <v>-19.73</v>
      </c>
      <c r="G15" s="1">
        <v>185.65</v>
      </c>
      <c r="H15" s="1">
        <v>-667.78</v>
      </c>
      <c r="I15" s="1">
        <v>-18.84</v>
      </c>
      <c r="J15" s="1">
        <v>179.03</v>
      </c>
      <c r="K15" s="1">
        <v>-715.31200000000001</v>
      </c>
      <c r="L15" s="2">
        <f t="shared" si="1"/>
        <v>0.13642441953996906</v>
      </c>
      <c r="M15" s="2">
        <f t="shared" si="2"/>
        <v>0.13927459395775477</v>
      </c>
      <c r="N15" s="2">
        <f t="shared" si="0"/>
        <v>-2.8501744177857058E-3</v>
      </c>
      <c r="O15" s="3">
        <f t="shared" si="3"/>
        <v>-0.16330252560617664</v>
      </c>
      <c r="Q15" s="3"/>
      <c r="S15" s="3"/>
    </row>
    <row r="16" spans="1:19" x14ac:dyDescent="0.25">
      <c r="A16" s="5" t="s">
        <v>1</v>
      </c>
      <c r="B16" s="5">
        <v>14</v>
      </c>
      <c r="C16" s="1">
        <v>-42.52</v>
      </c>
      <c r="D16" s="1">
        <v>240.9743</v>
      </c>
      <c r="E16" s="1">
        <v>195.65989999999999</v>
      </c>
      <c r="F16" s="1">
        <v>-43.6</v>
      </c>
      <c r="G16" s="1">
        <v>237.62</v>
      </c>
      <c r="H16" s="1">
        <v>152.53</v>
      </c>
      <c r="I16" s="1">
        <v>-43.89</v>
      </c>
      <c r="J16" s="1">
        <v>234.04</v>
      </c>
      <c r="K16" s="1">
        <v>103.7809</v>
      </c>
      <c r="L16" s="2">
        <f t="shared" si="1"/>
        <v>7.7772032858875059E-2</v>
      </c>
      <c r="M16" s="2">
        <f t="shared" si="2"/>
        <v>7.3437253200572164E-2</v>
      </c>
      <c r="N16" s="2">
        <f t="shared" si="0"/>
        <v>4.3347796583028952E-3</v>
      </c>
      <c r="O16" s="3">
        <f t="shared" si="3"/>
        <v>0.24836302817786945</v>
      </c>
      <c r="Q16" s="3"/>
      <c r="S16" s="3"/>
    </row>
    <row r="17" spans="1:19" x14ac:dyDescent="0.25">
      <c r="A17" s="5" t="s">
        <v>1</v>
      </c>
      <c r="B17" s="5">
        <v>15</v>
      </c>
      <c r="C17" s="1">
        <v>-38.299999999999997</v>
      </c>
      <c r="D17" s="1">
        <v>240.56333703866605</v>
      </c>
      <c r="E17" s="1">
        <v>290.17140000000001</v>
      </c>
      <c r="F17" s="1">
        <v>-39.299999999999997</v>
      </c>
      <c r="G17" s="1">
        <v>238.41</v>
      </c>
      <c r="H17" s="1">
        <v>239.42</v>
      </c>
      <c r="I17" s="1">
        <v>-39.93</v>
      </c>
      <c r="J17" s="1">
        <v>235.5</v>
      </c>
      <c r="K17" s="1">
        <v>189.40199999999999</v>
      </c>
      <c r="L17" s="2">
        <f t="shared" si="1"/>
        <v>4.2429116017805447E-2</v>
      </c>
      <c r="M17" s="2">
        <f t="shared" si="2"/>
        <v>5.8179055540005527E-2</v>
      </c>
      <c r="N17" s="2">
        <f t="shared" si="0"/>
        <v>-1.5749939522200079E-2</v>
      </c>
      <c r="O17" s="3">
        <f t="shared" si="3"/>
        <v>-0.90233047165867719</v>
      </c>
      <c r="Q17" s="3"/>
      <c r="S17" s="3"/>
    </row>
    <row r="18" spans="1:19" x14ac:dyDescent="0.25">
      <c r="A18" s="5" t="s">
        <v>1</v>
      </c>
      <c r="B18" s="5">
        <v>16</v>
      </c>
      <c r="C18" s="1">
        <v>-38.56</v>
      </c>
      <c r="D18" s="1">
        <v>205.3648</v>
      </c>
      <c r="E18" s="1">
        <v>217.2166</v>
      </c>
      <c r="F18" s="1">
        <v>-39.9</v>
      </c>
      <c r="G18" s="1">
        <v>202.24</v>
      </c>
      <c r="H18" s="1">
        <v>171.15</v>
      </c>
      <c r="I18" s="1">
        <v>-39.75</v>
      </c>
      <c r="J18" s="1">
        <v>198.63</v>
      </c>
      <c r="K18" s="1">
        <v>115.3302</v>
      </c>
      <c r="L18" s="2">
        <f t="shared" si="1"/>
        <v>6.7832225516968769E-2</v>
      </c>
      <c r="M18" s="2">
        <f t="shared" si="2"/>
        <v>6.4672392233580442E-2</v>
      </c>
      <c r="N18" s="2">
        <f t="shared" si="0"/>
        <v>3.1598332833883275E-3</v>
      </c>
      <c r="O18" s="3">
        <f t="shared" si="3"/>
        <v>0.18104451164390986</v>
      </c>
      <c r="S18" s="3"/>
    </row>
    <row r="19" spans="1:19" ht="15.55" x14ac:dyDescent="0.3">
      <c r="A19" s="5" t="s">
        <v>1</v>
      </c>
      <c r="B19" s="5">
        <v>17</v>
      </c>
      <c r="C19" s="1">
        <v>-37.83</v>
      </c>
      <c r="D19" s="1">
        <v>190.99199999999999</v>
      </c>
      <c r="E19" s="1">
        <v>243.03100000000001</v>
      </c>
      <c r="F19" s="8">
        <v>-38.799999999999997</v>
      </c>
      <c r="G19" s="8">
        <v>185.78</v>
      </c>
      <c r="H19" s="6">
        <v>200.31</v>
      </c>
      <c r="I19" s="1">
        <v>-40.770000000000003</v>
      </c>
      <c r="J19" s="1">
        <v>179.76</v>
      </c>
      <c r="K19" s="1">
        <v>148.5872</v>
      </c>
      <c r="L19" s="2">
        <f t="shared" si="1"/>
        <v>0.12200088949228689</v>
      </c>
      <c r="M19" s="2">
        <f t="shared" si="2"/>
        <v>0.11638967727965248</v>
      </c>
      <c r="N19" s="2">
        <f t="shared" si="0"/>
        <v>5.6112122126344144E-3</v>
      </c>
      <c r="O19" s="3">
        <f t="shared" si="3"/>
        <v>0.32149540907912266</v>
      </c>
      <c r="S19" s="3"/>
    </row>
    <row r="20" spans="1:19" x14ac:dyDescent="0.25">
      <c r="A20" s="5" t="s">
        <v>1</v>
      </c>
      <c r="B20" s="5">
        <v>18</v>
      </c>
      <c r="C20" s="1">
        <v>-37.33</v>
      </c>
      <c r="D20" s="1">
        <v>218.25319999999999</v>
      </c>
      <c r="E20" s="1">
        <v>209.71170000000001</v>
      </c>
      <c r="F20" s="1">
        <v>-38.44</v>
      </c>
      <c r="G20" s="1">
        <v>212.57</v>
      </c>
      <c r="H20" s="1">
        <v>166.89</v>
      </c>
      <c r="I20" s="1">
        <v>-36.840000000000003</v>
      </c>
      <c r="J20" s="1">
        <v>206.09</v>
      </c>
      <c r="K20" s="1">
        <v>117.2611</v>
      </c>
      <c r="L20" s="2">
        <f t="shared" si="1"/>
        <v>0.13271775758552315</v>
      </c>
      <c r="M20" s="2">
        <f t="shared" si="2"/>
        <v>0.13056908373951451</v>
      </c>
      <c r="N20" s="2">
        <f t="shared" si="0"/>
        <v>2.1486738460086419E-3</v>
      </c>
      <c r="O20" s="3">
        <f t="shared" si="3"/>
        <v>0.12310975556902259</v>
      </c>
      <c r="S20" s="3"/>
    </row>
    <row r="21" spans="1:19" x14ac:dyDescent="0.25">
      <c r="A21" s="5" t="s">
        <v>1</v>
      </c>
      <c r="B21" s="5">
        <v>19</v>
      </c>
      <c r="C21" s="1">
        <v>-44.06</v>
      </c>
      <c r="D21" s="1">
        <v>198.73240000000001</v>
      </c>
      <c r="E21" s="1">
        <v>161.85669999999999</v>
      </c>
      <c r="F21" s="1">
        <v>-45.31</v>
      </c>
      <c r="G21" s="1">
        <v>190.57</v>
      </c>
      <c r="H21" s="1">
        <v>110.02</v>
      </c>
      <c r="I21" s="1">
        <v>-46.68</v>
      </c>
      <c r="J21" s="1">
        <v>182.96</v>
      </c>
      <c r="K21" s="1">
        <v>57.894669999999998</v>
      </c>
      <c r="L21" s="2">
        <f t="shared" si="1"/>
        <v>0.1574637274363534</v>
      </c>
      <c r="M21" s="2">
        <f t="shared" si="2"/>
        <v>0.14599427955659916</v>
      </c>
      <c r="N21" s="2">
        <f t="shared" si="0"/>
        <v>1.1469447879754235E-2</v>
      </c>
      <c r="O21" s="3">
        <f t="shared" si="3"/>
        <v>0.65712215465590007</v>
      </c>
      <c r="S21" s="3"/>
    </row>
    <row r="22" spans="1:19" ht="15.55" x14ac:dyDescent="0.3">
      <c r="A22" s="5" t="s">
        <v>1</v>
      </c>
      <c r="B22" s="5">
        <v>20</v>
      </c>
      <c r="C22" s="1">
        <v>-44.67</v>
      </c>
      <c r="D22" s="1">
        <v>200.20509999999999</v>
      </c>
      <c r="E22" s="1">
        <v>68.132689999999997</v>
      </c>
      <c r="F22" s="1">
        <v>-45.65</v>
      </c>
      <c r="G22" s="1">
        <v>193.06</v>
      </c>
      <c r="H22" s="1">
        <v>20.03</v>
      </c>
      <c r="I22" s="8">
        <v>-45.36</v>
      </c>
      <c r="J22" s="1">
        <v>185.88</v>
      </c>
      <c r="K22" s="1">
        <v>-30.0809</v>
      </c>
      <c r="L22" s="2">
        <f t="shared" si="1"/>
        <v>0.1485384705096531</v>
      </c>
      <c r="M22" s="2">
        <f t="shared" si="2"/>
        <v>0.14328220008022219</v>
      </c>
      <c r="N22" s="2">
        <f t="shared" si="0"/>
        <v>5.2562704294309148E-3</v>
      </c>
      <c r="O22" s="3">
        <f t="shared" si="3"/>
        <v>0.30115934322870647</v>
      </c>
      <c r="S22" s="3"/>
    </row>
    <row r="23" spans="1:19" x14ac:dyDescent="0.25">
      <c r="A23" s="5" t="s">
        <v>13</v>
      </c>
      <c r="B23" s="5">
        <v>1</v>
      </c>
      <c r="C23" s="1">
        <v>-31.73</v>
      </c>
      <c r="D23" s="1">
        <v>155.01859999999999</v>
      </c>
      <c r="E23" s="1">
        <v>-254.30699999999999</v>
      </c>
      <c r="F23" s="1">
        <v>-32.83</v>
      </c>
      <c r="G23" s="1">
        <v>146.83000000000001</v>
      </c>
      <c r="H23" s="1">
        <v>-306.2</v>
      </c>
      <c r="I23" s="1">
        <v>-27.53</v>
      </c>
      <c r="J23" s="1">
        <v>141.11000000000001</v>
      </c>
      <c r="K23" s="1">
        <v>-356.084</v>
      </c>
      <c r="L23" s="2">
        <f t="shared" si="1"/>
        <v>0.15779777619332047</v>
      </c>
      <c r="M23" s="2">
        <f t="shared" si="2"/>
        <v>0.11466602517841386</v>
      </c>
      <c r="N23" s="2">
        <f t="shared" si="0"/>
        <v>4.3131751014906614E-2</v>
      </c>
      <c r="O23" s="3">
        <f t="shared" si="3"/>
        <v>2.4697365742359203</v>
      </c>
      <c r="S23" s="3"/>
    </row>
    <row r="24" spans="1:19" x14ac:dyDescent="0.25">
      <c r="A24" s="5" t="s">
        <v>13</v>
      </c>
      <c r="B24" s="5">
        <v>2</v>
      </c>
      <c r="C24" s="1">
        <v>-25.91</v>
      </c>
      <c r="D24" s="1">
        <v>200.42378149554034</v>
      </c>
      <c r="E24" s="1">
        <v>-263.43400000000003</v>
      </c>
      <c r="F24" s="1">
        <v>-27.18</v>
      </c>
      <c r="G24" s="1">
        <v>199.55</v>
      </c>
      <c r="H24" s="1">
        <v>-310.43</v>
      </c>
      <c r="I24" s="1">
        <v>-26.67</v>
      </c>
      <c r="J24" s="1">
        <v>197.91</v>
      </c>
      <c r="K24" s="1">
        <v>-363.90899999999999</v>
      </c>
      <c r="L24" s="2">
        <f t="shared" si="1"/>
        <v>1.8592678005369147E-2</v>
      </c>
      <c r="M24" s="2">
        <f t="shared" si="2"/>
        <v>3.0666242824286455E-2</v>
      </c>
      <c r="N24" s="2">
        <f t="shared" si="0"/>
        <v>-1.2073564818917307E-2</v>
      </c>
      <c r="O24" s="3">
        <f t="shared" si="3"/>
        <v>-0.69173070949003002</v>
      </c>
      <c r="S24" s="3"/>
    </row>
    <row r="25" spans="1:19" x14ac:dyDescent="0.25">
      <c r="A25" s="5" t="s">
        <v>13</v>
      </c>
      <c r="B25" s="5">
        <v>3</v>
      </c>
      <c r="C25" s="1">
        <v>-26.44</v>
      </c>
      <c r="D25" s="1">
        <v>167.90389999999999</v>
      </c>
      <c r="E25" s="1">
        <v>-235.52799999999999</v>
      </c>
      <c r="F25" s="1">
        <v>-27.68</v>
      </c>
      <c r="G25" s="1">
        <v>162.08000000000001</v>
      </c>
      <c r="H25" s="1">
        <v>-278.27</v>
      </c>
      <c r="I25" s="1">
        <v>-26.68</v>
      </c>
      <c r="J25" s="1">
        <v>155.84</v>
      </c>
      <c r="K25" s="1">
        <v>-326.33199999999999</v>
      </c>
      <c r="L25" s="2">
        <f t="shared" si="1"/>
        <v>0.13625707734780734</v>
      </c>
      <c r="M25" s="2">
        <f t="shared" si="2"/>
        <v>0.12983229994590337</v>
      </c>
      <c r="N25" s="2">
        <f t="shared" si="0"/>
        <v>6.4247774019039749E-3</v>
      </c>
      <c r="O25" s="3">
        <f t="shared" si="3"/>
        <v>0.36810757088930462</v>
      </c>
      <c r="S25" s="3"/>
    </row>
    <row r="26" spans="1:19" x14ac:dyDescent="0.25">
      <c r="A26" s="5" t="s">
        <v>13</v>
      </c>
      <c r="B26" s="5">
        <v>4</v>
      </c>
      <c r="C26" s="1">
        <v>-21.21</v>
      </c>
      <c r="D26" s="1">
        <v>195.4589</v>
      </c>
      <c r="E26" s="1">
        <v>-561.31799999999998</v>
      </c>
      <c r="F26" s="1">
        <v>-22.39</v>
      </c>
      <c r="G26" s="1">
        <v>189.91</v>
      </c>
      <c r="H26" s="1">
        <v>-606.75</v>
      </c>
      <c r="I26" s="1">
        <v>-19.53</v>
      </c>
      <c r="J26" s="1">
        <v>183.44</v>
      </c>
      <c r="K26" s="1">
        <v>-662.21299999999997</v>
      </c>
      <c r="L26" s="2">
        <f t="shared" si="1"/>
        <v>0.1221363796443036</v>
      </c>
      <c r="M26" s="2">
        <f t="shared" si="2"/>
        <v>0.11665434614067041</v>
      </c>
      <c r="N26" s="2">
        <f t="shared" si="0"/>
        <v>5.482033503633188E-3</v>
      </c>
      <c r="O26" s="3">
        <f t="shared" si="3"/>
        <v>0.31409424183153667</v>
      </c>
      <c r="S26" s="3"/>
    </row>
    <row r="27" spans="1:19" x14ac:dyDescent="0.25">
      <c r="A27" s="5" t="s">
        <v>13</v>
      </c>
      <c r="B27" s="5">
        <v>5</v>
      </c>
      <c r="C27" s="1">
        <v>-20.14</v>
      </c>
      <c r="D27" s="1">
        <v>198.39853937802019</v>
      </c>
      <c r="E27" s="1">
        <v>-652.85500000000002</v>
      </c>
      <c r="F27" s="1">
        <v>-21.19</v>
      </c>
      <c r="G27" s="1">
        <v>196.59</v>
      </c>
      <c r="H27" s="1">
        <v>-701.94</v>
      </c>
      <c r="I27" s="1">
        <v>-19.71</v>
      </c>
      <c r="J27" s="1">
        <v>194.24</v>
      </c>
      <c r="K27" s="1">
        <v>-751.81299999999999</v>
      </c>
      <c r="L27" s="2">
        <f t="shared" si="1"/>
        <v>3.6845052012227444E-2</v>
      </c>
      <c r="M27" s="2">
        <f t="shared" si="2"/>
        <v>4.7119683997353223E-2</v>
      </c>
      <c r="N27" s="2">
        <f t="shared" si="0"/>
        <v>-1.0274631985125779E-2</v>
      </c>
      <c r="O27" s="3">
        <f t="shared" si="3"/>
        <v>-0.58867234442337446</v>
      </c>
      <c r="S27" s="3"/>
    </row>
    <row r="28" spans="1:19" x14ac:dyDescent="0.25">
      <c r="A28" s="5" t="s">
        <v>13</v>
      </c>
      <c r="B28" s="5">
        <v>6</v>
      </c>
      <c r="C28" s="1">
        <v>-17.649999999999999</v>
      </c>
      <c r="D28" s="1">
        <v>158.8672970111358</v>
      </c>
      <c r="E28" s="1">
        <v>-583.88599999999997</v>
      </c>
      <c r="F28" s="1">
        <v>-18.87</v>
      </c>
      <c r="G28" s="1">
        <v>153.18</v>
      </c>
      <c r="H28" s="1">
        <v>-630.96</v>
      </c>
      <c r="I28" s="1">
        <v>-16.48</v>
      </c>
      <c r="J28" s="1">
        <v>146.9</v>
      </c>
      <c r="K28" s="1">
        <v>-680.97900000000004</v>
      </c>
      <c r="L28" s="2">
        <f t="shared" si="1"/>
        <v>0.12081609829493539</v>
      </c>
      <c r="M28" s="2">
        <f t="shared" si="2"/>
        <v>0.12555229012975069</v>
      </c>
      <c r="N28" s="2">
        <f t="shared" si="0"/>
        <v>-4.7361918348153009E-3</v>
      </c>
      <c r="O28" s="3">
        <f t="shared" si="3"/>
        <v>-0.27136177872191164</v>
      </c>
      <c r="S28" s="3"/>
    </row>
    <row r="29" spans="1:19" x14ac:dyDescent="0.25">
      <c r="A29" s="5" t="s">
        <v>13</v>
      </c>
      <c r="B29" s="5">
        <v>7</v>
      </c>
      <c r="C29" s="1">
        <v>-15.12</v>
      </c>
      <c r="D29" s="1">
        <v>156.88036181562947</v>
      </c>
      <c r="E29" s="1">
        <v>-544.65800000000002</v>
      </c>
      <c r="F29" s="1">
        <v>-16.32</v>
      </c>
      <c r="G29" s="1">
        <v>150.61000000000001</v>
      </c>
      <c r="H29" s="1">
        <v>-586.44000000000005</v>
      </c>
      <c r="I29" s="1">
        <v>-18.399999999999999</v>
      </c>
      <c r="J29" s="1">
        <v>142.4</v>
      </c>
      <c r="K29" s="1">
        <v>-639.86500000000001</v>
      </c>
      <c r="L29" s="2">
        <f t="shared" si="1"/>
        <v>0.150073280734035</v>
      </c>
      <c r="M29" s="2">
        <f t="shared" si="2"/>
        <v>0.1536733738886292</v>
      </c>
      <c r="N29" s="2">
        <f t="shared" si="0"/>
        <v>-3.6000931545941972E-3</v>
      </c>
      <c r="O29" s="3">
        <f t="shared" si="3"/>
        <v>-0.20626925600455301</v>
      </c>
      <c r="S29" s="3"/>
    </row>
    <row r="30" spans="1:19" x14ac:dyDescent="0.25">
      <c r="A30" s="5" t="s">
        <v>13</v>
      </c>
      <c r="B30" s="5">
        <v>8</v>
      </c>
      <c r="C30" s="1">
        <v>-20.93</v>
      </c>
      <c r="D30" s="1">
        <v>185.5145</v>
      </c>
      <c r="E30" s="1">
        <v>-551.05899999999997</v>
      </c>
      <c r="F30" s="1">
        <v>-22.08</v>
      </c>
      <c r="G30" s="1">
        <v>181.71</v>
      </c>
      <c r="H30" s="1">
        <v>-601.77</v>
      </c>
      <c r="I30" s="1">
        <v>-20.52</v>
      </c>
      <c r="J30" s="1">
        <v>178.85</v>
      </c>
      <c r="K30" s="1">
        <v>-650.29100000000005</v>
      </c>
      <c r="L30" s="2">
        <f t="shared" si="1"/>
        <v>7.5023170515272602E-2</v>
      </c>
      <c r="M30" s="2">
        <f t="shared" si="2"/>
        <v>5.8943550215370857E-2</v>
      </c>
      <c r="N30" s="2">
        <f t="shared" si="0"/>
        <v>1.6079620299901745E-2</v>
      </c>
      <c r="O30" s="3">
        <f t="shared" si="3"/>
        <v>0.92121500587994298</v>
      </c>
      <c r="S30" s="3"/>
    </row>
    <row r="31" spans="1:19" x14ac:dyDescent="0.25">
      <c r="A31" s="5" t="s">
        <v>13</v>
      </c>
      <c r="B31" s="5">
        <v>9</v>
      </c>
      <c r="C31" s="1">
        <v>-20.13</v>
      </c>
      <c r="D31" s="1">
        <v>160.37119999999999</v>
      </c>
      <c r="E31" s="1">
        <v>-779.11099999999999</v>
      </c>
      <c r="F31" s="1">
        <v>-21.42</v>
      </c>
      <c r="G31" s="1">
        <v>154.91999999999999</v>
      </c>
      <c r="H31" s="1">
        <v>-829.06</v>
      </c>
      <c r="I31" s="1">
        <v>-22.51</v>
      </c>
      <c r="J31" s="1">
        <v>149.29</v>
      </c>
      <c r="K31" s="1">
        <v>-883.09299999999996</v>
      </c>
      <c r="L31" s="2">
        <f t="shared" si="1"/>
        <v>0.10913531802438498</v>
      </c>
      <c r="M31" s="2">
        <f t="shared" si="2"/>
        <v>0.10419558418003801</v>
      </c>
      <c r="N31" s="2">
        <f t="shared" si="0"/>
        <v>4.939733844346969E-3</v>
      </c>
      <c r="O31" s="3">
        <f t="shared" si="3"/>
        <v>0.28302360402502835</v>
      </c>
      <c r="S31" s="3"/>
    </row>
    <row r="32" spans="1:19" x14ac:dyDescent="0.25">
      <c r="A32" s="5" t="s">
        <v>13</v>
      </c>
      <c r="B32" s="5">
        <v>10</v>
      </c>
      <c r="C32" s="1">
        <v>-16.64</v>
      </c>
      <c r="D32" s="1">
        <v>159.66839999999999</v>
      </c>
      <c r="E32" s="1">
        <v>-590.25400000000002</v>
      </c>
      <c r="F32" s="1">
        <v>-17.87</v>
      </c>
      <c r="G32" s="1">
        <v>156.97999999999999</v>
      </c>
      <c r="H32" s="1">
        <v>-632.96</v>
      </c>
      <c r="I32" s="1">
        <v>-17.86</v>
      </c>
      <c r="J32" s="1">
        <v>154.12</v>
      </c>
      <c r="K32" s="1">
        <v>-684.10699999999997</v>
      </c>
      <c r="L32" s="2">
        <f t="shared" si="1"/>
        <v>6.2951341731840971E-2</v>
      </c>
      <c r="M32" s="2">
        <f t="shared" si="2"/>
        <v>5.5917258099204038E-2</v>
      </c>
      <c r="N32" s="2">
        <f t="shared" si="0"/>
        <v>7.0340836326369324E-3</v>
      </c>
      <c r="O32" s="3">
        <f t="shared" si="3"/>
        <v>0.40301666499048994</v>
      </c>
      <c r="S32" s="3"/>
    </row>
    <row r="33" spans="1:19" x14ac:dyDescent="0.25">
      <c r="A33" s="5" t="s">
        <v>13</v>
      </c>
      <c r="B33" s="5">
        <v>11</v>
      </c>
      <c r="C33" s="1">
        <v>-24.79</v>
      </c>
      <c r="D33" s="1">
        <v>144.71894221380646</v>
      </c>
      <c r="E33" s="1">
        <v>-771.26099999999997</v>
      </c>
      <c r="F33" s="1">
        <v>-25.85</v>
      </c>
      <c r="G33" s="1">
        <v>143.09</v>
      </c>
      <c r="H33" s="1">
        <v>-822.97</v>
      </c>
      <c r="I33" s="1">
        <v>-25.46</v>
      </c>
      <c r="J33" s="1">
        <v>141.25</v>
      </c>
      <c r="K33" s="1">
        <v>-871.55600000000004</v>
      </c>
      <c r="L33" s="2">
        <f t="shared" si="1"/>
        <v>3.1502102415565024E-2</v>
      </c>
      <c r="M33" s="2">
        <f t="shared" si="2"/>
        <v>3.7870991643683426E-2</v>
      </c>
      <c r="N33" s="2">
        <f t="shared" si="0"/>
        <v>-6.3688892281184017E-3</v>
      </c>
      <c r="O33" s="3">
        <f t="shared" si="3"/>
        <v>-0.36490554537811548</v>
      </c>
      <c r="S33" s="3"/>
    </row>
    <row r="34" spans="1:19" x14ac:dyDescent="0.25">
      <c r="A34" s="5" t="s">
        <v>13</v>
      </c>
      <c r="B34" s="5">
        <v>12</v>
      </c>
      <c r="C34" s="1">
        <v>-21.97</v>
      </c>
      <c r="D34" s="1">
        <v>164.24074838227983</v>
      </c>
      <c r="E34" s="1">
        <v>-777.779</v>
      </c>
      <c r="F34" s="1">
        <v>-23.06</v>
      </c>
      <c r="G34" s="1">
        <v>162.27000000000001</v>
      </c>
      <c r="H34" s="1">
        <v>-828.95</v>
      </c>
      <c r="I34" s="1">
        <v>-23.92</v>
      </c>
      <c r="J34" s="1">
        <v>159.19999999999999</v>
      </c>
      <c r="K34" s="1">
        <v>-879.17499999999995</v>
      </c>
      <c r="L34" s="2">
        <f t="shared" si="1"/>
        <v>3.8512993341537599E-2</v>
      </c>
      <c r="M34" s="2">
        <f t="shared" si="2"/>
        <v>6.1124937779990583E-2</v>
      </c>
      <c r="N34" s="2">
        <f t="shared" si="0"/>
        <v>-2.2611944438452984E-2</v>
      </c>
      <c r="O34" s="3">
        <f t="shared" si="3"/>
        <v>-1.2953482645648975</v>
      </c>
      <c r="S34" s="3"/>
    </row>
    <row r="35" spans="1:19" x14ac:dyDescent="0.25">
      <c r="A35" s="5" t="s">
        <v>13</v>
      </c>
      <c r="B35" s="5">
        <v>13</v>
      </c>
      <c r="C35" s="1">
        <v>-19.489999999999998</v>
      </c>
      <c r="D35" s="1">
        <v>195.21809999999999</v>
      </c>
      <c r="E35" s="1">
        <v>-617.66600000000005</v>
      </c>
      <c r="F35" s="1">
        <v>-20.49</v>
      </c>
      <c r="G35" s="1">
        <v>191.66</v>
      </c>
      <c r="H35" s="1">
        <v>-662.64</v>
      </c>
      <c r="I35" s="1">
        <v>-18.75</v>
      </c>
      <c r="J35" s="1">
        <v>187.42</v>
      </c>
      <c r="K35" s="1">
        <v>-717.60900000000004</v>
      </c>
      <c r="L35" s="2">
        <f t="shared" si="1"/>
        <v>7.9114599546404624E-2</v>
      </c>
      <c r="M35" s="2">
        <f t="shared" si="2"/>
        <v>7.7134384835088957E-2</v>
      </c>
      <c r="N35" s="2">
        <f t="shared" si="0"/>
        <v>1.9802147113156671E-3</v>
      </c>
      <c r="O35" s="3">
        <f t="shared" si="3"/>
        <v>0.11345779912483368</v>
      </c>
      <c r="S35" s="3"/>
    </row>
    <row r="36" spans="1:19" x14ac:dyDescent="0.25">
      <c r="A36" s="5" t="s">
        <v>13</v>
      </c>
      <c r="B36" s="5">
        <v>14</v>
      </c>
      <c r="C36" s="1">
        <v>-43.35</v>
      </c>
      <c r="D36" s="1">
        <v>252.39019999999999</v>
      </c>
      <c r="E36" s="1">
        <v>204.21420000000001</v>
      </c>
      <c r="F36" s="1">
        <v>-44.5</v>
      </c>
      <c r="G36" s="1">
        <v>245.54</v>
      </c>
      <c r="H36" s="1">
        <v>158.66</v>
      </c>
      <c r="I36" s="1">
        <v>-42.97</v>
      </c>
      <c r="J36" s="1">
        <v>238.42</v>
      </c>
      <c r="K36" s="1">
        <v>108.2002</v>
      </c>
      <c r="L36" s="2">
        <f t="shared" si="1"/>
        <v>0.15037471846723244</v>
      </c>
      <c r="M36" s="2">
        <f t="shared" si="2"/>
        <v>0.14110242212612822</v>
      </c>
      <c r="N36" s="2">
        <f t="shared" si="0"/>
        <v>9.2722963411042136E-3</v>
      </c>
      <c r="O36" s="3">
        <f t="shared" si="3"/>
        <v>0.53124823137748645</v>
      </c>
      <c r="S36" s="3"/>
    </row>
    <row r="37" spans="1:19" x14ac:dyDescent="0.25">
      <c r="A37" s="5" t="s">
        <v>13</v>
      </c>
      <c r="B37" s="5">
        <v>15</v>
      </c>
      <c r="C37" s="1">
        <v>-34.729999999999997</v>
      </c>
      <c r="D37" s="1">
        <v>251.17079336787737</v>
      </c>
      <c r="E37" s="1">
        <v>291.60149999999999</v>
      </c>
      <c r="F37" s="1">
        <v>-35.78</v>
      </c>
      <c r="G37" s="1">
        <v>245</v>
      </c>
      <c r="H37" s="1">
        <v>246.31</v>
      </c>
      <c r="I37" s="1">
        <v>-43.25</v>
      </c>
      <c r="J37" s="1">
        <v>237.32</v>
      </c>
      <c r="K37" s="1">
        <v>192.15690000000001</v>
      </c>
      <c r="L37" s="2">
        <f t="shared" si="1"/>
        <v>0.13624616910187051</v>
      </c>
      <c r="M37" s="2">
        <f t="shared" si="2"/>
        <v>0.14182013587403136</v>
      </c>
      <c r="N37" s="2">
        <f t="shared" si="0"/>
        <v>-5.5739667721608488E-3</v>
      </c>
      <c r="O37" s="3">
        <f t="shared" si="3"/>
        <v>-0.31936146924108444</v>
      </c>
      <c r="S37" s="3"/>
    </row>
    <row r="38" spans="1:19" x14ac:dyDescent="0.25">
      <c r="A38" s="5" t="s">
        <v>13</v>
      </c>
      <c r="B38" s="5">
        <v>16</v>
      </c>
      <c r="C38" s="1">
        <v>-42.25</v>
      </c>
      <c r="D38" s="1">
        <v>213.44390000000001</v>
      </c>
      <c r="E38" s="1">
        <v>217.7919</v>
      </c>
      <c r="F38" s="1">
        <v>-43.51</v>
      </c>
      <c r="G38" s="1">
        <v>207.85</v>
      </c>
      <c r="H38" s="1">
        <v>176.52</v>
      </c>
      <c r="I38" s="1">
        <v>-42.27</v>
      </c>
      <c r="J38" s="1">
        <v>201.05</v>
      </c>
      <c r="K38" s="1">
        <v>121.78449999999999</v>
      </c>
      <c r="L38" s="2">
        <f t="shared" si="1"/>
        <v>0.13553773875203276</v>
      </c>
      <c r="M38" s="2">
        <f t="shared" si="2"/>
        <v>0.12423381534835676</v>
      </c>
      <c r="N38" s="2">
        <f t="shared" si="0"/>
        <v>1.1303923403676003E-2</v>
      </c>
      <c r="O38" s="3">
        <f t="shared" si="3"/>
        <v>0.6476395301153165</v>
      </c>
      <c r="S38" s="3"/>
    </row>
    <row r="39" spans="1:19" x14ac:dyDescent="0.25">
      <c r="A39" s="5" t="s">
        <v>13</v>
      </c>
      <c r="B39" s="5">
        <v>17</v>
      </c>
      <c r="C39" s="1">
        <v>-38.46</v>
      </c>
      <c r="D39" s="1">
        <v>196.26452270057575</v>
      </c>
      <c r="E39" s="1">
        <v>256.80029999999999</v>
      </c>
      <c r="F39" s="1">
        <v>-39.479999999999997</v>
      </c>
      <c r="G39" s="1">
        <v>191.86</v>
      </c>
      <c r="H39" s="1">
        <v>206.49</v>
      </c>
      <c r="I39" s="1">
        <v>-38.56</v>
      </c>
      <c r="J39" s="1">
        <v>187.15</v>
      </c>
      <c r="K39" s="1">
        <v>154.84989999999999</v>
      </c>
      <c r="L39" s="2">
        <f t="shared" si="1"/>
        <v>8.7547136482504395E-2</v>
      </c>
      <c r="M39" s="2">
        <f t="shared" si="2"/>
        <v>9.120818898491688E-2</v>
      </c>
      <c r="N39" s="2">
        <f t="shared" si="0"/>
        <v>-3.6610525024124846E-3</v>
      </c>
      <c r="O39" s="3">
        <f t="shared" si="3"/>
        <v>-0.20976192337785371</v>
      </c>
      <c r="S39" s="3"/>
    </row>
    <row r="40" spans="1:19" x14ac:dyDescent="0.25">
      <c r="A40" s="5" t="s">
        <v>13</v>
      </c>
      <c r="B40" s="5">
        <v>18</v>
      </c>
      <c r="C40" s="1">
        <v>-35.78</v>
      </c>
      <c r="D40" s="1">
        <v>222.46906309416593</v>
      </c>
      <c r="E40" s="1">
        <v>221.11080000000001</v>
      </c>
      <c r="F40" s="1">
        <v>-36.69</v>
      </c>
      <c r="G40" s="1">
        <v>220.21</v>
      </c>
      <c r="H40" s="1">
        <v>174.88</v>
      </c>
      <c r="I40" s="1">
        <v>-36.24</v>
      </c>
      <c r="J40" s="1">
        <v>217.08</v>
      </c>
      <c r="K40" s="1">
        <v>118.9192</v>
      </c>
      <c r="L40" s="2">
        <f t="shared" si="1"/>
        <v>4.8864892975374066E-2</v>
      </c>
      <c r="M40" s="2">
        <f t="shared" si="2"/>
        <v>5.593200954954175E-2</v>
      </c>
      <c r="N40" s="2">
        <f t="shared" si="0"/>
        <v>-7.0671165741676839E-3</v>
      </c>
      <c r="O40" s="3">
        <f t="shared" si="3"/>
        <v>-0.40490921907653354</v>
      </c>
      <c r="S40" s="3"/>
    </row>
    <row r="41" spans="1:19" x14ac:dyDescent="0.25">
      <c r="A41" s="5" t="s">
        <v>13</v>
      </c>
      <c r="B41" s="5">
        <v>19</v>
      </c>
      <c r="C41" s="1">
        <v>-44.8</v>
      </c>
      <c r="D41" s="1">
        <v>199.29506478730045</v>
      </c>
      <c r="E41" s="1">
        <v>164.30940000000001</v>
      </c>
      <c r="F41" s="1">
        <v>-45.95</v>
      </c>
      <c r="G41" s="1">
        <v>196.32</v>
      </c>
      <c r="H41" s="1">
        <v>116.1</v>
      </c>
      <c r="I41" s="1">
        <v>-50.27</v>
      </c>
      <c r="J41" s="1">
        <v>193.16</v>
      </c>
      <c r="K41" s="1">
        <v>61.559449999999998</v>
      </c>
      <c r="L41" s="2">
        <f t="shared" si="1"/>
        <v>6.1711300852125374E-2</v>
      </c>
      <c r="M41" s="2">
        <f t="shared" si="2"/>
        <v>5.7938542973989017E-2</v>
      </c>
      <c r="N41" s="2">
        <f t="shared" si="0"/>
        <v>3.7727578781363569E-3</v>
      </c>
      <c r="O41" s="3">
        <f t="shared" si="3"/>
        <v>0.21616208163763112</v>
      </c>
      <c r="S41" s="3"/>
    </row>
    <row r="42" spans="1:19" x14ac:dyDescent="0.25">
      <c r="A42" s="5" t="s">
        <v>13</v>
      </c>
      <c r="B42" s="5">
        <v>20</v>
      </c>
      <c r="C42" s="1">
        <v>-41.58</v>
      </c>
      <c r="D42" s="1">
        <v>202.50656623401747</v>
      </c>
      <c r="E42" s="1">
        <v>70.368650000000002</v>
      </c>
      <c r="F42" s="1">
        <v>-42.53</v>
      </c>
      <c r="G42" s="1">
        <v>198.99</v>
      </c>
      <c r="H42" s="1">
        <v>25.25</v>
      </c>
      <c r="I42" s="1">
        <v>-48.3</v>
      </c>
      <c r="J42" s="1">
        <v>194.49</v>
      </c>
      <c r="K42" s="1">
        <v>-26.446999999999999</v>
      </c>
      <c r="L42" s="2">
        <f t="shared" si="1"/>
        <v>7.7940413421444574E-2</v>
      </c>
      <c r="M42" s="2">
        <f t="shared" si="2"/>
        <v>8.7045669961506464E-2</v>
      </c>
      <c r="N42" s="2">
        <f t="shared" si="0"/>
        <v>-9.1052565400618901E-3</v>
      </c>
      <c r="O42" s="3">
        <f t="shared" si="3"/>
        <v>-0.52167836364454612</v>
      </c>
    </row>
    <row r="43" spans="1:19" x14ac:dyDescent="0.25">
      <c r="C43" s="3"/>
      <c r="I43" s="3"/>
      <c r="J43" s="3"/>
    </row>
    <row r="44" spans="1:19" x14ac:dyDescent="0.25">
      <c r="C44" s="3"/>
      <c r="J44" s="3"/>
    </row>
    <row r="45" spans="1:19" x14ac:dyDescent="0.25">
      <c r="C45" s="3"/>
      <c r="J45" s="3"/>
    </row>
  </sheetData>
  <mergeCells count="3">
    <mergeCell ref="C1:E1"/>
    <mergeCell ref="F1:H1"/>
    <mergeCell ref="I1:K1"/>
  </mergeCells>
  <phoneticPr fontId="1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zoomScale="70" zoomScaleNormal="70" zoomScalePageLayoutView="70" workbookViewId="0">
      <selection activeCell="H33" sqref="H33"/>
    </sheetView>
  </sheetViews>
  <sheetFormatPr defaultColWidth="8.8984375" defaultRowHeight="14.4" x14ac:dyDescent="0.25"/>
  <cols>
    <col min="1" max="1" width="8.8984375" style="2"/>
    <col min="2" max="2" width="21.19921875" style="2" customWidth="1"/>
    <col min="3" max="3" width="20.19921875" style="2" customWidth="1"/>
    <col min="4" max="16384" width="8.8984375" style="2"/>
  </cols>
  <sheetData>
    <row r="1" spans="1:7" x14ac:dyDescent="0.25">
      <c r="B1" s="2" t="s">
        <v>61</v>
      </c>
      <c r="C1" s="2" t="s">
        <v>62</v>
      </c>
      <c r="F1" s="4" t="s">
        <v>7</v>
      </c>
      <c r="G1" s="4" t="s">
        <v>4</v>
      </c>
    </row>
    <row r="2" spans="1:7" x14ac:dyDescent="0.25">
      <c r="A2" s="2">
        <v>1</v>
      </c>
      <c r="B2" s="1">
        <v>15.7</v>
      </c>
      <c r="C2" s="1">
        <v>2.04</v>
      </c>
      <c r="E2" s="4" t="s">
        <v>5</v>
      </c>
      <c r="F2" s="3">
        <f>AVERAGE(B2:B41)</f>
        <v>30.230499999999999</v>
      </c>
      <c r="G2" s="2">
        <f>STDEV(B2:B41)</f>
        <v>10.015005833353518</v>
      </c>
    </row>
    <row r="3" spans="1:7" x14ac:dyDescent="0.25">
      <c r="A3" s="2">
        <v>2</v>
      </c>
      <c r="B3" s="1">
        <v>35.03</v>
      </c>
      <c r="C3" s="1">
        <v>9.42</v>
      </c>
      <c r="E3" s="4" t="s">
        <v>6</v>
      </c>
      <c r="F3" s="3">
        <f>AVERAGE(C2:C41)</f>
        <v>-0.41449999999999998</v>
      </c>
      <c r="G3" s="2">
        <f>STDEV(C2:C41)</f>
        <v>3.7629222616695688</v>
      </c>
    </row>
    <row r="4" spans="1:7" x14ac:dyDescent="0.25">
      <c r="A4" s="2">
        <v>3</v>
      </c>
      <c r="B4" s="1">
        <v>21.01</v>
      </c>
      <c r="C4" s="1">
        <v>-0.64</v>
      </c>
    </row>
    <row r="5" spans="1:7" x14ac:dyDescent="0.25">
      <c r="A5" s="2">
        <v>4</v>
      </c>
      <c r="B5" s="1">
        <v>31.78</v>
      </c>
      <c r="C5" s="1">
        <v>2.2400000000000002</v>
      </c>
    </row>
    <row r="6" spans="1:7" x14ac:dyDescent="0.25">
      <c r="A6" s="2">
        <v>5</v>
      </c>
      <c r="B6" s="1">
        <v>46.4</v>
      </c>
      <c r="C6" s="1">
        <v>-1.08</v>
      </c>
    </row>
    <row r="7" spans="1:7" x14ac:dyDescent="0.25">
      <c r="A7" s="2">
        <v>6</v>
      </c>
      <c r="B7" s="1">
        <v>42.28</v>
      </c>
      <c r="C7" s="1">
        <v>-0.39</v>
      </c>
    </row>
    <row r="8" spans="1:7" x14ac:dyDescent="0.25">
      <c r="A8" s="2">
        <v>7</v>
      </c>
      <c r="B8" s="1">
        <v>35.78</v>
      </c>
      <c r="C8" s="1">
        <v>-3.43</v>
      </c>
    </row>
    <row r="9" spans="1:7" x14ac:dyDescent="0.25">
      <c r="A9" s="2">
        <v>8</v>
      </c>
      <c r="B9" s="1">
        <v>29.49</v>
      </c>
      <c r="C9" s="1">
        <v>-3.46</v>
      </c>
    </row>
    <row r="10" spans="1:7" x14ac:dyDescent="0.25">
      <c r="A10" s="2">
        <v>9</v>
      </c>
      <c r="B10" s="1">
        <v>19.760000000000002</v>
      </c>
      <c r="C10" s="1">
        <v>-0.56000000000000005</v>
      </c>
    </row>
    <row r="11" spans="1:7" x14ac:dyDescent="0.25">
      <c r="A11" s="2">
        <v>10</v>
      </c>
      <c r="B11" s="1">
        <v>24.98</v>
      </c>
      <c r="C11" s="1">
        <v>-1.04</v>
      </c>
    </row>
    <row r="12" spans="1:7" x14ac:dyDescent="0.25">
      <c r="A12" s="2">
        <v>11</v>
      </c>
      <c r="B12" s="1">
        <v>41.09</v>
      </c>
      <c r="C12" s="1">
        <v>0.24</v>
      </c>
    </row>
    <row r="13" spans="1:7" x14ac:dyDescent="0.25">
      <c r="A13" s="2">
        <v>12</v>
      </c>
      <c r="B13" s="1">
        <v>39.97</v>
      </c>
      <c r="C13" s="1">
        <v>-2.35</v>
      </c>
    </row>
    <row r="14" spans="1:7" x14ac:dyDescent="0.25">
      <c r="A14" s="2">
        <v>13</v>
      </c>
      <c r="B14" s="1">
        <v>37.54</v>
      </c>
      <c r="C14" s="1">
        <v>-3.43</v>
      </c>
    </row>
    <row r="15" spans="1:7" x14ac:dyDescent="0.25">
      <c r="A15" s="2">
        <v>14</v>
      </c>
      <c r="B15" s="1">
        <v>19.84</v>
      </c>
      <c r="C15" s="1">
        <v>-3.05</v>
      </c>
    </row>
    <row r="16" spans="1:7" x14ac:dyDescent="0.25">
      <c r="A16" s="2">
        <v>15</v>
      </c>
      <c r="B16" s="1">
        <v>20.420000000000002</v>
      </c>
      <c r="C16" s="1">
        <v>1.65</v>
      </c>
    </row>
    <row r="17" spans="1:3" x14ac:dyDescent="0.25">
      <c r="A17" s="2">
        <v>16</v>
      </c>
      <c r="B17" s="1">
        <v>30.06</v>
      </c>
      <c r="C17" s="1">
        <v>6.57</v>
      </c>
    </row>
    <row r="18" spans="1:3" x14ac:dyDescent="0.25">
      <c r="A18" s="2">
        <v>17</v>
      </c>
      <c r="B18" s="1">
        <v>23.25</v>
      </c>
      <c r="C18" s="1">
        <v>-7.85</v>
      </c>
    </row>
    <row r="19" spans="1:3" x14ac:dyDescent="0.25">
      <c r="A19" s="2">
        <v>18</v>
      </c>
      <c r="B19" s="1">
        <v>30.63</v>
      </c>
      <c r="C19" s="1">
        <v>-2.73</v>
      </c>
    </row>
    <row r="20" spans="1:3" x14ac:dyDescent="0.25">
      <c r="A20" s="2">
        <v>19</v>
      </c>
      <c r="B20" s="1">
        <v>45.44</v>
      </c>
      <c r="C20" s="1">
        <v>-1.95</v>
      </c>
    </row>
    <row r="21" spans="1:3" x14ac:dyDescent="0.25">
      <c r="A21" s="2">
        <v>20</v>
      </c>
      <c r="B21" s="1">
        <v>14.16</v>
      </c>
      <c r="C21" s="1">
        <v>1.51</v>
      </c>
    </row>
    <row r="22" spans="1:3" x14ac:dyDescent="0.25">
      <c r="B22" s="1"/>
      <c r="C22" s="1"/>
    </row>
    <row r="23" spans="1:3" x14ac:dyDescent="0.25">
      <c r="B23" s="1"/>
      <c r="C23" s="1"/>
    </row>
    <row r="24" spans="1:3" x14ac:dyDescent="0.25">
      <c r="B24" s="1"/>
      <c r="C24" s="1"/>
    </row>
    <row r="25" spans="1:3" x14ac:dyDescent="0.25">
      <c r="B25" s="1"/>
      <c r="C25" s="1"/>
    </row>
    <row r="26" spans="1:3" x14ac:dyDescent="0.25">
      <c r="B26" s="1"/>
      <c r="C26" s="1"/>
    </row>
    <row r="27" spans="1:3" x14ac:dyDescent="0.25">
      <c r="B27" s="1"/>
      <c r="C27" s="1"/>
    </row>
    <row r="28" spans="1:3" x14ac:dyDescent="0.25">
      <c r="B28" s="1"/>
      <c r="C28" s="1"/>
    </row>
    <row r="29" spans="1:3" x14ac:dyDescent="0.25">
      <c r="B29" s="1"/>
      <c r="C29" s="1"/>
    </row>
    <row r="30" spans="1:3" x14ac:dyDescent="0.25">
      <c r="B30" s="1"/>
      <c r="C30" s="1"/>
    </row>
    <row r="31" spans="1:3" x14ac:dyDescent="0.25">
      <c r="B31" s="1"/>
      <c r="C31" s="1"/>
    </row>
    <row r="32" spans="1:3" x14ac:dyDescent="0.25">
      <c r="B32" s="1"/>
      <c r="C32" s="1"/>
    </row>
    <row r="33" spans="2:3" x14ac:dyDescent="0.25">
      <c r="B33" s="1"/>
      <c r="C33" s="1"/>
    </row>
    <row r="34" spans="2:3" x14ac:dyDescent="0.25">
      <c r="B34" s="1"/>
      <c r="C34" s="1"/>
    </row>
    <row r="35" spans="2:3" x14ac:dyDescent="0.25">
      <c r="B35" s="1"/>
      <c r="C35" s="1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</sheetData>
  <sortState ref="L2:N21">
    <sortCondition descending="1" ref="L2"/>
  </sortState>
  <phoneticPr fontId="1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46147-B141-47AC-A6A0-BDCC0E1F5866}">
  <dimension ref="B2:N24"/>
  <sheetViews>
    <sheetView tabSelected="1" zoomScale="85" zoomScaleNormal="85" workbookViewId="0">
      <selection activeCell="I33" sqref="I33"/>
    </sheetView>
  </sheetViews>
  <sheetFormatPr defaultRowHeight="14.4" x14ac:dyDescent="0.25"/>
  <cols>
    <col min="2" max="2" width="23.8984375" customWidth="1"/>
    <col min="3" max="3" width="14" customWidth="1"/>
  </cols>
  <sheetData>
    <row r="2" spans="2:3" x14ac:dyDescent="0.25">
      <c r="B2" s="45" t="s">
        <v>63</v>
      </c>
    </row>
    <row r="3" spans="2:3" x14ac:dyDescent="0.25">
      <c r="B3" t="s">
        <v>22</v>
      </c>
      <c r="C3" t="s">
        <v>23</v>
      </c>
    </row>
    <row r="4" spans="2:3" x14ac:dyDescent="0.25">
      <c r="B4" s="27" t="s">
        <v>10</v>
      </c>
      <c r="C4" s="27" t="s">
        <v>10</v>
      </c>
    </row>
    <row r="5" spans="2:3" x14ac:dyDescent="0.25">
      <c r="B5" s="11">
        <v>-28.188947939999998</v>
      </c>
      <c r="C5" s="12">
        <v>-29.98</v>
      </c>
    </row>
    <row r="6" spans="2:3" x14ac:dyDescent="0.25">
      <c r="B6" s="3">
        <v>-26.724080499999999</v>
      </c>
      <c r="C6" s="1">
        <v>-27.94</v>
      </c>
    </row>
    <row r="7" spans="2:3" x14ac:dyDescent="0.25">
      <c r="B7" s="3">
        <v>-28.51832379</v>
      </c>
      <c r="C7" s="1">
        <v>-29.97</v>
      </c>
    </row>
    <row r="8" spans="2:3" x14ac:dyDescent="0.25">
      <c r="B8" s="3">
        <v>-21.072521219999999</v>
      </c>
      <c r="C8" s="1">
        <v>-20.6</v>
      </c>
    </row>
    <row r="9" spans="2:3" x14ac:dyDescent="0.25">
      <c r="B9" s="3">
        <v>-21.259536900000001</v>
      </c>
      <c r="C9" s="1">
        <v>-22.58</v>
      </c>
    </row>
    <row r="10" spans="2:3" x14ac:dyDescent="0.3">
      <c r="B10" s="3">
        <v>-17.618984739999998</v>
      </c>
      <c r="C10" s="6">
        <v>-18.8</v>
      </c>
    </row>
    <row r="11" spans="2:3" x14ac:dyDescent="0.25">
      <c r="B11" s="3">
        <v>-17.61748497</v>
      </c>
      <c r="C11" s="1">
        <v>-16.57</v>
      </c>
    </row>
    <row r="12" spans="2:3" x14ac:dyDescent="0.25">
      <c r="B12" s="3">
        <v>-21.137317490000001</v>
      </c>
      <c r="C12" s="1">
        <v>-21.08</v>
      </c>
    </row>
    <row r="13" spans="2:3" x14ac:dyDescent="0.25">
      <c r="B13" s="3">
        <v>-23.757768559999999</v>
      </c>
      <c r="C13" s="1">
        <v>-23.22</v>
      </c>
    </row>
    <row r="14" spans="2:3" x14ac:dyDescent="0.25">
      <c r="B14" s="3">
        <v>-19.202139110000001</v>
      </c>
      <c r="C14" s="1">
        <v>-19.05</v>
      </c>
    </row>
    <row r="15" spans="2:3" x14ac:dyDescent="0.25">
      <c r="B15" s="3">
        <v>-23.27734448</v>
      </c>
      <c r="C15" s="1">
        <v>-24.34</v>
      </c>
    </row>
    <row r="16" spans="2:3" x14ac:dyDescent="0.25">
      <c r="B16" s="3">
        <v>-22.60293532</v>
      </c>
      <c r="C16" s="1">
        <v>-21.36</v>
      </c>
    </row>
    <row r="17" spans="2:14" x14ac:dyDescent="0.25">
      <c r="B17" s="3">
        <v>-18.844007380000001</v>
      </c>
      <c r="C17" s="1">
        <v>-19.73</v>
      </c>
    </row>
    <row r="18" spans="2:14" x14ac:dyDescent="0.25">
      <c r="B18" s="3">
        <v>-43.886326400000002</v>
      </c>
      <c r="C18" s="1">
        <v>-43.6</v>
      </c>
    </row>
    <row r="19" spans="2:14" x14ac:dyDescent="0.25">
      <c r="B19" s="3">
        <v>-39.932259960000003</v>
      </c>
      <c r="C19" s="1">
        <v>-39.299999999999997</v>
      </c>
    </row>
    <row r="20" spans="2:14" x14ac:dyDescent="0.25">
      <c r="B20" s="3">
        <v>-39.750578070000003</v>
      </c>
      <c r="C20" s="1">
        <v>-39.9</v>
      </c>
    </row>
    <row r="21" spans="2:14" ht="15.55" x14ac:dyDescent="0.3">
      <c r="B21" s="3">
        <v>-40.772510799999999</v>
      </c>
      <c r="C21" s="8">
        <v>-38.799999999999997</v>
      </c>
    </row>
    <row r="22" spans="2:14" x14ac:dyDescent="0.25">
      <c r="B22" s="3">
        <v>-36.84309459</v>
      </c>
      <c r="C22" s="1">
        <v>-38.44</v>
      </c>
      <c r="F22" s="45" t="s">
        <v>56</v>
      </c>
      <c r="G22" s="45"/>
      <c r="H22" s="45"/>
      <c r="I22" s="45"/>
      <c r="J22" s="45"/>
      <c r="K22" s="45"/>
      <c r="L22" s="45"/>
      <c r="M22" s="45"/>
      <c r="N22" s="45"/>
    </row>
    <row r="23" spans="2:14" x14ac:dyDescent="0.25">
      <c r="B23" s="3">
        <v>-46.683673859999999</v>
      </c>
      <c r="C23" s="1">
        <v>-45.31</v>
      </c>
      <c r="F23" s="45" t="s">
        <v>57</v>
      </c>
      <c r="G23" s="45"/>
      <c r="H23" s="45"/>
      <c r="I23" s="45"/>
      <c r="J23" s="45"/>
      <c r="K23" s="45"/>
      <c r="L23" s="45"/>
      <c r="M23" s="45"/>
      <c r="N23" s="45"/>
    </row>
    <row r="24" spans="2:14" x14ac:dyDescent="0.25">
      <c r="B24" s="3">
        <v>-45.359210990000001</v>
      </c>
      <c r="C24" s="1">
        <v>-45.65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4B531-73EC-4587-89B2-E2E3756AF09C}">
  <dimension ref="A1:I21"/>
  <sheetViews>
    <sheetView workbookViewId="0">
      <selection activeCell="F22" sqref="F22"/>
    </sheetView>
  </sheetViews>
  <sheetFormatPr defaultRowHeight="14.4" x14ac:dyDescent="0.25"/>
  <cols>
    <col min="1" max="1" width="15.296875" customWidth="1"/>
    <col min="2" max="2" width="25.59765625" customWidth="1"/>
    <col min="3" max="3" width="17.5" customWidth="1"/>
    <col min="4" max="4" width="9.09765625" customWidth="1"/>
    <col min="6" max="6" width="15.296875" customWidth="1"/>
  </cols>
  <sheetData>
    <row r="1" spans="1:9" x14ac:dyDescent="0.25">
      <c r="A1" t="s">
        <v>24</v>
      </c>
    </row>
    <row r="2" spans="1:9" ht="15" thickBot="1" x14ac:dyDescent="0.3"/>
    <row r="3" spans="1:9" x14ac:dyDescent="0.25">
      <c r="A3" s="48" t="s">
        <v>25</v>
      </c>
      <c r="B3" s="48"/>
    </row>
    <row r="4" spans="1:9" x14ac:dyDescent="0.25">
      <c r="A4" t="s">
        <v>26</v>
      </c>
      <c r="B4">
        <v>0.99422054652828851</v>
      </c>
    </row>
    <row r="5" spans="1:9" x14ac:dyDescent="0.25">
      <c r="A5" s="49" t="s">
        <v>27</v>
      </c>
      <c r="B5" s="49">
        <v>0.98847449513900865</v>
      </c>
      <c r="D5" t="s">
        <v>49</v>
      </c>
      <c r="G5" s="50">
        <f>SQRT(B5)</f>
        <v>0.99422054652828851</v>
      </c>
    </row>
    <row r="6" spans="1:9" x14ac:dyDescent="0.25">
      <c r="A6" t="s">
        <v>28</v>
      </c>
      <c r="B6">
        <v>0.98783418931339795</v>
      </c>
    </row>
    <row r="7" spans="1:9" x14ac:dyDescent="0.25">
      <c r="A7" t="s">
        <v>29</v>
      </c>
      <c r="B7">
        <v>1.102702667069182</v>
      </c>
    </row>
    <row r="8" spans="1:9" ht="15" thickBot="1" x14ac:dyDescent="0.3">
      <c r="A8" s="46" t="s">
        <v>30</v>
      </c>
      <c r="B8" s="46">
        <v>20</v>
      </c>
    </row>
    <row r="10" spans="1:9" ht="15" thickBot="1" x14ac:dyDescent="0.3">
      <c r="A10" t="s">
        <v>31</v>
      </c>
    </row>
    <row r="11" spans="1:9" x14ac:dyDescent="0.25">
      <c r="A11" s="47"/>
      <c r="B11" s="47" t="s">
        <v>36</v>
      </c>
      <c r="C11" s="47" t="s">
        <v>37</v>
      </c>
      <c r="D11" s="47" t="s">
        <v>38</v>
      </c>
      <c r="E11" s="47" t="s">
        <v>39</v>
      </c>
      <c r="F11" s="51" t="s">
        <v>40</v>
      </c>
      <c r="H11" s="52" t="s">
        <v>50</v>
      </c>
    </row>
    <row r="12" spans="1:9" x14ac:dyDescent="0.25">
      <c r="A12" t="s">
        <v>32</v>
      </c>
      <c r="B12">
        <v>1</v>
      </c>
      <c r="C12">
        <v>1877.132222904693</v>
      </c>
      <c r="D12">
        <v>1877.132222904693</v>
      </c>
      <c r="E12">
        <v>1543.7537120583681</v>
      </c>
      <c r="F12" s="49">
        <v>6.6908155765858393E-19</v>
      </c>
      <c r="H12" t="s">
        <v>51</v>
      </c>
    </row>
    <row r="13" spans="1:9" x14ac:dyDescent="0.25">
      <c r="A13" t="s">
        <v>33</v>
      </c>
      <c r="B13">
        <v>18</v>
      </c>
      <c r="C13">
        <v>21.887157095306769</v>
      </c>
      <c r="D13">
        <v>1.2159531719614871</v>
      </c>
    </row>
    <row r="14" spans="1:9" ht="15" thickBot="1" x14ac:dyDescent="0.3">
      <c r="A14" s="46" t="s">
        <v>34</v>
      </c>
      <c r="B14" s="46">
        <v>19</v>
      </c>
      <c r="C14" s="46">
        <v>1899.0193799999997</v>
      </c>
      <c r="D14" s="46"/>
      <c r="E14" s="46"/>
      <c r="F14" s="46"/>
    </row>
    <row r="15" spans="1:9" ht="15" thickBot="1" x14ac:dyDescent="0.3"/>
    <row r="16" spans="1:9" x14ac:dyDescent="0.25">
      <c r="A16" s="47"/>
      <c r="B16" s="51" t="s">
        <v>41</v>
      </c>
      <c r="C16" s="47" t="s">
        <v>29</v>
      </c>
      <c r="D16" s="47" t="s">
        <v>42</v>
      </c>
      <c r="E16" s="51" t="s">
        <v>43</v>
      </c>
      <c r="F16" s="47" t="s">
        <v>44</v>
      </c>
      <c r="G16" s="47" t="s">
        <v>45</v>
      </c>
      <c r="H16" s="47" t="s">
        <v>46</v>
      </c>
      <c r="I16" s="47" t="s">
        <v>47</v>
      </c>
    </row>
    <row r="17" spans="1:9" x14ac:dyDescent="0.25">
      <c r="A17" t="s">
        <v>35</v>
      </c>
      <c r="B17" s="49">
        <v>-0.97386536177423011</v>
      </c>
      <c r="C17">
        <v>0.76220334949773261</v>
      </c>
      <c r="D17">
        <v>-1.2776975624890339</v>
      </c>
      <c r="E17" s="49">
        <v>0.21758956418923014</v>
      </c>
      <c r="F17">
        <v>-2.575195177879559</v>
      </c>
      <c r="G17">
        <v>0.62746445433109899</v>
      </c>
      <c r="H17">
        <v>-2.575195177879559</v>
      </c>
      <c r="I17">
        <v>0.62746445433109899</v>
      </c>
    </row>
    <row r="18" spans="1:9" ht="15" thickBot="1" x14ac:dyDescent="0.3">
      <c r="A18" s="46" t="s">
        <v>48</v>
      </c>
      <c r="B18" s="53">
        <v>0.97203261991863443</v>
      </c>
      <c r="C18" s="46">
        <v>2.4739552062784144E-2</v>
      </c>
      <c r="D18" s="46">
        <v>39.290631352249456</v>
      </c>
      <c r="E18" s="53">
        <v>6.6908155765858393E-19</v>
      </c>
      <c r="F18" s="46">
        <v>0.92005674972424056</v>
      </c>
      <c r="G18" s="46">
        <v>1.0240084901130282</v>
      </c>
      <c r="H18" s="46">
        <v>0.92005674972424056</v>
      </c>
      <c r="I18" s="46">
        <v>1.0240084901130282</v>
      </c>
    </row>
    <row r="20" spans="1:9" x14ac:dyDescent="0.25">
      <c r="B20" t="s">
        <v>52</v>
      </c>
      <c r="E20" t="s">
        <v>53</v>
      </c>
    </row>
    <row r="21" spans="1:9" x14ac:dyDescent="0.25">
      <c r="B21" t="s">
        <v>54</v>
      </c>
      <c r="E21" t="s">
        <v>55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14A6A-C3EA-4CBC-B6B7-B59658A7AB22}">
  <dimension ref="B2:N24"/>
  <sheetViews>
    <sheetView workbookViewId="0">
      <selection activeCell="B2" sqref="B2"/>
    </sheetView>
  </sheetViews>
  <sheetFormatPr defaultRowHeight="14.4" x14ac:dyDescent="0.25"/>
  <cols>
    <col min="2" max="2" width="23.8984375" customWidth="1"/>
    <col min="3" max="3" width="14" customWidth="1"/>
  </cols>
  <sheetData>
    <row r="2" spans="2:3" x14ac:dyDescent="0.25">
      <c r="B2" s="45" t="s">
        <v>63</v>
      </c>
    </row>
    <row r="3" spans="2:3" x14ac:dyDescent="0.25">
      <c r="B3" t="s">
        <v>22</v>
      </c>
      <c r="C3" t="s">
        <v>23</v>
      </c>
    </row>
    <row r="4" spans="2:3" x14ac:dyDescent="0.25">
      <c r="B4" s="27" t="s">
        <v>11</v>
      </c>
      <c r="C4" s="27" t="s">
        <v>11</v>
      </c>
    </row>
    <row r="5" spans="2:3" x14ac:dyDescent="0.25">
      <c r="B5" s="11">
        <v>145.5562157</v>
      </c>
      <c r="C5" s="12">
        <v>140.47999999999999</v>
      </c>
    </row>
    <row r="6" spans="2:3" x14ac:dyDescent="0.25">
      <c r="B6" s="3">
        <v>188.64899130000001</v>
      </c>
      <c r="C6" s="1">
        <v>194.35</v>
      </c>
    </row>
    <row r="7" spans="2:3" x14ac:dyDescent="0.25">
      <c r="B7" s="3">
        <v>161.87962580000001</v>
      </c>
      <c r="C7" s="1">
        <v>154.9</v>
      </c>
    </row>
    <row r="8" spans="2:3" x14ac:dyDescent="0.25">
      <c r="B8" s="3">
        <v>190.25042640000001</v>
      </c>
      <c r="C8" s="1">
        <v>184.88</v>
      </c>
    </row>
    <row r="9" spans="2:3" x14ac:dyDescent="0.25">
      <c r="B9" s="3">
        <v>180.9020683</v>
      </c>
      <c r="C9" s="1">
        <v>188.78</v>
      </c>
    </row>
    <row r="10" spans="2:3" x14ac:dyDescent="0.3">
      <c r="B10" s="3">
        <v>153.62836569999999</v>
      </c>
      <c r="C10" s="6">
        <v>146.56</v>
      </c>
    </row>
    <row r="11" spans="2:3" x14ac:dyDescent="0.25">
      <c r="B11" s="3">
        <v>148.4034235</v>
      </c>
      <c r="C11" s="1">
        <v>142.69999999999999</v>
      </c>
    </row>
    <row r="12" spans="2:3" x14ac:dyDescent="0.25">
      <c r="B12" s="3">
        <v>171.20776789999999</v>
      </c>
      <c r="C12" s="1">
        <v>176.57</v>
      </c>
    </row>
    <row r="13" spans="2:3" x14ac:dyDescent="0.25">
      <c r="B13" s="3">
        <v>140.9003367</v>
      </c>
      <c r="C13" s="1">
        <v>147.24</v>
      </c>
    </row>
    <row r="14" spans="2:3" x14ac:dyDescent="0.25">
      <c r="B14" s="3">
        <v>142.811204</v>
      </c>
      <c r="C14" s="1">
        <v>149.01</v>
      </c>
    </row>
    <row r="15" spans="2:3" x14ac:dyDescent="0.25">
      <c r="B15" s="3">
        <v>144.36123939999999</v>
      </c>
      <c r="C15" s="1">
        <v>137.26</v>
      </c>
    </row>
    <row r="16" spans="2:3" x14ac:dyDescent="0.25">
      <c r="B16" s="3">
        <v>151.33985369999999</v>
      </c>
      <c r="C16" s="1">
        <v>156.68</v>
      </c>
    </row>
    <row r="17" spans="2:14" x14ac:dyDescent="0.25">
      <c r="B17" s="3">
        <v>193.56649719999999</v>
      </c>
      <c r="C17" s="1">
        <v>185.65</v>
      </c>
    </row>
    <row r="18" spans="2:14" x14ac:dyDescent="0.25">
      <c r="B18" s="3">
        <v>230.12537589999999</v>
      </c>
      <c r="C18" s="1">
        <v>237.62</v>
      </c>
    </row>
    <row r="19" spans="2:14" x14ac:dyDescent="0.25">
      <c r="B19" s="3">
        <v>232.11055150000001</v>
      </c>
      <c r="C19" s="1">
        <v>238.41</v>
      </c>
    </row>
    <row r="20" spans="2:14" x14ac:dyDescent="0.25">
      <c r="B20" s="3">
        <v>207.72587759999999</v>
      </c>
      <c r="C20" s="1">
        <v>202.24</v>
      </c>
    </row>
    <row r="21" spans="2:14" ht="15.55" x14ac:dyDescent="0.3">
      <c r="B21" s="3">
        <v>177.92706949999999</v>
      </c>
      <c r="C21" s="8">
        <v>185.78</v>
      </c>
    </row>
    <row r="22" spans="2:14" x14ac:dyDescent="0.25">
      <c r="B22" s="3">
        <v>207.4812201</v>
      </c>
      <c r="C22" s="1">
        <v>212.57</v>
      </c>
      <c r="F22" s="45" t="s">
        <v>56</v>
      </c>
      <c r="G22" s="45"/>
      <c r="H22" s="45"/>
      <c r="I22" s="45"/>
      <c r="J22" s="45"/>
      <c r="K22" s="45"/>
      <c r="L22" s="45"/>
      <c r="M22" s="45"/>
      <c r="N22" s="45"/>
    </row>
    <row r="23" spans="2:14" x14ac:dyDescent="0.25">
      <c r="B23" s="3">
        <v>184.44170500000001</v>
      </c>
      <c r="C23" s="1">
        <v>190.57</v>
      </c>
      <c r="F23" s="45" t="s">
        <v>60</v>
      </c>
      <c r="G23" s="45"/>
      <c r="H23" s="45"/>
      <c r="I23" s="45"/>
      <c r="J23" s="45"/>
      <c r="K23" s="45"/>
      <c r="L23" s="45"/>
      <c r="M23" s="45"/>
      <c r="N23" s="45"/>
    </row>
    <row r="24" spans="2:14" x14ac:dyDescent="0.25">
      <c r="B24" s="3">
        <v>200.20857419999999</v>
      </c>
      <c r="C24" s="1">
        <v>193.06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1495D-171A-4411-9ECF-E304F2CE6D81}">
  <dimension ref="A1:I18"/>
  <sheetViews>
    <sheetView workbookViewId="0">
      <selection activeCell="B5" sqref="B5"/>
    </sheetView>
  </sheetViews>
  <sheetFormatPr defaultRowHeight="14.4" x14ac:dyDescent="0.25"/>
  <cols>
    <col min="6" max="6" width="18.3984375" customWidth="1"/>
    <col min="7" max="7" width="21.3984375" customWidth="1"/>
  </cols>
  <sheetData>
    <row r="1" spans="1:9" x14ac:dyDescent="0.25">
      <c r="A1" t="s">
        <v>24</v>
      </c>
    </row>
    <row r="2" spans="1:9" ht="15" thickBot="1" x14ac:dyDescent="0.3"/>
    <row r="3" spans="1:9" x14ac:dyDescent="0.25">
      <c r="A3" s="48" t="s">
        <v>25</v>
      </c>
      <c r="B3" s="48"/>
    </row>
    <row r="4" spans="1:9" x14ac:dyDescent="0.25">
      <c r="A4" t="s">
        <v>26</v>
      </c>
      <c r="B4">
        <v>0.97776837661384597</v>
      </c>
      <c r="E4" s="45" t="s">
        <v>49</v>
      </c>
    </row>
    <row r="5" spans="1:9" x14ac:dyDescent="0.25">
      <c r="A5" t="s">
        <v>27</v>
      </c>
      <c r="B5" s="49">
        <v>0.95603099830607574</v>
      </c>
      <c r="E5">
        <f>SQRT(B5)</f>
        <v>0.97776837661384597</v>
      </c>
    </row>
    <row r="6" spans="1:9" x14ac:dyDescent="0.25">
      <c r="A6" t="s">
        <v>28</v>
      </c>
      <c r="B6">
        <v>0.95358827598974671</v>
      </c>
    </row>
    <row r="7" spans="1:9" x14ac:dyDescent="0.25">
      <c r="A7" t="s">
        <v>29</v>
      </c>
      <c r="B7">
        <v>6.6306816941613986</v>
      </c>
    </row>
    <row r="8" spans="1:9" ht="15" thickBot="1" x14ac:dyDescent="0.3">
      <c r="A8" s="46" t="s">
        <v>30</v>
      </c>
      <c r="B8" s="46">
        <v>20</v>
      </c>
    </row>
    <row r="10" spans="1:9" ht="15" thickBot="1" x14ac:dyDescent="0.3">
      <c r="A10" t="s">
        <v>31</v>
      </c>
    </row>
    <row r="11" spans="1:9" x14ac:dyDescent="0.25">
      <c r="A11" s="47"/>
      <c r="B11" s="47" t="s">
        <v>36</v>
      </c>
      <c r="C11" s="47" t="s">
        <v>37</v>
      </c>
      <c r="D11" s="47" t="s">
        <v>38</v>
      </c>
      <c r="E11" s="47" t="s">
        <v>39</v>
      </c>
      <c r="F11" s="47" t="s">
        <v>40</v>
      </c>
      <c r="H11" s="52" t="s">
        <v>58</v>
      </c>
    </row>
    <row r="12" spans="1:9" x14ac:dyDescent="0.25">
      <c r="A12" t="s">
        <v>32</v>
      </c>
      <c r="B12">
        <v>1</v>
      </c>
      <c r="C12">
        <v>17207.359579872831</v>
      </c>
      <c r="D12">
        <v>17207.359579872831</v>
      </c>
      <c r="E12">
        <v>391.37931966936839</v>
      </c>
      <c r="F12" s="49">
        <v>1.162424819897378E-13</v>
      </c>
    </row>
    <row r="13" spans="1:9" x14ac:dyDescent="0.25">
      <c r="A13" t="s">
        <v>33</v>
      </c>
      <c r="B13">
        <v>18</v>
      </c>
      <c r="C13">
        <v>791.38691512716741</v>
      </c>
      <c r="D13">
        <v>43.965939729287079</v>
      </c>
    </row>
    <row r="14" spans="1:9" ht="15" thickBot="1" x14ac:dyDescent="0.3">
      <c r="A14" s="46" t="s">
        <v>34</v>
      </c>
      <c r="B14" s="46">
        <v>19</v>
      </c>
      <c r="C14" s="46">
        <v>17998.746494999999</v>
      </c>
      <c r="D14" s="46"/>
      <c r="E14" s="46"/>
      <c r="F14" s="46"/>
    </row>
    <row r="15" spans="1:9" ht="15" thickBot="1" x14ac:dyDescent="0.3"/>
    <row r="16" spans="1:9" x14ac:dyDescent="0.25">
      <c r="A16" s="47"/>
      <c r="B16" s="47" t="s">
        <v>41</v>
      </c>
      <c r="C16" s="47" t="s">
        <v>29</v>
      </c>
      <c r="D16" s="47" t="s">
        <v>42</v>
      </c>
      <c r="E16" s="47" t="s">
        <v>43</v>
      </c>
      <c r="F16" s="47" t="s">
        <v>44</v>
      </c>
      <c r="G16" s="47" t="s">
        <v>45</v>
      </c>
      <c r="H16" s="47" t="s">
        <v>46</v>
      </c>
      <c r="I16" s="47" t="s">
        <v>47</v>
      </c>
    </row>
    <row r="17" spans="1:9" x14ac:dyDescent="0.25">
      <c r="A17" t="s">
        <v>35</v>
      </c>
      <c r="B17" s="49">
        <v>-7.5641715236641005</v>
      </c>
      <c r="C17">
        <v>9.5095499630693059</v>
      </c>
      <c r="D17">
        <v>-0.79542896909315841</v>
      </c>
      <c r="E17" s="49">
        <v>0.43672826650960328</v>
      </c>
      <c r="F17">
        <v>-27.542994633849752</v>
      </c>
      <c r="G17">
        <v>12.414651586521551</v>
      </c>
      <c r="H17">
        <v>-27.542994633849752</v>
      </c>
      <c r="I17">
        <v>12.414651586521551</v>
      </c>
    </row>
    <row r="18" spans="1:9" ht="15" thickBot="1" x14ac:dyDescent="0.3">
      <c r="A18" s="46" t="s">
        <v>48</v>
      </c>
      <c r="B18" s="53">
        <v>1.045903510590322</v>
      </c>
      <c r="C18" s="46">
        <v>5.2867975945640223E-2</v>
      </c>
      <c r="D18" s="46">
        <v>19.783309118278677</v>
      </c>
      <c r="E18" s="53">
        <v>1.1624248198973907E-13</v>
      </c>
      <c r="F18" s="46">
        <v>0.93483201470319344</v>
      </c>
      <c r="G18" s="46">
        <v>1.1569750064774507</v>
      </c>
      <c r="H18" s="46">
        <v>0.93483201470319344</v>
      </c>
      <c r="I18" s="46">
        <v>1.1569750064774507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0EEB4-3FF1-46C1-93B1-F017BAF8133C}">
  <dimension ref="B2:N24"/>
  <sheetViews>
    <sheetView workbookViewId="0">
      <selection activeCell="B2" sqref="B2"/>
    </sheetView>
  </sheetViews>
  <sheetFormatPr defaultRowHeight="14.4" x14ac:dyDescent="0.25"/>
  <cols>
    <col min="2" max="2" width="23.8984375" customWidth="1"/>
    <col min="3" max="3" width="14" customWidth="1"/>
  </cols>
  <sheetData>
    <row r="2" spans="2:3" x14ac:dyDescent="0.25">
      <c r="B2" s="45" t="s">
        <v>63</v>
      </c>
    </row>
    <row r="3" spans="2:3" x14ac:dyDescent="0.25">
      <c r="B3" t="s">
        <v>22</v>
      </c>
      <c r="C3" t="s">
        <v>23</v>
      </c>
    </row>
    <row r="4" spans="2:3" x14ac:dyDescent="0.25">
      <c r="B4" s="27" t="s">
        <v>12</v>
      </c>
      <c r="C4" s="27" t="s">
        <v>12</v>
      </c>
    </row>
    <row r="5" spans="2:3" x14ac:dyDescent="0.25">
      <c r="B5" s="11">
        <v>-307.17061799999999</v>
      </c>
      <c r="C5" s="12">
        <v>-312.70999999999998</v>
      </c>
    </row>
    <row r="6" spans="2:3" x14ac:dyDescent="0.25">
      <c r="B6" s="3">
        <v>-312.88958129999997</v>
      </c>
      <c r="C6" s="1">
        <v>-318.02</v>
      </c>
    </row>
    <row r="7" spans="2:3" x14ac:dyDescent="0.25">
      <c r="B7" s="3">
        <v>-291.97786280000003</v>
      </c>
      <c r="C7" s="1">
        <v>-284.02999999999997</v>
      </c>
    </row>
    <row r="8" spans="2:3" x14ac:dyDescent="0.25">
      <c r="B8" s="3">
        <v>-618.94670250000001</v>
      </c>
      <c r="C8" s="1">
        <v>-612.42999999999995</v>
      </c>
    </row>
    <row r="9" spans="2:3" x14ac:dyDescent="0.25">
      <c r="B9" s="3">
        <v>-713.64031580000005</v>
      </c>
      <c r="C9" s="1">
        <v>-707.06</v>
      </c>
    </row>
    <row r="10" spans="2:3" x14ac:dyDescent="0.3">
      <c r="B10" s="3">
        <v>-631.70695809999995</v>
      </c>
      <c r="C10" s="6">
        <v>-637.03</v>
      </c>
    </row>
    <row r="11" spans="2:3" x14ac:dyDescent="0.25">
      <c r="B11" s="3">
        <v>-597.39772430000005</v>
      </c>
      <c r="C11" s="1">
        <v>-592.14</v>
      </c>
    </row>
    <row r="12" spans="2:3" x14ac:dyDescent="0.25">
      <c r="B12" s="3">
        <v>-601.07043750000003</v>
      </c>
      <c r="C12" s="1">
        <v>-606.95000000000005</v>
      </c>
    </row>
    <row r="13" spans="2:3" x14ac:dyDescent="0.25">
      <c r="B13" s="3">
        <v>-841.33067089999997</v>
      </c>
      <c r="C13" s="1">
        <v>-835.45</v>
      </c>
    </row>
    <row r="14" spans="2:3" x14ac:dyDescent="0.25">
      <c r="B14" s="3">
        <v>-647.83142629999998</v>
      </c>
      <c r="C14" s="1">
        <v>-640.29</v>
      </c>
    </row>
    <row r="15" spans="2:3" x14ac:dyDescent="0.25">
      <c r="B15" s="3">
        <v>-824.57717630000002</v>
      </c>
      <c r="C15" s="1">
        <v>-829.91</v>
      </c>
    </row>
    <row r="16" spans="2:3" x14ac:dyDescent="0.25">
      <c r="B16" s="3">
        <v>-829.51580249999995</v>
      </c>
      <c r="C16" s="1">
        <v>-835.98</v>
      </c>
    </row>
    <row r="17" spans="2:14" x14ac:dyDescent="0.25">
      <c r="B17" s="3">
        <v>-661.82371820000003</v>
      </c>
      <c r="C17" s="1">
        <v>-667.78</v>
      </c>
    </row>
    <row r="18" spans="2:14" x14ac:dyDescent="0.25">
      <c r="B18" s="3">
        <v>144.7923223</v>
      </c>
      <c r="C18" s="1">
        <v>152.53</v>
      </c>
    </row>
    <row r="19" spans="2:14" x14ac:dyDescent="0.25">
      <c r="B19" s="3">
        <v>234.29651939999999</v>
      </c>
      <c r="C19" s="1">
        <v>239.42</v>
      </c>
    </row>
    <row r="20" spans="2:14" x14ac:dyDescent="0.25">
      <c r="B20" s="3">
        <v>177.11393519999999</v>
      </c>
      <c r="C20" s="1">
        <v>171.15</v>
      </c>
    </row>
    <row r="21" spans="2:14" x14ac:dyDescent="0.3">
      <c r="B21" s="3">
        <v>194.47374980000001</v>
      </c>
      <c r="C21" s="6">
        <v>200.31</v>
      </c>
    </row>
    <row r="22" spans="2:14" x14ac:dyDescent="0.25">
      <c r="B22" s="3">
        <v>174.41518020000001</v>
      </c>
      <c r="C22" s="1">
        <v>166.89</v>
      </c>
      <c r="F22" s="45" t="s">
        <v>56</v>
      </c>
      <c r="G22" s="45"/>
      <c r="H22" s="45"/>
      <c r="I22" s="45"/>
      <c r="J22" s="45"/>
      <c r="K22" s="45"/>
      <c r="L22" s="45"/>
      <c r="M22" s="45"/>
      <c r="N22" s="45"/>
    </row>
    <row r="23" spans="2:14" x14ac:dyDescent="0.25">
      <c r="B23" s="3">
        <v>115.8425237</v>
      </c>
      <c r="C23" s="1">
        <v>110.02</v>
      </c>
      <c r="F23" s="45" t="s">
        <v>59</v>
      </c>
      <c r="G23" s="45"/>
      <c r="H23" s="45"/>
      <c r="I23" s="45"/>
      <c r="J23" s="45"/>
      <c r="K23" s="45"/>
      <c r="L23" s="45"/>
      <c r="M23" s="45"/>
      <c r="N23" s="45"/>
    </row>
    <row r="24" spans="2:14" x14ac:dyDescent="0.25">
      <c r="B24" s="3">
        <v>25.774851179999999</v>
      </c>
      <c r="C24" s="1">
        <v>20.03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B912F-AEC9-4335-ACD1-6FBAEE607AC7}">
  <dimension ref="A1:I18"/>
  <sheetViews>
    <sheetView workbookViewId="0">
      <selection activeCell="B18" sqref="B18"/>
    </sheetView>
  </sheetViews>
  <sheetFormatPr defaultRowHeight="14.4" x14ac:dyDescent="0.25"/>
  <sheetData>
    <row r="1" spans="1:9" x14ac:dyDescent="0.25">
      <c r="A1" t="s">
        <v>24</v>
      </c>
    </row>
    <row r="2" spans="1:9" ht="15" thickBot="1" x14ac:dyDescent="0.3"/>
    <row r="3" spans="1:9" x14ac:dyDescent="0.25">
      <c r="A3" s="48" t="s">
        <v>25</v>
      </c>
      <c r="B3" s="48"/>
    </row>
    <row r="4" spans="1:9" x14ac:dyDescent="0.25">
      <c r="A4" t="s">
        <v>26</v>
      </c>
      <c r="B4">
        <v>0.99987528661232183</v>
      </c>
    </row>
    <row r="5" spans="1:9" x14ac:dyDescent="0.25">
      <c r="A5" t="s">
        <v>27</v>
      </c>
      <c r="B5" s="49">
        <v>0.99975058877807277</v>
      </c>
    </row>
    <row r="6" spans="1:9" x14ac:dyDescent="0.25">
      <c r="A6" t="s">
        <v>28</v>
      </c>
      <c r="B6">
        <v>0.99973673259907669</v>
      </c>
      <c r="E6">
        <f>SQRT(B5)</f>
        <v>0.99987528661232183</v>
      </c>
    </row>
    <row r="7" spans="1:9" x14ac:dyDescent="0.25">
      <c r="A7" t="s">
        <v>29</v>
      </c>
      <c r="B7">
        <v>6.5391774483589256</v>
      </c>
    </row>
    <row r="8" spans="1:9" ht="15" thickBot="1" x14ac:dyDescent="0.3">
      <c r="A8" s="46" t="s">
        <v>30</v>
      </c>
      <c r="B8" s="46">
        <v>20</v>
      </c>
    </row>
    <row r="10" spans="1:9" ht="15" thickBot="1" x14ac:dyDescent="0.3">
      <c r="A10" t="s">
        <v>31</v>
      </c>
    </row>
    <row r="11" spans="1:9" x14ac:dyDescent="0.25">
      <c r="A11" s="47"/>
      <c r="B11" s="47" t="s">
        <v>36</v>
      </c>
      <c r="C11" s="47" t="s">
        <v>37</v>
      </c>
      <c r="D11" s="47" t="s">
        <v>38</v>
      </c>
      <c r="E11" s="47" t="s">
        <v>39</v>
      </c>
      <c r="F11" s="47" t="s">
        <v>40</v>
      </c>
    </row>
    <row r="12" spans="1:9" x14ac:dyDescent="0.25">
      <c r="A12" t="s">
        <v>32</v>
      </c>
      <c r="B12">
        <v>1</v>
      </c>
      <c r="C12">
        <v>3085278.8983043795</v>
      </c>
      <c r="D12">
        <v>3085278.8983043795</v>
      </c>
      <c r="E12">
        <v>72151.968379592028</v>
      </c>
      <c r="F12" s="49">
        <v>6.9273589532623428E-34</v>
      </c>
    </row>
    <row r="13" spans="1:9" x14ac:dyDescent="0.25">
      <c r="A13" t="s">
        <v>33</v>
      </c>
      <c r="B13">
        <v>18</v>
      </c>
      <c r="C13">
        <v>769.6951506202671</v>
      </c>
      <c r="D13">
        <v>42.760841701125948</v>
      </c>
    </row>
    <row r="14" spans="1:9" ht="15" thickBot="1" x14ac:dyDescent="0.3">
      <c r="A14" s="46" t="s">
        <v>34</v>
      </c>
      <c r="B14" s="46">
        <v>19</v>
      </c>
      <c r="C14" s="46">
        <v>3086048.5934549998</v>
      </c>
      <c r="D14" s="46"/>
      <c r="E14" s="46"/>
      <c r="F14" s="46"/>
    </row>
    <row r="15" spans="1:9" ht="15" thickBot="1" x14ac:dyDescent="0.3"/>
    <row r="16" spans="1:9" x14ac:dyDescent="0.25">
      <c r="A16" s="47"/>
      <c r="B16" s="47" t="s">
        <v>41</v>
      </c>
      <c r="C16" s="47" t="s">
        <v>29</v>
      </c>
      <c r="D16" s="47" t="s">
        <v>42</v>
      </c>
      <c r="E16" s="47" t="s">
        <v>43</v>
      </c>
      <c r="F16" s="47" t="s">
        <v>44</v>
      </c>
      <c r="G16" s="47" t="s">
        <v>45</v>
      </c>
      <c r="H16" s="47" t="s">
        <v>46</v>
      </c>
      <c r="I16" s="47" t="s">
        <v>47</v>
      </c>
    </row>
    <row r="17" spans="1:9" x14ac:dyDescent="0.25">
      <c r="A17" t="s">
        <v>35</v>
      </c>
      <c r="B17" s="49">
        <v>-0.53216232350519022</v>
      </c>
      <c r="C17">
        <v>1.9350346801033353</v>
      </c>
      <c r="D17">
        <v>-0.27501435967895493</v>
      </c>
      <c r="E17" s="49">
        <v>0.78643707368209859</v>
      </c>
      <c r="F17">
        <v>-4.5975193315650538</v>
      </c>
      <c r="G17">
        <v>3.5331946845546733</v>
      </c>
      <c r="H17">
        <v>-4.5975193315650538</v>
      </c>
      <c r="I17">
        <v>3.5331946845546733</v>
      </c>
    </row>
    <row r="18" spans="1:9" ht="15" thickBot="1" x14ac:dyDescent="0.3">
      <c r="A18" s="46" t="s">
        <v>48</v>
      </c>
      <c r="B18" s="53">
        <v>0.99935666374884891</v>
      </c>
      <c r="C18" s="46">
        <v>3.720458126183347E-3</v>
      </c>
      <c r="D18" s="46">
        <v>268.61118439036017</v>
      </c>
      <c r="E18" s="53">
        <v>6.9273589532623428E-34</v>
      </c>
      <c r="F18" s="46">
        <v>0.99154027127175648</v>
      </c>
      <c r="G18" s="46">
        <v>1.0071730562259413</v>
      </c>
      <c r="H18" s="46">
        <v>0.99154027127175648</v>
      </c>
      <c r="I18" s="46">
        <v>1.0071730562259413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</vt:lpstr>
      <vt:lpstr>L1-L2</vt:lpstr>
      <vt:lpstr>included angle between tGL-tHA</vt:lpstr>
      <vt:lpstr>linear regression XXA Graph</vt:lpstr>
      <vt:lpstr>XXA Analysis</vt:lpstr>
      <vt:lpstr>linear regression YYA Graph</vt:lpstr>
      <vt:lpstr>YYA Analysis</vt:lpstr>
      <vt:lpstr>linear regression ZZA Graph</vt:lpstr>
      <vt:lpstr>ZZA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Imagine</dc:creator>
  <cp:lastModifiedBy>Meijun</cp:lastModifiedBy>
  <dcterms:created xsi:type="dcterms:W3CDTF">2018-10-12T03:17:20Z</dcterms:created>
  <dcterms:modified xsi:type="dcterms:W3CDTF">2019-03-28T22:08:29Z</dcterms:modified>
</cp:coreProperties>
</file>