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715"/>
  <workbookPr/>
  <mc:AlternateContent xmlns:mc="http://schemas.openxmlformats.org/markup-compatibility/2006">
    <mc:Choice Requires="x15">
      <x15ac:absPath xmlns:x15ac="http://schemas.microsoft.com/office/spreadsheetml/2010/11/ac" url="/Users/victoria/Desktop/"/>
    </mc:Choice>
  </mc:AlternateContent>
  <bookViews>
    <workbookView xWindow="6700" yWindow="660" windowWidth="31980" windowHeight="18020" activeTab="5"/>
  </bookViews>
  <sheets>
    <sheet name="n=3,4,5" sheetId="4" r:id="rId1"/>
    <sheet name="pH by NH4+" sheetId="5" r:id="rId2"/>
    <sheet name="pH,min" sheetId="6" r:id="rId3"/>
    <sheet name="&quot;Total alkalization&quot;" sheetId="7" r:id="rId4"/>
    <sheet name="pHmin,presence NH3" sheetId="8" r:id="rId5"/>
    <sheet name="Baseline pHi" sheetId="9" r:id="rId6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4" l="1"/>
  <c r="G34" i="4"/>
  <c r="D82" i="4"/>
  <c r="D83" i="4"/>
  <c r="D84" i="4"/>
  <c r="D89" i="4"/>
  <c r="H21" i="4"/>
  <c r="I85" i="4"/>
  <c r="H85" i="4"/>
  <c r="H86" i="4"/>
  <c r="G85" i="4"/>
  <c r="G86" i="4"/>
  <c r="F85" i="4"/>
  <c r="E85" i="4"/>
  <c r="E84" i="4"/>
  <c r="F84" i="4"/>
  <c r="G84" i="4"/>
  <c r="H84" i="4"/>
  <c r="I84" i="4"/>
  <c r="I82" i="4"/>
  <c r="I83" i="4"/>
  <c r="I89" i="4"/>
  <c r="E83" i="4"/>
  <c r="F83" i="4"/>
  <c r="G83" i="4"/>
  <c r="H83" i="4"/>
  <c r="E82" i="4"/>
  <c r="F82" i="4"/>
  <c r="G82" i="4"/>
  <c r="H82" i="4"/>
  <c r="C82" i="4"/>
  <c r="C83" i="4"/>
  <c r="C84" i="4"/>
  <c r="H63" i="4"/>
  <c r="G63" i="4"/>
  <c r="F62" i="4"/>
  <c r="G62" i="4"/>
  <c r="H62" i="4"/>
  <c r="I62" i="4"/>
  <c r="E62" i="4"/>
  <c r="D61" i="4"/>
  <c r="E61" i="4"/>
  <c r="F61" i="4"/>
  <c r="G61" i="4"/>
  <c r="H61" i="4"/>
  <c r="I61" i="4"/>
  <c r="D60" i="4"/>
  <c r="E60" i="4"/>
  <c r="F60" i="4"/>
  <c r="G60" i="4"/>
  <c r="H60" i="4"/>
  <c r="I60" i="4"/>
  <c r="D59" i="4"/>
  <c r="E59" i="4"/>
  <c r="F59" i="4"/>
  <c r="G59" i="4"/>
  <c r="H59" i="4"/>
  <c r="I59" i="4"/>
  <c r="C61" i="4"/>
  <c r="C60" i="4"/>
  <c r="C59" i="4"/>
  <c r="C37" i="4"/>
  <c r="H40" i="4"/>
  <c r="G40" i="4"/>
  <c r="F39" i="4"/>
  <c r="G39" i="4"/>
  <c r="H39" i="4"/>
  <c r="I39" i="4"/>
  <c r="E39" i="4"/>
  <c r="D38" i="4"/>
  <c r="D37" i="4"/>
  <c r="D43" i="4"/>
  <c r="E38" i="4"/>
  <c r="F38" i="4"/>
  <c r="G38" i="4"/>
  <c r="H38" i="4"/>
  <c r="I38" i="4"/>
  <c r="E37" i="4"/>
  <c r="F37" i="4"/>
  <c r="G37" i="4"/>
  <c r="H37" i="4"/>
  <c r="I37" i="4"/>
  <c r="E36" i="4"/>
  <c r="F36" i="4"/>
  <c r="G36" i="4"/>
  <c r="H36" i="4"/>
  <c r="I36" i="4"/>
  <c r="C38" i="4"/>
  <c r="C36" i="4"/>
  <c r="H23" i="4"/>
  <c r="G23" i="4"/>
  <c r="F22" i="4"/>
  <c r="G22" i="4"/>
  <c r="H22" i="4"/>
  <c r="I22" i="4"/>
  <c r="E22" i="4"/>
  <c r="D21" i="4"/>
  <c r="E21" i="4"/>
  <c r="F21" i="4"/>
  <c r="G21" i="4"/>
  <c r="I21" i="4"/>
  <c r="D20" i="4"/>
  <c r="E20" i="4"/>
  <c r="F20" i="4"/>
  <c r="G20" i="4"/>
  <c r="H20" i="4"/>
  <c r="I20" i="4"/>
  <c r="D19" i="4"/>
  <c r="E19" i="4"/>
  <c r="F19" i="4"/>
  <c r="G19" i="4"/>
  <c r="H19" i="4"/>
  <c r="I19" i="4"/>
  <c r="C21" i="4"/>
  <c r="C20" i="4"/>
  <c r="C19" i="4"/>
  <c r="D66" i="4"/>
  <c r="F43" i="4"/>
  <c r="C42" i="4"/>
  <c r="E88" i="4"/>
  <c r="E43" i="4"/>
  <c r="C43" i="4"/>
  <c r="F25" i="4"/>
  <c r="I25" i="4"/>
  <c r="I26" i="4"/>
  <c r="H25" i="4"/>
  <c r="G25" i="4"/>
  <c r="D26" i="4"/>
  <c r="D25" i="4"/>
  <c r="F26" i="4"/>
  <c r="H26" i="4"/>
  <c r="G26" i="4"/>
  <c r="E26" i="4"/>
  <c r="E25" i="4"/>
  <c r="C25" i="4"/>
  <c r="C26" i="4"/>
  <c r="I88" i="4"/>
  <c r="C89" i="4"/>
  <c r="C88" i="4"/>
  <c r="D65" i="4"/>
  <c r="I42" i="4"/>
  <c r="I43" i="4"/>
  <c r="H42" i="4"/>
  <c r="H43" i="4"/>
  <c r="G43" i="4"/>
  <c r="G42" i="4"/>
  <c r="F42" i="4"/>
  <c r="E42" i="4"/>
  <c r="G88" i="4"/>
  <c r="G89" i="4"/>
  <c r="H89" i="4"/>
  <c r="F88" i="4"/>
  <c r="F89" i="4"/>
  <c r="E89" i="4"/>
  <c r="H88" i="4"/>
  <c r="D88" i="4"/>
  <c r="C66" i="4"/>
  <c r="C65" i="4"/>
  <c r="I65" i="4"/>
  <c r="I66" i="4"/>
  <c r="H66" i="4"/>
  <c r="H65" i="4"/>
  <c r="G65" i="4"/>
  <c r="G66" i="4"/>
  <c r="F66" i="4"/>
  <c r="F65" i="4"/>
  <c r="E65" i="4"/>
  <c r="E66" i="4"/>
  <c r="D42" i="4"/>
  <c r="H9" i="4"/>
  <c r="G9" i="4"/>
  <c r="F9" i="4"/>
  <c r="I9" i="4"/>
  <c r="E9" i="4"/>
  <c r="D9" i="4"/>
  <c r="C9" i="4"/>
  <c r="H8" i="4"/>
  <c r="G8" i="4"/>
  <c r="F8" i="4"/>
  <c r="I8" i="4"/>
  <c r="E8" i="4"/>
  <c r="D8" i="4"/>
  <c r="C8" i="4"/>
</calcChain>
</file>

<file path=xl/sharedStrings.xml><?xml version="1.0" encoding="utf-8"?>
<sst xmlns="http://schemas.openxmlformats.org/spreadsheetml/2006/main" count="486" uniqueCount="123">
  <si>
    <t xml:space="preserve">WT </t>
  </si>
  <si>
    <t>EV</t>
  </si>
  <si>
    <t xml:space="preserve">Highest </t>
  </si>
  <si>
    <t>pHi</t>
  </si>
  <si>
    <t>Baseline</t>
  </si>
  <si>
    <t>recover to</t>
  </si>
  <si>
    <t xml:space="preserve">the lowest </t>
  </si>
  <si>
    <t>by NH4+</t>
  </si>
  <si>
    <t>∆pH/min</t>
  </si>
  <si>
    <t>(measure 10s)</t>
  </si>
  <si>
    <t>Rverse (+, -)</t>
  </si>
  <si>
    <t>W240S</t>
  </si>
  <si>
    <t>R125H</t>
  </si>
  <si>
    <t>C386R</t>
  </si>
  <si>
    <t>V507I</t>
  </si>
  <si>
    <t>N639A</t>
  </si>
  <si>
    <t>Ave.</t>
  </si>
  <si>
    <t>Std.</t>
  </si>
  <si>
    <t>∆pH</t>
  </si>
  <si>
    <t>∆pH/10s</t>
  </si>
  <si>
    <t xml:space="preserve">Total </t>
  </si>
  <si>
    <t>Alkalization</t>
  </si>
  <si>
    <t xml:space="preserve">Presence </t>
  </si>
  <si>
    <t>NH3</t>
  </si>
  <si>
    <t>Baseline pH</t>
  </si>
  <si>
    <t>Table Analyzed</t>
  </si>
  <si>
    <t>pH by NH4+</t>
  </si>
  <si>
    <t>ANOVA summary</t>
  </si>
  <si>
    <t>F</t>
  </si>
  <si>
    <t>P value</t>
  </si>
  <si>
    <t>&lt; 0.0001</t>
  </si>
  <si>
    <t>P value summary</t>
  </si>
  <si>
    <t>****</t>
  </si>
  <si>
    <t>Are differences among means statistically significant? (P &lt; 0.05)</t>
  </si>
  <si>
    <t>Yes</t>
  </si>
  <si>
    <t>R square</t>
  </si>
  <si>
    <t>Brown-Forsythe test</t>
  </si>
  <si>
    <t>F (DFn, DFd)</t>
  </si>
  <si>
    <t>0.3118 (6, 21)</t>
  </si>
  <si>
    <t>ns</t>
  </si>
  <si>
    <t>Significantly different standard deviations? (P &lt; 0.05)</t>
  </si>
  <si>
    <t>No</t>
  </si>
  <si>
    <t>Bartlett's test</t>
  </si>
  <si>
    <t>Bartlett's statistic (corrected)</t>
  </si>
  <si>
    <t>ANOVA table</t>
  </si>
  <si>
    <t>SS</t>
  </si>
  <si>
    <t>DF</t>
  </si>
  <si>
    <t>MS</t>
  </si>
  <si>
    <t>Treatment (between columns)</t>
  </si>
  <si>
    <t>F (6, 21) = 43.82</t>
  </si>
  <si>
    <t>P &lt; 0.0001</t>
  </si>
  <si>
    <t>Residual (within columns)</t>
  </si>
  <si>
    <t>Total</t>
  </si>
  <si>
    <t>Data summary</t>
  </si>
  <si>
    <t>Number of treatments (columns)</t>
  </si>
  <si>
    <t>Number of values (total)</t>
  </si>
  <si>
    <t>Number of families</t>
  </si>
  <si>
    <t>Number of comparisons per family</t>
  </si>
  <si>
    <t>Alpha</t>
  </si>
  <si>
    <t>Bonferroni's multiple comparisons test</t>
  </si>
  <si>
    <t>Mean Diff.</t>
  </si>
  <si>
    <t>95% CI of diff.</t>
  </si>
  <si>
    <t>Significant?</t>
  </si>
  <si>
    <t>Summary</t>
  </si>
  <si>
    <t>Adjusted P Value</t>
  </si>
  <si>
    <t>Control vs. EV</t>
  </si>
  <si>
    <t>0.2465 to 0.3630</t>
  </si>
  <si>
    <t>Control vs. R125H</t>
  </si>
  <si>
    <t>0.1347 to 0.2437</t>
  </si>
  <si>
    <t>Control vs. W240S</t>
  </si>
  <si>
    <t>0.1306 to 0.2396</t>
  </si>
  <si>
    <t>Control vs. C386R</t>
  </si>
  <si>
    <t>0.07981 to 0.1840</t>
  </si>
  <si>
    <t>Control vs. V507I</t>
  </si>
  <si>
    <t>0.1431 to 0.2472</t>
  </si>
  <si>
    <t>Control vs. N639A</t>
  </si>
  <si>
    <t>0.1471 to 0.2560</t>
  </si>
  <si>
    <t>Test details</t>
  </si>
  <si>
    <t>Mean 1</t>
  </si>
  <si>
    <t>Mean 2</t>
  </si>
  <si>
    <t>SE of diff.</t>
  </si>
  <si>
    <t>n1</t>
  </si>
  <si>
    <t>n2</t>
  </si>
  <si>
    <t>t</t>
  </si>
  <si>
    <t>?pH/min</t>
  </si>
  <si>
    <t>0.4116 (6, 21)</t>
  </si>
  <si>
    <t>F (6, 21) = 33.40</t>
  </si>
  <si>
    <t>1.282 to 2.082</t>
  </si>
  <si>
    <t>0.5928 to 1.341</t>
  </si>
  <si>
    <t>0.4258 to 1.174</t>
  </si>
  <si>
    <t>0.09360 to 0.8093</t>
  </si>
  <si>
    <t>**</t>
  </si>
  <si>
    <t>0.7250 to 1.441</t>
  </si>
  <si>
    <t>0.7533 to 1.502</t>
  </si>
  <si>
    <t>0.6701 to 1.559</t>
  </si>
  <si>
    <t>0.2135 to 1.045</t>
  </si>
  <si>
    <t>0.1890 to 1.021</t>
  </si>
  <si>
    <t>0.1456 to 0.9407</t>
  </si>
  <si>
    <t>0.2763 to 1.071</t>
  </si>
  <si>
    <t>***</t>
  </si>
  <si>
    <t>0.2909 to 1.122</t>
  </si>
  <si>
    <t>"Total alkalization"</t>
  </si>
  <si>
    <t>1.619 (6, 21)</t>
  </si>
  <si>
    <t>F (6, 21) = 9.354</t>
  </si>
  <si>
    <t>?pH/min,presence NH3</t>
  </si>
  <si>
    <t>2.072 (6, 21)</t>
  </si>
  <si>
    <t>F (6, 21) = 59.17</t>
  </si>
  <si>
    <t>0.1185 to 0.1746</t>
  </si>
  <si>
    <t>0.1084 to 0.1608</t>
  </si>
  <si>
    <t>0.1056 to 0.1580</t>
  </si>
  <si>
    <t>0.09612 to 0.1462</t>
  </si>
  <si>
    <t>0.1112 to 0.1613</t>
  </si>
  <si>
    <t>0.1114 to 0.1638</t>
  </si>
  <si>
    <t>Baseline pHi</t>
  </si>
  <si>
    <t>0.08227 (6, 21)</t>
  </si>
  <si>
    <t>F (6, 21) = 24.55</t>
  </si>
  <si>
    <t>-0.8186 to -0.4588</t>
  </si>
  <si>
    <t>-0.4201 to -0.08351</t>
  </si>
  <si>
    <t>-0.3825 to -0.04598</t>
  </si>
  <si>
    <t>-0.2212 to 0.1006</t>
  </si>
  <si>
    <t>&gt; 0.9999</t>
  </si>
  <si>
    <t>-0.4564 to -0.1346</t>
  </si>
  <si>
    <t>-0.4665 to -0.1300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</si>
</sst>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/>
    <xf numFmtId="0" fontId="0" fillId="2" borderId="0" xfId="0" applyFill="1"/>
    <xf numFmtId="0" fontId="1" fillId="2" borderId="0" xfId="0" applyFont="1" applyFill="1"/>
    <xf numFmtId="0" fontId="5" fillId="3" borderId="0" xfId="0" applyFont="1" applyFill="1" applyAlignment="1">
      <alignment horizontal="center"/>
    </xf>
    <xf numFmtId="0" fontId="0" fillId="3" borderId="0" xfId="0" applyFill="1"/>
    <xf numFmtId="0" fontId="5" fillId="3" borderId="0" xfId="0" applyFont="1" applyFill="1" applyAlignment="1">
      <alignment horizontal="left"/>
    </xf>
    <xf numFmtId="0" fontId="5" fillId="3" borderId="0" xfId="0" applyFont="1" applyFill="1"/>
    <xf numFmtId="0" fontId="5" fillId="4" borderId="0" xfId="0" applyFont="1" applyFill="1" applyAlignment="1">
      <alignment horizontal="center"/>
    </xf>
    <xf numFmtId="0" fontId="0" fillId="4" borderId="0" xfId="0" applyFill="1"/>
    <xf numFmtId="0" fontId="5" fillId="4" borderId="0" xfId="0" applyFont="1" applyFill="1" applyAlignment="1">
      <alignment horizontal="left"/>
    </xf>
    <xf numFmtId="0" fontId="5" fillId="4" borderId="0" xfId="0" applyFont="1" applyFill="1"/>
    <xf numFmtId="0" fontId="5" fillId="5" borderId="0" xfId="0" applyFont="1" applyFill="1" applyAlignment="1">
      <alignment horizontal="center"/>
    </xf>
    <xf numFmtId="0" fontId="0" fillId="5" borderId="0" xfId="0" applyFill="1"/>
    <xf numFmtId="0" fontId="5" fillId="5" borderId="0" xfId="0" applyFont="1" applyFill="1" applyAlignment="1">
      <alignment horizontal="left"/>
    </xf>
    <xf numFmtId="0" fontId="5" fillId="5" borderId="0" xfId="0" applyFont="1" applyFill="1"/>
  </cellXfs>
  <cellStyles count="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"/>
  <sheetViews>
    <sheetView workbookViewId="0">
      <selection activeCell="A82" sqref="A82"/>
    </sheetView>
  </sheetViews>
  <sheetFormatPr baseColWidth="10" defaultColWidth="8.83203125" defaultRowHeight="15" x14ac:dyDescent="0.2"/>
  <cols>
    <col min="4" max="4" width="12.6640625" bestFit="1" customWidth="1"/>
    <col min="6" max="6" width="12" bestFit="1" customWidth="1"/>
    <col min="8" max="9" width="12.6640625" bestFit="1" customWidth="1"/>
    <col min="11" max="11" width="11.6640625" bestFit="1" customWidth="1"/>
  </cols>
  <sheetData>
    <row r="1" spans="1:9" x14ac:dyDescent="0.2">
      <c r="C1" t="s">
        <v>0</v>
      </c>
      <c r="D1" t="s">
        <v>1</v>
      </c>
      <c r="E1" t="s">
        <v>12</v>
      </c>
      <c r="F1" t="s">
        <v>11</v>
      </c>
      <c r="G1" t="s">
        <v>13</v>
      </c>
      <c r="H1" t="s">
        <v>14</v>
      </c>
      <c r="I1" t="s">
        <v>15</v>
      </c>
    </row>
    <row r="2" spans="1:9" x14ac:dyDescent="0.2">
      <c r="A2" s="4" t="s">
        <v>4</v>
      </c>
      <c r="B2" s="4"/>
      <c r="C2" s="4">
        <v>7.1063580000000002</v>
      </c>
      <c r="D2" s="4">
        <v>7.7106947000000003</v>
      </c>
      <c r="E2" s="4">
        <v>7.3128033300000004</v>
      </c>
      <c r="F2" s="4">
        <v>7.2985024100000002</v>
      </c>
      <c r="G2" s="4">
        <v>7.1348403600000001</v>
      </c>
      <c r="H2" s="4">
        <v>7.3486500000000001</v>
      </c>
      <c r="I2" s="4">
        <v>7.3536402799999996</v>
      </c>
    </row>
    <row r="3" spans="1:9" x14ac:dyDescent="0.2">
      <c r="A3" s="4" t="s">
        <v>3</v>
      </c>
      <c r="B3" s="4"/>
      <c r="C3" s="4">
        <v>7.1741089999999996</v>
      </c>
      <c r="D3" s="4">
        <v>7.8234370000000002</v>
      </c>
      <c r="E3" s="4">
        <v>7.4206033299999996</v>
      </c>
      <c r="F3" s="4">
        <v>7.3731694399999999</v>
      </c>
      <c r="G3" s="4">
        <v>7.2135715999999999</v>
      </c>
      <c r="H3" s="4">
        <v>7.4453279999999999</v>
      </c>
      <c r="I3" s="4">
        <v>7.4732576999999996</v>
      </c>
    </row>
    <row r="4" spans="1:9" x14ac:dyDescent="0.2">
      <c r="A4" s="4"/>
      <c r="B4" s="4"/>
      <c r="C4" s="4">
        <v>7.234731</v>
      </c>
      <c r="D4" s="4">
        <v>7.8972096699999996</v>
      </c>
      <c r="E4" s="4">
        <v>7.4924033300000001</v>
      </c>
      <c r="F4" s="4">
        <v>7.4541389999999996</v>
      </c>
      <c r="G4" s="4">
        <v>7.2994570000000003</v>
      </c>
      <c r="H4" s="4">
        <v>7.5417344999999996</v>
      </c>
      <c r="I4" s="4">
        <v>7.5651663400000002</v>
      </c>
    </row>
    <row r="5" spans="1:9" x14ac:dyDescent="0.2">
      <c r="A5" s="4"/>
      <c r="B5" s="4"/>
      <c r="C5" s="4"/>
      <c r="D5" s="4"/>
      <c r="E5" s="4">
        <v>7.4683033300000004</v>
      </c>
      <c r="F5" s="4">
        <v>7.4181692200000002</v>
      </c>
      <c r="G5" s="4">
        <v>7.2457883599999997</v>
      </c>
      <c r="H5" s="4">
        <v>7.4787889999999999</v>
      </c>
      <c r="I5" s="4">
        <v>7.4878936400000002</v>
      </c>
    </row>
    <row r="6" spans="1:9" x14ac:dyDescent="0.2">
      <c r="A6" s="4"/>
      <c r="B6" s="4"/>
      <c r="C6" s="4"/>
      <c r="D6" s="4"/>
      <c r="E6" s="4"/>
      <c r="F6" s="4"/>
      <c r="G6" s="4">
        <v>7.2665383600000002</v>
      </c>
      <c r="H6" s="4">
        <v>7.5214841000000003</v>
      </c>
      <c r="I6" s="4"/>
    </row>
    <row r="7" spans="1:9" x14ac:dyDescent="0.2">
      <c r="A7" s="4"/>
      <c r="B7" s="4"/>
      <c r="C7" s="4"/>
      <c r="D7" s="4"/>
      <c r="E7" s="4"/>
      <c r="F7" s="4"/>
      <c r="G7" s="4"/>
      <c r="H7" s="4"/>
      <c r="I7" s="4"/>
    </row>
    <row r="8" spans="1:9" x14ac:dyDescent="0.2">
      <c r="A8" s="4" t="s">
        <v>16</v>
      </c>
      <c r="B8" s="4"/>
      <c r="C8" s="4">
        <f>AVERAGE(C2:C4)</f>
        <v>7.1717326666666663</v>
      </c>
      <c r="D8" s="4">
        <f>AVERAGE(D2:D4)</f>
        <v>7.8104471233333328</v>
      </c>
      <c r="E8" s="4">
        <f>AVERAGE(E2:E5)</f>
        <v>7.4235283300000008</v>
      </c>
      <c r="F8" s="4">
        <f t="shared" ref="F8:I8" si="0">AVERAGE(F2:F5)</f>
        <v>7.3859950175</v>
      </c>
      <c r="G8" s="4">
        <f>AVERAGE(G2:G6)</f>
        <v>7.232039136</v>
      </c>
      <c r="H8" s="4">
        <f>AVERAGE(H2:H6)</f>
        <v>7.4671971199999998</v>
      </c>
      <c r="I8" s="4">
        <f t="shared" si="0"/>
        <v>7.4699894899999997</v>
      </c>
    </row>
    <row r="9" spans="1:9" x14ac:dyDescent="0.2">
      <c r="A9" s="4" t="s">
        <v>17</v>
      </c>
      <c r="B9" s="4"/>
      <c r="C9" s="4">
        <f>STDEV(C2:C4)</f>
        <v>6.42194830431803E-2</v>
      </c>
      <c r="D9" s="4">
        <f>STDEV(D2:D4)</f>
        <v>9.3933546618801572E-2</v>
      </c>
      <c r="E9" s="4">
        <f>STDEV(E2:E5)</f>
        <v>7.9618145963509204E-2</v>
      </c>
      <c r="F9" s="4">
        <f t="shared" ref="F9:I9" si="1">STDEV(F2:F5)</f>
        <v>6.7077650184515766E-2</v>
      </c>
      <c r="G9" s="4">
        <f>STDEV(G2:G6)</f>
        <v>6.2675868452970698E-2</v>
      </c>
      <c r="H9" s="4">
        <f>STDEV(H2:H6)</f>
        <v>7.6106745703958367E-2</v>
      </c>
      <c r="I9" s="4">
        <f t="shared" si="1"/>
        <v>8.7420461425178453E-2</v>
      </c>
    </row>
    <row r="10" spans="1:9" x14ac:dyDescent="0.2">
      <c r="A10" s="3"/>
    </row>
    <row r="13" spans="1:9" x14ac:dyDescent="0.2">
      <c r="A13" t="s">
        <v>2</v>
      </c>
      <c r="C13">
        <v>7.5822423700000003</v>
      </c>
      <c r="D13">
        <v>7.9176067000000003</v>
      </c>
      <c r="E13">
        <v>7.61449</v>
      </c>
      <c r="F13">
        <v>7.5827859999999996</v>
      </c>
      <c r="G13">
        <v>7.464137</v>
      </c>
      <c r="H13">
        <v>7.6592386799999996</v>
      </c>
      <c r="I13">
        <v>7.6702624500000001</v>
      </c>
    </row>
    <row r="14" spans="1:9" x14ac:dyDescent="0.2">
      <c r="A14" t="s">
        <v>3</v>
      </c>
      <c r="C14">
        <v>7.6732905100000002</v>
      </c>
      <c r="D14">
        <v>8.0037880000000001</v>
      </c>
      <c r="E14">
        <v>7.7209899999999996</v>
      </c>
      <c r="F14">
        <v>7.6734450000000001</v>
      </c>
      <c r="G14">
        <v>7.5773250000000001</v>
      </c>
      <c r="H14">
        <v>7.7692106799999996</v>
      </c>
      <c r="I14">
        <v>7.7764032600000004</v>
      </c>
    </row>
    <row r="15" spans="1:9" x14ac:dyDescent="0.2">
      <c r="C15">
        <v>7.7613587600000002</v>
      </c>
      <c r="D15">
        <v>8.0973343</v>
      </c>
      <c r="E15">
        <v>7.8413899999999996</v>
      </c>
      <c r="F15">
        <v>7.7798267299999999</v>
      </c>
      <c r="G15">
        <v>7.6631772900000001</v>
      </c>
      <c r="H15">
        <v>7.8664236799999996</v>
      </c>
      <c r="I15">
        <v>7.8666710000000002</v>
      </c>
    </row>
    <row r="16" spans="1:9" x14ac:dyDescent="0.2">
      <c r="E16">
        <v>7.7626900000000001</v>
      </c>
      <c r="F16">
        <v>7.7698358650000001</v>
      </c>
      <c r="G16">
        <v>7.6180849999999998</v>
      </c>
      <c r="H16">
        <v>7.75525968</v>
      </c>
      <c r="I16">
        <v>7.7627085500000002</v>
      </c>
    </row>
    <row r="17" spans="1:9" x14ac:dyDescent="0.2">
      <c r="G17">
        <v>7.6808350000000001</v>
      </c>
      <c r="H17">
        <v>7.8128521800000001</v>
      </c>
    </row>
    <row r="19" spans="1:9" x14ac:dyDescent="0.2">
      <c r="A19" s="4" t="s">
        <v>18</v>
      </c>
      <c r="B19" s="4"/>
      <c r="C19" s="4">
        <f>C13-C2</f>
        <v>0.47588437000000017</v>
      </c>
      <c r="D19" s="4">
        <f t="shared" ref="D19:I19" si="2">D13-D2</f>
        <v>0.20691199999999998</v>
      </c>
      <c r="E19" s="4">
        <f t="shared" si="2"/>
        <v>0.3016866699999996</v>
      </c>
      <c r="F19" s="4">
        <f t="shared" si="2"/>
        <v>0.28428358999999936</v>
      </c>
      <c r="G19" s="4">
        <f t="shared" si="2"/>
        <v>0.32929663999999992</v>
      </c>
      <c r="H19" s="4">
        <f t="shared" si="2"/>
        <v>0.31058867999999951</v>
      </c>
      <c r="I19" s="4">
        <f t="shared" si="2"/>
        <v>0.31662217000000048</v>
      </c>
    </row>
    <row r="20" spans="1:9" x14ac:dyDescent="0.2">
      <c r="A20" s="4" t="s">
        <v>7</v>
      </c>
      <c r="B20" s="4"/>
      <c r="C20" s="4">
        <f>C14-C3</f>
        <v>0.49918151000000055</v>
      </c>
      <c r="D20" s="4">
        <f t="shared" ref="D20:I20" si="3">D14-D3</f>
        <v>0.18035099999999993</v>
      </c>
      <c r="E20" s="4">
        <f t="shared" si="3"/>
        <v>0.30038666999999997</v>
      </c>
      <c r="F20" s="4">
        <f t="shared" si="3"/>
        <v>0.30027556000000022</v>
      </c>
      <c r="G20" s="4">
        <f t="shared" si="3"/>
        <v>0.36375340000000023</v>
      </c>
      <c r="H20" s="4">
        <f t="shared" si="3"/>
        <v>0.32388267999999965</v>
      </c>
      <c r="I20" s="4">
        <f t="shared" si="3"/>
        <v>0.30314556000000081</v>
      </c>
    </row>
    <row r="21" spans="1:9" x14ac:dyDescent="0.2">
      <c r="A21" s="4"/>
      <c r="B21" s="4"/>
      <c r="C21" s="4">
        <f>C15-C4</f>
        <v>0.52662776000000022</v>
      </c>
      <c r="D21" s="4">
        <f t="shared" ref="D21:I21" si="4">D15-D4</f>
        <v>0.20012463000000036</v>
      </c>
      <c r="E21" s="4">
        <f t="shared" si="4"/>
        <v>0.3489866699999995</v>
      </c>
      <c r="F21" s="4">
        <f t="shared" si="4"/>
        <v>0.32568773000000029</v>
      </c>
      <c r="G21" s="4">
        <f t="shared" si="4"/>
        <v>0.36372028999999984</v>
      </c>
      <c r="H21" s="4">
        <f>H15-H4</f>
        <v>0.32468918000000002</v>
      </c>
      <c r="I21" s="4">
        <f t="shared" si="4"/>
        <v>0.30150465999999998</v>
      </c>
    </row>
    <row r="22" spans="1:9" x14ac:dyDescent="0.2">
      <c r="A22" s="4"/>
      <c r="B22" s="4"/>
      <c r="C22" s="4"/>
      <c r="D22" s="4"/>
      <c r="E22" s="4">
        <f>E16-E5</f>
        <v>0.29438666999999974</v>
      </c>
      <c r="F22" s="4">
        <f t="shared" ref="F22:I22" si="5">F16-F5</f>
        <v>0.35166664499999989</v>
      </c>
      <c r="G22" s="4">
        <f t="shared" si="5"/>
        <v>0.37229664000000007</v>
      </c>
      <c r="H22" s="4">
        <f t="shared" si="5"/>
        <v>0.27647068000000008</v>
      </c>
      <c r="I22" s="4">
        <f t="shared" si="5"/>
        <v>0.27481490999999991</v>
      </c>
    </row>
    <row r="23" spans="1:9" x14ac:dyDescent="0.2">
      <c r="A23" s="4"/>
      <c r="B23" s="4"/>
      <c r="C23" s="4"/>
      <c r="D23" s="4"/>
      <c r="E23" s="4"/>
      <c r="F23" s="4"/>
      <c r="G23" s="4">
        <f>G17-G6</f>
        <v>0.41429663999999988</v>
      </c>
      <c r="H23" s="4">
        <f>H17-H6</f>
        <v>0.29136807999999981</v>
      </c>
      <c r="I23" s="4"/>
    </row>
    <row r="25" spans="1:9" x14ac:dyDescent="0.2">
      <c r="A25" t="s">
        <v>16</v>
      </c>
      <c r="C25">
        <f>AVERAGE(C19:C21)</f>
        <v>0.50056454666666694</v>
      </c>
      <c r="D25">
        <f>AVERAGE(D19:D21)</f>
        <v>0.19579587666666676</v>
      </c>
      <c r="E25">
        <f>AVERAGE(E19:E22)</f>
        <v>0.3113616699999997</v>
      </c>
      <c r="F25">
        <f>AVERAGE(F19:F22)</f>
        <v>0.31547838124999994</v>
      </c>
      <c r="G25">
        <f>AVERAGE(G19:G23)</f>
        <v>0.36867272200000001</v>
      </c>
      <c r="H25">
        <f>AVERAGE(H19:H23)</f>
        <v>0.3053998599999998</v>
      </c>
      <c r="I25">
        <f>AVERAGE(I19:I22)</f>
        <v>0.2990218250000003</v>
      </c>
    </row>
    <row r="26" spans="1:9" x14ac:dyDescent="0.2">
      <c r="A26" t="s">
        <v>17</v>
      </c>
      <c r="C26">
        <f>STDEV(C19:C21)</f>
        <v>2.539995078713804E-2</v>
      </c>
      <c r="D26">
        <f>STDEV(D19:D21)</f>
        <v>1.379946590689784E-2</v>
      </c>
      <c r="E26">
        <f>STDEV(E19:E22)</f>
        <v>2.5284036465722661E-2</v>
      </c>
      <c r="F26">
        <f>STDEV(F19:F22)</f>
        <v>2.954128190757949E-2</v>
      </c>
      <c r="G26">
        <f>STDEV(G19:G23)</f>
        <v>3.0388636118895151E-2</v>
      </c>
      <c r="H26">
        <f>STDEV(H19:H23)</f>
        <v>2.1061841441621286E-2</v>
      </c>
      <c r="I26">
        <f>STDEV(I19:I22)</f>
        <v>1.750158600359529E-2</v>
      </c>
    </row>
    <row r="27" spans="1:9" x14ac:dyDescent="0.2">
      <c r="A27" s="3"/>
    </row>
    <row r="30" spans="1:9" x14ac:dyDescent="0.2">
      <c r="A30" s="1" t="s">
        <v>19</v>
      </c>
      <c r="C30">
        <v>3.6115929999999997E-2</v>
      </c>
      <c r="D30">
        <v>8.0503499999999995E-3</v>
      </c>
      <c r="E30">
        <v>1.978129E-2</v>
      </c>
      <c r="F30">
        <v>2.4543550000000001E-2</v>
      </c>
      <c r="G30">
        <v>3.2235640000000003E-2</v>
      </c>
      <c r="H30">
        <v>2.0347219999999999E-2</v>
      </c>
      <c r="I30">
        <v>1.7826359999999999E-2</v>
      </c>
    </row>
    <row r="31" spans="1:9" x14ac:dyDescent="0.2">
      <c r="A31" s="1" t="s">
        <v>9</v>
      </c>
      <c r="C31">
        <v>4.1308739999999997E-2</v>
      </c>
      <c r="D31">
        <v>8.2451069999999998E-3</v>
      </c>
      <c r="E31">
        <v>2.29742E-2</v>
      </c>
      <c r="F31">
        <v>2.6872021999999999E-2</v>
      </c>
      <c r="G31">
        <v>3.3803680000000003E-2</v>
      </c>
      <c r="H31">
        <v>2.2405620000000001E-2</v>
      </c>
      <c r="I31">
        <v>2.1342730000000001E-2</v>
      </c>
    </row>
    <row r="32" spans="1:9" x14ac:dyDescent="0.2">
      <c r="C32">
        <v>3.3358119999999998E-2</v>
      </c>
      <c r="D32">
        <v>1.0391144999999999E-2</v>
      </c>
      <c r="E32">
        <v>1.7552580000000002E-2</v>
      </c>
      <c r="F32">
        <v>2.0114360000000001E-2</v>
      </c>
      <c r="G32">
        <v>2.6457419999999999E-2</v>
      </c>
      <c r="H32">
        <v>1.7647847000000001E-2</v>
      </c>
      <c r="I32">
        <v>1.6726230000000002E-2</v>
      </c>
    </row>
    <row r="33" spans="1:9" x14ac:dyDescent="0.2">
      <c r="E33">
        <v>2.2935400000000002E-2</v>
      </c>
      <c r="F33">
        <v>2.2845000000000001E-2</v>
      </c>
      <c r="G33">
        <v>2.7826E-2</v>
      </c>
      <c r="H33">
        <v>1.7424100000000001E-2</v>
      </c>
      <c r="I33">
        <v>1.6643100000000001E-2</v>
      </c>
    </row>
    <row r="34" spans="1:9" x14ac:dyDescent="0.2">
      <c r="G34">
        <f>0.026695</f>
        <v>2.6695E-2</v>
      </c>
      <c r="H34">
        <v>1.6577999999999999E-2</v>
      </c>
    </row>
    <row r="36" spans="1:9" x14ac:dyDescent="0.2">
      <c r="A36" s="4" t="s">
        <v>8</v>
      </c>
      <c r="B36" s="4"/>
      <c r="C36" s="4">
        <f>C30*60</f>
        <v>2.1669557999999998</v>
      </c>
      <c r="D36" s="4">
        <f>D30*60</f>
        <v>0.48302099999999998</v>
      </c>
      <c r="E36" s="4">
        <f t="shared" ref="E36:I36" si="6">E30*60</f>
        <v>1.1868774</v>
      </c>
      <c r="F36" s="4">
        <f t="shared" si="6"/>
        <v>1.4726129999999999</v>
      </c>
      <c r="G36" s="4">
        <f t="shared" si="6"/>
        <v>1.9341384000000001</v>
      </c>
      <c r="H36" s="4">
        <f t="shared" si="6"/>
        <v>1.2208332</v>
      </c>
      <c r="I36" s="4">
        <f t="shared" si="6"/>
        <v>1.0695816</v>
      </c>
    </row>
    <row r="37" spans="1:9" x14ac:dyDescent="0.2">
      <c r="A37" s="4"/>
      <c r="B37" s="4"/>
      <c r="C37" s="4">
        <f>C31*60</f>
        <v>2.4785244</v>
      </c>
      <c r="D37" s="4">
        <f t="shared" ref="C37:I38" si="7">D31*60</f>
        <v>0.49470641999999998</v>
      </c>
      <c r="E37" s="4">
        <f t="shared" si="7"/>
        <v>1.378452</v>
      </c>
      <c r="F37" s="4">
        <f t="shared" si="7"/>
        <v>1.6123213199999999</v>
      </c>
      <c r="G37" s="4">
        <f t="shared" si="7"/>
        <v>2.0282208000000002</v>
      </c>
      <c r="H37" s="4">
        <f t="shared" si="7"/>
        <v>1.3443372</v>
      </c>
      <c r="I37" s="4">
        <f t="shared" si="7"/>
        <v>1.2805638000000001</v>
      </c>
    </row>
    <row r="38" spans="1:9" x14ac:dyDescent="0.2">
      <c r="A38" s="4"/>
      <c r="B38" s="4"/>
      <c r="C38" s="4">
        <f t="shared" si="7"/>
        <v>2.0014871999999997</v>
      </c>
      <c r="D38" s="4">
        <f t="shared" si="7"/>
        <v>0.62346869999999999</v>
      </c>
      <c r="E38" s="4">
        <f t="shared" si="7"/>
        <v>1.0531548000000002</v>
      </c>
      <c r="F38" s="4">
        <f t="shared" si="7"/>
        <v>1.2068616000000001</v>
      </c>
      <c r="G38" s="4">
        <f t="shared" si="7"/>
        <v>1.5874451999999999</v>
      </c>
      <c r="H38" s="4">
        <f t="shared" si="7"/>
        <v>1.0588708200000001</v>
      </c>
      <c r="I38" s="4">
        <f t="shared" si="7"/>
        <v>1.0035738000000001</v>
      </c>
    </row>
    <row r="39" spans="1:9" x14ac:dyDescent="0.2">
      <c r="A39" s="4"/>
      <c r="B39" s="4"/>
      <c r="C39" s="4"/>
      <c r="D39" s="4"/>
      <c r="E39" s="4">
        <f>E33*60</f>
        <v>1.3761240000000001</v>
      </c>
      <c r="F39" s="4">
        <f t="shared" ref="F39:I39" si="8">F33*60</f>
        <v>1.3707</v>
      </c>
      <c r="G39" s="4">
        <f t="shared" si="8"/>
        <v>1.6695599999999999</v>
      </c>
      <c r="H39" s="4">
        <f t="shared" si="8"/>
        <v>1.0454460000000001</v>
      </c>
      <c r="I39" s="4">
        <f t="shared" si="8"/>
        <v>0.99858600000000008</v>
      </c>
    </row>
    <row r="40" spans="1:9" x14ac:dyDescent="0.2">
      <c r="A40" s="4"/>
      <c r="B40" s="4"/>
      <c r="C40" s="4"/>
      <c r="D40" s="4"/>
      <c r="E40" s="4"/>
      <c r="F40" s="4"/>
      <c r="G40" s="4">
        <f>G34*60</f>
        <v>1.6016999999999999</v>
      </c>
      <c r="H40" s="4">
        <f>H34*60</f>
        <v>0.9946799999999999</v>
      </c>
      <c r="I40" s="4"/>
    </row>
    <row r="42" spans="1:9" x14ac:dyDescent="0.2">
      <c r="A42" t="s">
        <v>16</v>
      </c>
      <c r="C42">
        <f>AVERAGE(C36:C38)</f>
        <v>2.2156558</v>
      </c>
      <c r="D42">
        <f>AVERAGE(D36:D38)</f>
        <v>0.53373203999999996</v>
      </c>
      <c r="E42">
        <f>AVERAGE(E36:E39)</f>
        <v>1.24865205</v>
      </c>
      <c r="F42">
        <f>AVERAGE(F36:F39)</f>
        <v>1.4156239800000001</v>
      </c>
      <c r="G42">
        <f>AVERAGE(G36:G40)</f>
        <v>1.7642128799999999</v>
      </c>
      <c r="H42">
        <f>AVERAGE(H36:H40)</f>
        <v>1.1328334440000001</v>
      </c>
      <c r="I42">
        <f>AVERAGE(I36:I39)</f>
        <v>1.0880763000000002</v>
      </c>
    </row>
    <row r="43" spans="1:9" x14ac:dyDescent="0.2">
      <c r="A43" t="s">
        <v>17</v>
      </c>
      <c r="C43">
        <f>STDEV(C36:C38)</f>
        <v>0.24221868228103313</v>
      </c>
      <c r="D43">
        <f>STDEV(D36:D38)</f>
        <v>7.7933550997697679E-2</v>
      </c>
      <c r="E43">
        <f>STDEV(E36:E39)</f>
        <v>0.15825339090310278</v>
      </c>
      <c r="F43">
        <f>STDEV(F36:F39)</f>
        <v>0.17081909265451847</v>
      </c>
      <c r="G43">
        <f>STDEV(G36:G40)</f>
        <v>0.20321865116222071</v>
      </c>
      <c r="H43">
        <f>STDEV(H36:H40)</f>
        <v>0.14549158486407976</v>
      </c>
      <c r="I43">
        <f>STDEV(I36:I39)</f>
        <v>0.13234132371092425</v>
      </c>
    </row>
    <row r="44" spans="1:9" x14ac:dyDescent="0.2">
      <c r="A44" s="3"/>
    </row>
    <row r="47" spans="1:9" x14ac:dyDescent="0.2">
      <c r="A47" s="1" t="s">
        <v>24</v>
      </c>
      <c r="C47">
        <v>7.1063580000000002</v>
      </c>
      <c r="D47">
        <v>7.7106947000000003</v>
      </c>
      <c r="E47">
        <v>7.3128033300000004</v>
      </c>
      <c r="F47">
        <v>7.2985024100000002</v>
      </c>
      <c r="G47">
        <v>7.1348403600000001</v>
      </c>
      <c r="H47">
        <v>7.3486500000000001</v>
      </c>
      <c r="I47">
        <v>7.3536402799999996</v>
      </c>
    </row>
    <row r="48" spans="1:9" x14ac:dyDescent="0.2">
      <c r="C48">
        <v>7.1741089999999996</v>
      </c>
      <c r="D48">
        <v>7.8234370000000002</v>
      </c>
      <c r="E48">
        <v>7.4206033299999996</v>
      </c>
      <c r="F48">
        <v>7.3731694399999999</v>
      </c>
      <c r="G48">
        <v>7.2135715999999999</v>
      </c>
      <c r="H48">
        <v>7.4453279999999999</v>
      </c>
      <c r="I48">
        <v>7.4732576999999996</v>
      </c>
    </row>
    <row r="49" spans="1:9" x14ac:dyDescent="0.2">
      <c r="C49">
        <v>7.234731</v>
      </c>
      <c r="D49">
        <v>7.8972096699999996</v>
      </c>
      <c r="E49">
        <v>7.4924033300000001</v>
      </c>
      <c r="F49">
        <v>7.4541389999999996</v>
      </c>
      <c r="G49">
        <v>7.2994570000000003</v>
      </c>
      <c r="H49">
        <v>7.5417344999999996</v>
      </c>
      <c r="I49">
        <v>7.5651663400000002</v>
      </c>
    </row>
    <row r="50" spans="1:9" x14ac:dyDescent="0.2">
      <c r="E50">
        <v>7.4683033300000004</v>
      </c>
      <c r="F50">
        <v>7.4181692200000002</v>
      </c>
      <c r="G50">
        <v>7.2457883599999997</v>
      </c>
      <c r="H50">
        <v>7.4787889999999999</v>
      </c>
      <c r="I50">
        <v>7.4878936400000002</v>
      </c>
    </row>
    <row r="51" spans="1:9" x14ac:dyDescent="0.2">
      <c r="G51">
        <v>7.2665383600000002</v>
      </c>
      <c r="H51">
        <v>7.5214841000000003</v>
      </c>
    </row>
    <row r="53" spans="1:9" x14ac:dyDescent="0.2">
      <c r="A53" s="2" t="s">
        <v>5</v>
      </c>
      <c r="B53" s="2"/>
      <c r="C53" s="2">
        <v>5.7820530000000003</v>
      </c>
      <c r="D53" s="2">
        <v>7.2513759999999996</v>
      </c>
      <c r="E53" s="2">
        <v>6.5689636699999996</v>
      </c>
      <c r="F53" s="2">
        <v>6.2319851999999996</v>
      </c>
      <c r="G53" s="2">
        <v>5.8926752999999996</v>
      </c>
      <c r="H53" s="2">
        <v>6.536225</v>
      </c>
      <c r="I53" s="2">
        <v>6.3985615899999999</v>
      </c>
    </row>
    <row r="54" spans="1:9" x14ac:dyDescent="0.2">
      <c r="A54" s="2" t="s">
        <v>6</v>
      </c>
      <c r="B54" s="2"/>
      <c r="C54" s="2">
        <v>5.5075659999999997</v>
      </c>
      <c r="D54" s="2">
        <v>7.2840220000000002</v>
      </c>
      <c r="E54" s="2">
        <v>6.2507636700000004</v>
      </c>
      <c r="F54" s="2">
        <v>6.5091900999999996</v>
      </c>
      <c r="G54" s="2">
        <v>6.2925638099999999</v>
      </c>
      <c r="H54" s="2">
        <v>6.4601709999999999</v>
      </c>
      <c r="I54" s="2">
        <v>6.6383972</v>
      </c>
    </row>
    <row r="55" spans="1:9" x14ac:dyDescent="0.2">
      <c r="A55" s="2" t="s">
        <v>3</v>
      </c>
      <c r="B55" s="2"/>
      <c r="C55" s="2">
        <v>5.2942140000000002</v>
      </c>
      <c r="D55" s="2">
        <v>7.3082186</v>
      </c>
      <c r="E55" s="2">
        <v>6.21124367</v>
      </c>
      <c r="F55" s="2">
        <v>6.2042198490000002</v>
      </c>
      <c r="G55" s="2">
        <v>6.2078674100000004</v>
      </c>
      <c r="H55" s="2">
        <v>6.7174870000000002</v>
      </c>
      <c r="I55" s="2">
        <v>6.4870542000000002</v>
      </c>
    </row>
    <row r="56" spans="1:9" x14ac:dyDescent="0.2">
      <c r="A56" s="2"/>
      <c r="B56" s="2"/>
      <c r="C56" s="2"/>
      <c r="D56" s="2"/>
      <c r="E56" s="2">
        <v>6.6052636700000003</v>
      </c>
      <c r="F56" s="2">
        <v>6.4425490740500004</v>
      </c>
      <c r="G56" s="2">
        <v>5.9146830000000001</v>
      </c>
      <c r="H56" s="2">
        <v>6.4015398000000001</v>
      </c>
      <c r="I56" s="2">
        <v>6.6076167950000002</v>
      </c>
    </row>
    <row r="57" spans="1:9" x14ac:dyDescent="0.2">
      <c r="A57" s="2"/>
      <c r="B57" s="2"/>
      <c r="C57" s="2"/>
      <c r="D57" s="2"/>
      <c r="E57" s="2"/>
      <c r="F57" s="2"/>
      <c r="G57" s="2">
        <v>6.3493775299999999</v>
      </c>
      <c r="H57" s="2">
        <v>6.3711602899999997</v>
      </c>
      <c r="I57" s="2"/>
    </row>
    <row r="59" spans="1:9" x14ac:dyDescent="0.2">
      <c r="A59" s="5" t="s">
        <v>20</v>
      </c>
      <c r="B59" s="4"/>
      <c r="C59" s="4">
        <f>C47-C53</f>
        <v>1.3243049999999998</v>
      </c>
      <c r="D59" s="4">
        <f t="shared" ref="D59:I59" si="9">D47-D53</f>
        <v>0.45931870000000075</v>
      </c>
      <c r="E59" s="4">
        <f t="shared" si="9"/>
        <v>0.74383966000000079</v>
      </c>
      <c r="F59" s="4">
        <f t="shared" si="9"/>
        <v>1.0665172100000007</v>
      </c>
      <c r="G59" s="4">
        <f t="shared" si="9"/>
        <v>1.2421650600000005</v>
      </c>
      <c r="H59" s="4">
        <f t="shared" si="9"/>
        <v>0.81242500000000017</v>
      </c>
      <c r="I59" s="4">
        <f t="shared" si="9"/>
        <v>0.95507868999999967</v>
      </c>
    </row>
    <row r="60" spans="1:9" x14ac:dyDescent="0.2">
      <c r="A60" s="5" t="s">
        <v>21</v>
      </c>
      <c r="B60" s="4"/>
      <c r="C60" s="4">
        <f>C48-C54</f>
        <v>1.6665429999999999</v>
      </c>
      <c r="D60" s="4">
        <f t="shared" ref="D60:I60" si="10">D48-D54</f>
        <v>0.53941499999999998</v>
      </c>
      <c r="E60" s="4">
        <f t="shared" si="10"/>
        <v>1.1698396599999992</v>
      </c>
      <c r="F60" s="4">
        <f t="shared" si="10"/>
        <v>0.86397934000000021</v>
      </c>
      <c r="G60" s="4">
        <f t="shared" si="10"/>
        <v>0.92100778999999999</v>
      </c>
      <c r="H60" s="4">
        <f t="shared" si="10"/>
        <v>0.98515700000000006</v>
      </c>
      <c r="I60" s="4">
        <f t="shared" si="10"/>
        <v>0.83486049999999956</v>
      </c>
    </row>
    <row r="61" spans="1:9" x14ac:dyDescent="0.2">
      <c r="A61" s="4"/>
      <c r="B61" s="4"/>
      <c r="C61" s="4">
        <f>C49-C55</f>
        <v>1.9405169999999998</v>
      </c>
      <c r="D61" s="4">
        <f t="shared" ref="D61:I61" si="11">D49-D55</f>
        <v>0.58899106999999962</v>
      </c>
      <c r="E61" s="4">
        <f t="shared" si="11"/>
        <v>1.2811596600000001</v>
      </c>
      <c r="F61" s="4">
        <f t="shared" si="11"/>
        <v>1.2499191509999994</v>
      </c>
      <c r="G61" s="4">
        <f t="shared" si="11"/>
        <v>1.0915895899999999</v>
      </c>
      <c r="H61" s="4">
        <f t="shared" si="11"/>
        <v>0.82424749999999936</v>
      </c>
      <c r="I61" s="4">
        <f t="shared" si="11"/>
        <v>1.07811214</v>
      </c>
    </row>
    <row r="62" spans="1:9" x14ac:dyDescent="0.2">
      <c r="A62" s="4"/>
      <c r="B62" s="4"/>
      <c r="C62" s="4"/>
      <c r="D62" s="4"/>
      <c r="E62" s="4">
        <f>E50-E56</f>
        <v>0.8630396600000001</v>
      </c>
      <c r="F62" s="4">
        <f t="shared" ref="F62:I62" si="12">F50-F56</f>
        <v>0.9756201459499998</v>
      </c>
      <c r="G62" s="4">
        <f t="shared" si="12"/>
        <v>1.3311053599999996</v>
      </c>
      <c r="H62" s="4">
        <f t="shared" si="12"/>
        <v>1.0772491999999998</v>
      </c>
      <c r="I62" s="4">
        <f t="shared" si="12"/>
        <v>0.88027684500000003</v>
      </c>
    </row>
    <row r="63" spans="1:9" x14ac:dyDescent="0.2">
      <c r="A63" s="4"/>
      <c r="B63" s="4"/>
      <c r="C63" s="4"/>
      <c r="D63" s="4"/>
      <c r="E63" s="4"/>
      <c r="F63" s="4"/>
      <c r="G63" s="4">
        <f>G51-G57</f>
        <v>0.91716083000000026</v>
      </c>
      <c r="H63" s="4">
        <f>H51-H57</f>
        <v>1.1503238100000006</v>
      </c>
      <c r="I63" s="4"/>
    </row>
    <row r="65" spans="1:9" x14ac:dyDescent="0.2">
      <c r="A65" t="s">
        <v>16</v>
      </c>
      <c r="C65">
        <f>AVERAGE(C59:C61)</f>
        <v>1.6437883333333332</v>
      </c>
      <c r="D65">
        <f>AVERAGE(D59:D61)</f>
        <v>0.52924159000000015</v>
      </c>
      <c r="E65">
        <f>AVERAGE(E59:E62)</f>
        <v>1.0144696600000001</v>
      </c>
      <c r="F65">
        <f>AVERAGE(F59:F62)</f>
        <v>1.0390089617375</v>
      </c>
      <c r="G65">
        <f>AVERAGE(G59:G63)</f>
        <v>1.100605726</v>
      </c>
      <c r="H65">
        <f>AVERAGE(H59:H63)</f>
        <v>0.96988050199999998</v>
      </c>
      <c r="I65">
        <f>AVERAGE(I59:I62)</f>
        <v>0.93708204374999982</v>
      </c>
    </row>
    <row r="66" spans="1:9" x14ac:dyDescent="0.2">
      <c r="A66" t="s">
        <v>17</v>
      </c>
      <c r="C66">
        <f>STDEV(C59:C61)</f>
        <v>0.30873554764123434</v>
      </c>
      <c r="D66">
        <f>STDEV(D59:D61)</f>
        <v>6.5432060861822308E-2</v>
      </c>
      <c r="E66">
        <f>STDEV(E59:E62)</f>
        <v>0.25260973509876161</v>
      </c>
      <c r="F66">
        <f>STDEV(F59:F62)</f>
        <v>0.16319040219911671</v>
      </c>
      <c r="G66">
        <f>STDEV(G59:G63)</f>
        <v>0.18651934585247334</v>
      </c>
      <c r="H66">
        <f>STDEV(H59:H63)</f>
        <v>0.15026842855781972</v>
      </c>
      <c r="I66">
        <f>STDEV(I59:I62)</f>
        <v>0.10628490318665855</v>
      </c>
    </row>
    <row r="67" spans="1:9" x14ac:dyDescent="0.2">
      <c r="A67" s="3"/>
    </row>
    <row r="74" spans="1:9" x14ac:dyDescent="0.2">
      <c r="A74" s="1"/>
    </row>
    <row r="76" spans="1:9" x14ac:dyDescent="0.2">
      <c r="A76" t="s">
        <v>10</v>
      </c>
      <c r="C76">
        <v>2.979556E-3</v>
      </c>
      <c r="D76">
        <v>1.03452E-4</v>
      </c>
      <c r="E76">
        <v>4.6847579999999999E-4</v>
      </c>
      <c r="F76">
        <v>4.9441749999999999E-4</v>
      </c>
      <c r="G76">
        <v>2.960153E-4</v>
      </c>
      <c r="H76">
        <v>1.9401530000000001E-4</v>
      </c>
      <c r="I76">
        <v>1.7283199999999999E-4</v>
      </c>
    </row>
    <row r="77" spans="1:9" x14ac:dyDescent="0.2">
      <c r="C77">
        <v>2.5415059999999998E-3</v>
      </c>
      <c r="D77">
        <v>1.6881299000000001E-4</v>
      </c>
      <c r="E77">
        <v>1.6352909999999999E-4</v>
      </c>
      <c r="F77">
        <v>2.0413850000000001E-4</v>
      </c>
      <c r="G77">
        <v>7.0238229999999998E-4</v>
      </c>
      <c r="H77">
        <v>4.1510823000000003E-4</v>
      </c>
      <c r="I77">
        <v>4.1472900000000002E-4</v>
      </c>
    </row>
    <row r="78" spans="1:9" x14ac:dyDescent="0.2">
      <c r="C78">
        <v>2.1244179999999999E-3</v>
      </c>
      <c r="D78">
        <v>4.5181500000000001E-5</v>
      </c>
      <c r="E78">
        <v>3.3768656E-4</v>
      </c>
      <c r="F78">
        <v>1.6121150000000001E-4</v>
      </c>
      <c r="G78">
        <v>7.7409460000000001E-4</v>
      </c>
      <c r="H78">
        <v>3.858946E-4</v>
      </c>
      <c r="I78">
        <v>1.8378399999999999E-4</v>
      </c>
    </row>
    <row r="79" spans="1:9" x14ac:dyDescent="0.2">
      <c r="E79">
        <v>2.5302970000000001E-4</v>
      </c>
      <c r="F79">
        <v>5.4698539999999997E-4</v>
      </c>
      <c r="G79">
        <v>3.43992E-4</v>
      </c>
      <c r="H79">
        <v>1.6296999999999999E-4</v>
      </c>
      <c r="I79">
        <v>2.5053899999999998E-4</v>
      </c>
    </row>
    <row r="80" spans="1:9" x14ac:dyDescent="0.2">
      <c r="G80">
        <v>5.2764999999999995E-4</v>
      </c>
      <c r="H80">
        <v>2.2764000000000001E-4</v>
      </c>
    </row>
    <row r="82" spans="1:9" x14ac:dyDescent="0.2">
      <c r="A82" s="4" t="s">
        <v>8</v>
      </c>
      <c r="B82" s="4"/>
      <c r="C82" s="4">
        <f>C76*60</f>
        <v>0.17877335999999999</v>
      </c>
      <c r="D82" s="4">
        <f t="shared" ref="D82:I82" si="13">D76*60</f>
        <v>6.20712E-3</v>
      </c>
      <c r="E82" s="4">
        <f t="shared" si="13"/>
        <v>2.8108548000000001E-2</v>
      </c>
      <c r="F82" s="4">
        <f t="shared" si="13"/>
        <v>2.9665049999999998E-2</v>
      </c>
      <c r="G82" s="4">
        <f t="shared" si="13"/>
        <v>1.7760918000000001E-2</v>
      </c>
      <c r="H82" s="4">
        <f t="shared" si="13"/>
        <v>1.1640918E-2</v>
      </c>
      <c r="I82" s="4">
        <f t="shared" si="13"/>
        <v>1.0369919999999999E-2</v>
      </c>
    </row>
    <row r="83" spans="1:9" x14ac:dyDescent="0.2">
      <c r="A83" s="4" t="s">
        <v>22</v>
      </c>
      <c r="B83" s="4"/>
      <c r="C83" s="4">
        <f t="shared" ref="C83:I85" si="14">C77*60</f>
        <v>0.15249035999999999</v>
      </c>
      <c r="D83" s="4">
        <f t="shared" si="14"/>
        <v>1.0128779400000001E-2</v>
      </c>
      <c r="E83" s="4">
        <f t="shared" si="14"/>
        <v>9.8117459999999997E-3</v>
      </c>
      <c r="F83" s="4">
        <f t="shared" si="14"/>
        <v>1.224831E-2</v>
      </c>
      <c r="G83" s="4">
        <f t="shared" si="14"/>
        <v>4.2142937999999998E-2</v>
      </c>
      <c r="H83" s="4">
        <f t="shared" si="14"/>
        <v>2.4906493800000002E-2</v>
      </c>
      <c r="I83" s="4">
        <f t="shared" si="14"/>
        <v>2.4883740000000001E-2</v>
      </c>
    </row>
    <row r="84" spans="1:9" x14ac:dyDescent="0.2">
      <c r="A84" s="4" t="s">
        <v>23</v>
      </c>
      <c r="B84" s="4"/>
      <c r="C84" s="4">
        <f t="shared" si="14"/>
        <v>0.12746507999999998</v>
      </c>
      <c r="D84" s="4">
        <f t="shared" si="14"/>
        <v>2.7108900000000001E-3</v>
      </c>
      <c r="E84" s="4">
        <f t="shared" si="14"/>
        <v>2.0261193600000001E-2</v>
      </c>
      <c r="F84" s="4">
        <f t="shared" si="14"/>
        <v>9.6726900000000011E-3</v>
      </c>
      <c r="G84" s="4">
        <f t="shared" si="14"/>
        <v>4.6445675999999998E-2</v>
      </c>
      <c r="H84" s="4">
        <f t="shared" si="14"/>
        <v>2.3153676000000002E-2</v>
      </c>
      <c r="I84" s="4">
        <f t="shared" si="14"/>
        <v>1.1027039999999998E-2</v>
      </c>
    </row>
    <row r="85" spans="1:9" x14ac:dyDescent="0.2">
      <c r="A85" s="4"/>
      <c r="B85" s="4"/>
      <c r="C85" s="4"/>
      <c r="D85" s="4"/>
      <c r="E85" s="4">
        <f t="shared" si="14"/>
        <v>1.5181782000000001E-2</v>
      </c>
      <c r="F85" s="4">
        <f t="shared" si="14"/>
        <v>3.2819123999999998E-2</v>
      </c>
      <c r="G85" s="4">
        <f t="shared" ref="G85:H85" si="15">G79*60</f>
        <v>2.0639520000000001E-2</v>
      </c>
      <c r="H85" s="4">
        <f t="shared" si="15"/>
        <v>9.778199999999999E-3</v>
      </c>
      <c r="I85" s="4">
        <f t="shared" si="14"/>
        <v>1.5032339999999998E-2</v>
      </c>
    </row>
    <row r="86" spans="1:9" x14ac:dyDescent="0.2">
      <c r="A86" s="4"/>
      <c r="B86" s="4"/>
      <c r="C86" s="4"/>
      <c r="D86" s="4"/>
      <c r="E86" s="4"/>
      <c r="F86" s="4"/>
      <c r="G86" s="4">
        <f t="shared" ref="G86:H86" si="16">G80*60</f>
        <v>3.1659E-2</v>
      </c>
      <c r="H86" s="4">
        <f t="shared" si="16"/>
        <v>1.3658400000000001E-2</v>
      </c>
      <c r="I86" s="4"/>
    </row>
    <row r="88" spans="1:9" x14ac:dyDescent="0.2">
      <c r="A88" t="s">
        <v>16</v>
      </c>
      <c r="C88">
        <f>AVERAGE(C82:C84)</f>
        <v>0.15290959999999998</v>
      </c>
      <c r="D88">
        <f>AVERAGE(D82:D84)</f>
        <v>6.3489298E-3</v>
      </c>
      <c r="E88">
        <f>AVERAGE(E82:E85)</f>
        <v>1.8340817400000001E-2</v>
      </c>
      <c r="F88">
        <f>AVERAGE(F82:F85)</f>
        <v>2.11012935E-2</v>
      </c>
      <c r="G88">
        <f>AVERAGE(G82:G86)</f>
        <v>3.1729610399999997E-2</v>
      </c>
      <c r="H88">
        <f>AVERAGE(H82:H86)</f>
        <v>1.6627537559999999E-2</v>
      </c>
      <c r="I88">
        <f>AVERAGE(I82:I85)</f>
        <v>1.5328259999999998E-2</v>
      </c>
    </row>
    <row r="89" spans="1:9" x14ac:dyDescent="0.2">
      <c r="A89" t="s">
        <v>17</v>
      </c>
      <c r="C89">
        <f>STDEV(C82:C84)</f>
        <v>2.5656709079162905E-2</v>
      </c>
      <c r="D89">
        <f>STDEV(D82:D84)</f>
        <v>3.7109774052384273E-3</v>
      </c>
      <c r="E89">
        <f>STDEV(E82:E85)</f>
        <v>7.785049120556959E-3</v>
      </c>
      <c r="F89">
        <f>STDEV(F82:F85)</f>
        <v>1.1826999786216654E-2</v>
      </c>
      <c r="G89">
        <f>STDEV(G82:G86)</f>
        <v>1.2679899809570691E-2</v>
      </c>
      <c r="H89">
        <f>STDEV(H82:H86)</f>
        <v>6.9232791518738599E-3</v>
      </c>
      <c r="I89">
        <f>STDEV(I82:I85)</f>
        <v>6.6952818143525593E-3</v>
      </c>
    </row>
    <row r="90" spans="1:9" x14ac:dyDescent="0.2">
      <c r="A90" s="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workbookViewId="0">
      <selection activeCell="D12" sqref="D12"/>
    </sheetView>
  </sheetViews>
  <sheetFormatPr baseColWidth="10" defaultRowHeight="15" x14ac:dyDescent="0.2"/>
  <cols>
    <col min="1" max="1" width="20.6640625" style="7" customWidth="1"/>
    <col min="2" max="2" width="22.5" style="7" customWidth="1"/>
    <col min="3" max="7" width="10.83203125" style="7"/>
    <col min="8" max="8" width="21" style="11" customWidth="1"/>
    <col min="9" max="9" width="16.6640625" style="11" customWidth="1"/>
    <col min="10" max="16" width="10.83203125" style="11"/>
  </cols>
  <sheetData>
    <row r="1" spans="1:16" ht="16" x14ac:dyDescent="0.2">
      <c r="A1" s="6"/>
      <c r="B1" s="6"/>
      <c r="C1" s="6"/>
      <c r="D1" s="6"/>
      <c r="E1" s="6"/>
      <c r="F1" s="6"/>
      <c r="H1" s="10"/>
      <c r="I1" s="10"/>
      <c r="J1" s="10"/>
      <c r="K1" s="10"/>
      <c r="L1" s="10"/>
      <c r="M1" s="10"/>
      <c r="N1" s="10"/>
      <c r="O1" s="10"/>
      <c r="P1" s="10"/>
    </row>
    <row r="2" spans="1:16" ht="16" x14ac:dyDescent="0.2">
      <c r="A2" s="8" t="s">
        <v>25</v>
      </c>
      <c r="B2" s="9" t="s">
        <v>26</v>
      </c>
      <c r="C2" s="9"/>
      <c r="D2" s="9"/>
      <c r="E2" s="9"/>
      <c r="F2" s="9"/>
      <c r="H2" s="12" t="s">
        <v>56</v>
      </c>
      <c r="I2" s="13">
        <v>1</v>
      </c>
      <c r="J2" s="13"/>
      <c r="K2" s="13"/>
      <c r="L2" s="13"/>
      <c r="M2" s="13"/>
      <c r="N2" s="13"/>
      <c r="O2" s="13"/>
      <c r="P2" s="13"/>
    </row>
    <row r="3" spans="1:16" ht="16" x14ac:dyDescent="0.2">
      <c r="A3" s="8"/>
      <c r="B3" s="9"/>
      <c r="C3" s="9"/>
      <c r="D3" s="9"/>
      <c r="E3" s="9"/>
      <c r="F3" s="9"/>
      <c r="H3" s="12" t="s">
        <v>57</v>
      </c>
      <c r="I3" s="13">
        <v>6</v>
      </c>
      <c r="J3" s="13"/>
      <c r="K3" s="13"/>
      <c r="L3" s="13"/>
      <c r="M3" s="13"/>
      <c r="N3" s="13"/>
      <c r="O3" s="13"/>
      <c r="P3" s="13"/>
    </row>
    <row r="4" spans="1:16" ht="16" x14ac:dyDescent="0.2">
      <c r="A4" s="8" t="s">
        <v>27</v>
      </c>
      <c r="B4" s="9"/>
      <c r="C4" s="9"/>
      <c r="D4" s="9"/>
      <c r="E4" s="9"/>
      <c r="F4" s="9"/>
      <c r="H4" s="12" t="s">
        <v>58</v>
      </c>
      <c r="I4" s="13">
        <v>0.05</v>
      </c>
      <c r="J4" s="13"/>
      <c r="K4" s="13"/>
      <c r="L4" s="13"/>
      <c r="M4" s="13"/>
      <c r="N4" s="13"/>
      <c r="O4" s="13"/>
      <c r="P4" s="13"/>
    </row>
    <row r="5" spans="1:16" ht="16" x14ac:dyDescent="0.2">
      <c r="A5" s="8" t="s">
        <v>28</v>
      </c>
      <c r="B5" s="9">
        <v>43.82</v>
      </c>
      <c r="C5" s="9"/>
      <c r="D5" s="9"/>
      <c r="E5" s="9"/>
      <c r="F5" s="9"/>
      <c r="H5" s="12"/>
      <c r="I5" s="13"/>
      <c r="J5" s="13"/>
      <c r="K5" s="13"/>
      <c r="L5" s="13"/>
      <c r="M5" s="13"/>
      <c r="N5" s="13"/>
      <c r="O5" s="13"/>
      <c r="P5" s="13"/>
    </row>
    <row r="6" spans="1:16" ht="16" x14ac:dyDescent="0.2">
      <c r="A6" s="8" t="s">
        <v>29</v>
      </c>
      <c r="B6" s="9" t="s">
        <v>30</v>
      </c>
      <c r="C6" s="9"/>
      <c r="D6" s="9"/>
      <c r="E6" s="9"/>
      <c r="F6" s="9"/>
      <c r="H6" s="12" t="s">
        <v>59</v>
      </c>
      <c r="I6" s="13" t="s">
        <v>60</v>
      </c>
      <c r="J6" s="13" t="s">
        <v>61</v>
      </c>
      <c r="K6" s="13" t="s">
        <v>62</v>
      </c>
      <c r="L6" s="13" t="s">
        <v>63</v>
      </c>
      <c r="M6" s="13" t="s">
        <v>64</v>
      </c>
      <c r="N6" s="13"/>
      <c r="O6" s="13"/>
      <c r="P6" s="13"/>
    </row>
    <row r="7" spans="1:16" ht="16" x14ac:dyDescent="0.2">
      <c r="A7" s="8" t="s">
        <v>31</v>
      </c>
      <c r="B7" s="9" t="s">
        <v>32</v>
      </c>
      <c r="C7" s="9"/>
      <c r="D7" s="9"/>
      <c r="E7" s="9"/>
      <c r="F7" s="9"/>
      <c r="H7" s="12"/>
      <c r="I7" s="13"/>
      <c r="J7" s="13"/>
      <c r="K7" s="13"/>
      <c r="L7" s="13"/>
      <c r="M7" s="13"/>
      <c r="N7" s="13"/>
      <c r="O7" s="13"/>
      <c r="P7" s="13"/>
    </row>
    <row r="8" spans="1:16" ht="16" x14ac:dyDescent="0.2">
      <c r="A8" s="8" t="s">
        <v>33</v>
      </c>
      <c r="B8" s="9" t="s">
        <v>34</v>
      </c>
      <c r="C8" s="9"/>
      <c r="D8" s="9"/>
      <c r="E8" s="9"/>
      <c r="F8" s="9"/>
      <c r="H8" s="12" t="s">
        <v>65</v>
      </c>
      <c r="I8" s="13">
        <v>0.30480000000000002</v>
      </c>
      <c r="J8" s="13" t="s">
        <v>66</v>
      </c>
      <c r="K8" s="13" t="s">
        <v>34</v>
      </c>
      <c r="L8" s="13" t="s">
        <v>32</v>
      </c>
      <c r="M8" s="13" t="s">
        <v>30</v>
      </c>
      <c r="N8" s="13"/>
      <c r="O8" s="13"/>
      <c r="P8" s="13"/>
    </row>
    <row r="9" spans="1:16" ht="16" x14ac:dyDescent="0.2">
      <c r="A9" s="8" t="s">
        <v>35</v>
      </c>
      <c r="B9" s="9">
        <v>0.92600000000000005</v>
      </c>
      <c r="C9" s="9"/>
      <c r="D9" s="9"/>
      <c r="E9" s="9"/>
      <c r="F9" s="9"/>
      <c r="H9" s="12" t="s">
        <v>67</v>
      </c>
      <c r="I9" s="13">
        <v>0.18920000000000001</v>
      </c>
      <c r="J9" s="13" t="s">
        <v>68</v>
      </c>
      <c r="K9" s="13" t="s">
        <v>34</v>
      </c>
      <c r="L9" s="13" t="s">
        <v>32</v>
      </c>
      <c r="M9" s="13" t="s">
        <v>30</v>
      </c>
      <c r="N9" s="13"/>
      <c r="O9" s="13"/>
      <c r="P9" s="13"/>
    </row>
    <row r="10" spans="1:16" ht="16" x14ac:dyDescent="0.2">
      <c r="A10" s="8"/>
      <c r="B10" s="9"/>
      <c r="C10" s="9"/>
      <c r="D10" s="9"/>
      <c r="E10" s="9"/>
      <c r="F10" s="9"/>
      <c r="H10" s="12" t="s">
        <v>69</v>
      </c>
      <c r="I10" s="13">
        <v>0.18509999999999999</v>
      </c>
      <c r="J10" s="13" t="s">
        <v>70</v>
      </c>
      <c r="K10" s="13" t="s">
        <v>34</v>
      </c>
      <c r="L10" s="13" t="s">
        <v>32</v>
      </c>
      <c r="M10" s="13" t="s">
        <v>30</v>
      </c>
      <c r="N10" s="13"/>
      <c r="O10" s="13"/>
      <c r="P10" s="13"/>
    </row>
    <row r="11" spans="1:16" ht="16" x14ac:dyDescent="0.2">
      <c r="A11" s="8" t="s">
        <v>36</v>
      </c>
      <c r="B11" s="9"/>
      <c r="C11" s="9"/>
      <c r="D11" s="9"/>
      <c r="E11" s="9"/>
      <c r="F11" s="9"/>
      <c r="H11" s="12" t="s">
        <v>71</v>
      </c>
      <c r="I11" s="13">
        <v>0.13189999999999999</v>
      </c>
      <c r="J11" s="13" t="s">
        <v>72</v>
      </c>
      <c r="K11" s="13" t="s">
        <v>34</v>
      </c>
      <c r="L11" s="13" t="s">
        <v>32</v>
      </c>
      <c r="M11" s="13" t="s">
        <v>30</v>
      </c>
      <c r="N11" s="13"/>
      <c r="O11" s="13"/>
      <c r="P11" s="13"/>
    </row>
    <row r="12" spans="1:16" ht="16" x14ac:dyDescent="0.2">
      <c r="A12" s="8" t="s">
        <v>37</v>
      </c>
      <c r="B12" s="9" t="s">
        <v>38</v>
      </c>
      <c r="C12" s="9"/>
      <c r="D12" s="9"/>
      <c r="E12" s="9"/>
      <c r="F12" s="9"/>
      <c r="H12" s="12" t="s">
        <v>73</v>
      </c>
      <c r="I12" s="13">
        <v>0.19520000000000001</v>
      </c>
      <c r="J12" s="13" t="s">
        <v>74</v>
      </c>
      <c r="K12" s="13" t="s">
        <v>34</v>
      </c>
      <c r="L12" s="13" t="s">
        <v>32</v>
      </c>
      <c r="M12" s="13" t="s">
        <v>30</v>
      </c>
      <c r="N12" s="13"/>
      <c r="O12" s="13"/>
      <c r="P12" s="13"/>
    </row>
    <row r="13" spans="1:16" ht="16" x14ac:dyDescent="0.2">
      <c r="A13" s="8" t="s">
        <v>29</v>
      </c>
      <c r="B13" s="9">
        <v>0.92369999999999997</v>
      </c>
      <c r="C13" s="9"/>
      <c r="D13" s="9"/>
      <c r="E13" s="9"/>
      <c r="F13" s="9"/>
      <c r="H13" s="12" t="s">
        <v>75</v>
      </c>
      <c r="I13" s="13">
        <v>0.20150000000000001</v>
      </c>
      <c r="J13" s="13" t="s">
        <v>76</v>
      </c>
      <c r="K13" s="13" t="s">
        <v>34</v>
      </c>
      <c r="L13" s="13" t="s">
        <v>32</v>
      </c>
      <c r="M13" s="13" t="s">
        <v>30</v>
      </c>
      <c r="N13" s="13"/>
      <c r="O13" s="13"/>
      <c r="P13" s="13"/>
    </row>
    <row r="14" spans="1:16" ht="16" x14ac:dyDescent="0.2">
      <c r="A14" s="8" t="s">
        <v>31</v>
      </c>
      <c r="B14" s="9" t="s">
        <v>39</v>
      </c>
      <c r="C14" s="9"/>
      <c r="D14" s="9"/>
      <c r="E14" s="9"/>
      <c r="F14" s="9"/>
      <c r="H14" s="12"/>
      <c r="I14" s="13"/>
      <c r="J14" s="13"/>
      <c r="K14" s="13"/>
      <c r="L14" s="13"/>
      <c r="M14" s="13"/>
      <c r="N14" s="13"/>
      <c r="O14" s="13"/>
      <c r="P14" s="13"/>
    </row>
    <row r="15" spans="1:16" ht="16" x14ac:dyDescent="0.2">
      <c r="A15" s="8" t="s">
        <v>40</v>
      </c>
      <c r="B15" s="9" t="s">
        <v>41</v>
      </c>
      <c r="C15" s="9"/>
      <c r="D15" s="9"/>
      <c r="E15" s="9"/>
      <c r="F15" s="9"/>
      <c r="H15" s="12"/>
      <c r="I15" s="13"/>
      <c r="J15" s="13"/>
      <c r="K15" s="13"/>
      <c r="L15" s="13"/>
      <c r="M15" s="13"/>
      <c r="N15" s="13"/>
      <c r="O15" s="13"/>
      <c r="P15" s="13"/>
    </row>
    <row r="16" spans="1:16" ht="16" x14ac:dyDescent="0.2">
      <c r="A16" s="8"/>
      <c r="B16" s="9"/>
      <c r="C16" s="9"/>
      <c r="D16" s="9"/>
      <c r="E16" s="9"/>
      <c r="F16" s="9"/>
      <c r="H16" s="12" t="s">
        <v>77</v>
      </c>
      <c r="I16" s="13" t="s">
        <v>78</v>
      </c>
      <c r="J16" s="13" t="s">
        <v>79</v>
      </c>
      <c r="K16" s="13" t="s">
        <v>60</v>
      </c>
      <c r="L16" s="13" t="s">
        <v>80</v>
      </c>
      <c r="M16" s="13" t="s">
        <v>81</v>
      </c>
      <c r="N16" s="13" t="s">
        <v>82</v>
      </c>
      <c r="O16" s="13" t="s">
        <v>83</v>
      </c>
      <c r="P16" s="13" t="s">
        <v>46</v>
      </c>
    </row>
    <row r="17" spans="1:16" ht="16" x14ac:dyDescent="0.2">
      <c r="A17" s="8" t="s">
        <v>42</v>
      </c>
      <c r="B17" s="9"/>
      <c r="C17" s="9"/>
      <c r="D17" s="9"/>
      <c r="E17" s="9"/>
      <c r="F17" s="9"/>
      <c r="H17" s="12"/>
      <c r="I17" s="13"/>
      <c r="J17" s="13"/>
      <c r="K17" s="13"/>
      <c r="L17" s="13"/>
      <c r="M17" s="13"/>
      <c r="N17" s="13"/>
      <c r="O17" s="13"/>
      <c r="P17" s="13"/>
    </row>
    <row r="18" spans="1:16" ht="16" x14ac:dyDescent="0.2">
      <c r="A18" s="8" t="s">
        <v>43</v>
      </c>
      <c r="B18" s="9"/>
      <c r="C18" s="9"/>
      <c r="D18" s="9"/>
      <c r="E18" s="9"/>
      <c r="F18" s="9"/>
      <c r="H18" s="12" t="s">
        <v>65</v>
      </c>
      <c r="I18" s="13">
        <v>0.50060000000000004</v>
      </c>
      <c r="J18" s="13">
        <v>0.1958</v>
      </c>
      <c r="K18" s="13">
        <v>0.30480000000000002</v>
      </c>
      <c r="L18" s="13">
        <v>0.02</v>
      </c>
      <c r="M18" s="13">
        <v>3</v>
      </c>
      <c r="N18" s="13">
        <v>3</v>
      </c>
      <c r="O18" s="13">
        <v>15.24</v>
      </c>
      <c r="P18" s="13">
        <v>21</v>
      </c>
    </row>
    <row r="19" spans="1:16" ht="16" x14ac:dyDescent="0.2">
      <c r="A19" s="8" t="s">
        <v>29</v>
      </c>
      <c r="B19" s="9"/>
      <c r="C19" s="9"/>
      <c r="D19" s="9"/>
      <c r="E19" s="9"/>
      <c r="F19" s="9"/>
      <c r="H19" s="12" t="s">
        <v>67</v>
      </c>
      <c r="I19" s="13">
        <v>0.50060000000000004</v>
      </c>
      <c r="J19" s="13">
        <v>0.31140000000000001</v>
      </c>
      <c r="K19" s="13">
        <v>0.18920000000000001</v>
      </c>
      <c r="L19" s="13">
        <v>1.8700000000000001E-2</v>
      </c>
      <c r="M19" s="13">
        <v>3</v>
      </c>
      <c r="N19" s="13">
        <v>4</v>
      </c>
      <c r="O19" s="13">
        <v>10.119999999999999</v>
      </c>
      <c r="P19" s="13">
        <v>21</v>
      </c>
    </row>
    <row r="20" spans="1:16" ht="16" x14ac:dyDescent="0.2">
      <c r="A20" s="8" t="s">
        <v>31</v>
      </c>
      <c r="B20" s="9"/>
      <c r="C20" s="9"/>
      <c r="D20" s="9"/>
      <c r="E20" s="9"/>
      <c r="F20" s="9"/>
      <c r="H20" s="12" t="s">
        <v>69</v>
      </c>
      <c r="I20" s="13">
        <v>0.50060000000000004</v>
      </c>
      <c r="J20" s="13">
        <v>0.3155</v>
      </c>
      <c r="K20" s="13">
        <v>0.18509999999999999</v>
      </c>
      <c r="L20" s="13">
        <v>1.8700000000000001E-2</v>
      </c>
      <c r="M20" s="13">
        <v>3</v>
      </c>
      <c r="N20" s="13">
        <v>4</v>
      </c>
      <c r="O20" s="13">
        <v>9.8960000000000008</v>
      </c>
      <c r="P20" s="13">
        <v>21</v>
      </c>
    </row>
    <row r="21" spans="1:16" ht="16" x14ac:dyDescent="0.2">
      <c r="A21" s="8" t="s">
        <v>40</v>
      </c>
      <c r="B21" s="9"/>
      <c r="C21" s="9"/>
      <c r="D21" s="9"/>
      <c r="E21" s="9"/>
      <c r="F21" s="9"/>
      <c r="H21" s="12" t="s">
        <v>71</v>
      </c>
      <c r="I21" s="13">
        <v>0.50060000000000004</v>
      </c>
      <c r="J21" s="13">
        <v>0.36870000000000003</v>
      </c>
      <c r="K21" s="13">
        <v>0.13189999999999999</v>
      </c>
      <c r="L21" s="13">
        <v>1.788E-2</v>
      </c>
      <c r="M21" s="13">
        <v>3</v>
      </c>
      <c r="N21" s="13">
        <v>5</v>
      </c>
      <c r="O21" s="13">
        <v>7.375</v>
      </c>
      <c r="P21" s="13">
        <v>21</v>
      </c>
    </row>
    <row r="22" spans="1:16" ht="16" x14ac:dyDescent="0.2">
      <c r="A22" s="8"/>
      <c r="B22" s="9"/>
      <c r="C22" s="9"/>
      <c r="D22" s="9"/>
      <c r="E22" s="9"/>
      <c r="F22" s="9"/>
      <c r="H22" s="12" t="s">
        <v>73</v>
      </c>
      <c r="I22" s="13">
        <v>0.50060000000000004</v>
      </c>
      <c r="J22" s="13">
        <v>0.3054</v>
      </c>
      <c r="K22" s="13">
        <v>0.19520000000000001</v>
      </c>
      <c r="L22" s="13">
        <v>1.788E-2</v>
      </c>
      <c r="M22" s="13">
        <v>3</v>
      </c>
      <c r="N22" s="13">
        <v>5</v>
      </c>
      <c r="O22" s="13">
        <v>10.91</v>
      </c>
      <c r="P22" s="13">
        <v>21</v>
      </c>
    </row>
    <row r="23" spans="1:16" ht="16" x14ac:dyDescent="0.2">
      <c r="A23" s="8" t="s">
        <v>44</v>
      </c>
      <c r="B23" s="9" t="s">
        <v>45</v>
      </c>
      <c r="C23" s="9" t="s">
        <v>46</v>
      </c>
      <c r="D23" s="9" t="s">
        <v>47</v>
      </c>
      <c r="E23" s="9" t="s">
        <v>37</v>
      </c>
      <c r="F23" s="9" t="s">
        <v>29</v>
      </c>
      <c r="H23" s="12" t="s">
        <v>75</v>
      </c>
      <c r="I23" s="13">
        <v>0.50060000000000004</v>
      </c>
      <c r="J23" s="13">
        <v>0.29899999999999999</v>
      </c>
      <c r="K23" s="13">
        <v>0.20150000000000001</v>
      </c>
      <c r="L23" s="13">
        <v>1.8700000000000001E-2</v>
      </c>
      <c r="M23" s="13">
        <v>3</v>
      </c>
      <c r="N23" s="13">
        <v>4</v>
      </c>
      <c r="O23" s="13">
        <v>10.78</v>
      </c>
      <c r="P23" s="13">
        <v>21</v>
      </c>
    </row>
    <row r="24" spans="1:16" ht="16" x14ac:dyDescent="0.2">
      <c r="A24" s="8" t="s">
        <v>48</v>
      </c>
      <c r="B24" s="9">
        <v>0.15770000000000001</v>
      </c>
      <c r="C24" s="9">
        <v>6</v>
      </c>
      <c r="D24" s="9">
        <v>2.6280000000000001E-2</v>
      </c>
      <c r="E24" s="9" t="s">
        <v>49</v>
      </c>
      <c r="F24" s="9" t="s">
        <v>50</v>
      </c>
    </row>
    <row r="25" spans="1:16" ht="16" x14ac:dyDescent="0.2">
      <c r="A25" s="8" t="s">
        <v>51</v>
      </c>
      <c r="B25" s="9">
        <v>1.259E-2</v>
      </c>
      <c r="C25" s="9">
        <v>21</v>
      </c>
      <c r="D25" s="9">
        <v>5.9969999999999999E-4</v>
      </c>
      <c r="E25" s="9"/>
      <c r="F25" s="9"/>
    </row>
    <row r="26" spans="1:16" ht="16" x14ac:dyDescent="0.2">
      <c r="A26" s="8" t="s">
        <v>52</v>
      </c>
      <c r="B26" s="9">
        <v>0.17030000000000001</v>
      </c>
      <c r="C26" s="9">
        <v>27</v>
      </c>
      <c r="D26" s="9"/>
      <c r="E26" s="9"/>
      <c r="F26" s="9"/>
    </row>
    <row r="27" spans="1:16" ht="16" x14ac:dyDescent="0.2">
      <c r="A27" s="8"/>
      <c r="B27" s="9"/>
      <c r="C27" s="9"/>
      <c r="D27" s="9"/>
      <c r="E27" s="9"/>
      <c r="F27" s="9"/>
    </row>
    <row r="28" spans="1:16" ht="16" x14ac:dyDescent="0.2">
      <c r="A28" s="8" t="s">
        <v>53</v>
      </c>
      <c r="B28" s="9"/>
      <c r="C28" s="9"/>
      <c r="D28" s="9"/>
      <c r="E28" s="9"/>
      <c r="F28" s="9"/>
    </row>
    <row r="29" spans="1:16" ht="16" x14ac:dyDescent="0.2">
      <c r="A29" s="8" t="s">
        <v>54</v>
      </c>
      <c r="B29" s="9">
        <v>7</v>
      </c>
      <c r="C29" s="9"/>
      <c r="D29" s="9"/>
      <c r="E29" s="9"/>
      <c r="F29" s="9"/>
    </row>
    <row r="30" spans="1:16" ht="16" x14ac:dyDescent="0.2">
      <c r="A30" s="8" t="s">
        <v>55</v>
      </c>
      <c r="B30" s="9">
        <v>28</v>
      </c>
      <c r="C30" s="9"/>
      <c r="D30" s="9"/>
      <c r="E30" s="9"/>
      <c r="F30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workbookViewId="0">
      <selection activeCell="H1" sqref="H1:Q1048576"/>
    </sheetView>
  </sheetViews>
  <sheetFormatPr baseColWidth="10" defaultRowHeight="15" x14ac:dyDescent="0.2"/>
  <cols>
    <col min="1" max="7" width="10.83203125" style="15"/>
    <col min="8" max="16" width="10.83203125" style="11"/>
  </cols>
  <sheetData>
    <row r="1" spans="1:16" ht="16" x14ac:dyDescent="0.2">
      <c r="A1" s="14"/>
      <c r="B1" s="14"/>
      <c r="C1" s="14"/>
      <c r="D1" s="14"/>
      <c r="E1" s="14"/>
      <c r="F1" s="14"/>
      <c r="H1" s="10"/>
      <c r="I1" s="10"/>
      <c r="J1" s="10"/>
      <c r="K1" s="10"/>
      <c r="L1" s="10"/>
      <c r="M1" s="10"/>
      <c r="N1" s="10"/>
      <c r="O1" s="10"/>
      <c r="P1" s="10"/>
    </row>
    <row r="2" spans="1:16" ht="16" x14ac:dyDescent="0.2">
      <c r="A2" s="16" t="s">
        <v>25</v>
      </c>
      <c r="B2" s="17" t="s">
        <v>84</v>
      </c>
      <c r="C2" s="17"/>
      <c r="D2" s="17"/>
      <c r="E2" s="17"/>
      <c r="F2" s="17"/>
      <c r="H2" s="12" t="s">
        <v>56</v>
      </c>
      <c r="I2" s="13">
        <v>1</v>
      </c>
      <c r="J2" s="13"/>
      <c r="K2" s="13"/>
      <c r="L2" s="13"/>
      <c r="M2" s="13"/>
      <c r="N2" s="13"/>
      <c r="O2" s="13"/>
      <c r="P2" s="13"/>
    </row>
    <row r="3" spans="1:16" ht="16" x14ac:dyDescent="0.2">
      <c r="A3" s="16"/>
      <c r="B3" s="17"/>
      <c r="C3" s="17"/>
      <c r="D3" s="17"/>
      <c r="E3" s="17"/>
      <c r="F3" s="17"/>
      <c r="H3" s="12" t="s">
        <v>57</v>
      </c>
      <c r="I3" s="13">
        <v>6</v>
      </c>
      <c r="J3" s="13"/>
      <c r="K3" s="13"/>
      <c r="L3" s="13"/>
      <c r="M3" s="13"/>
      <c r="N3" s="13"/>
      <c r="O3" s="13"/>
      <c r="P3" s="13"/>
    </row>
    <row r="4" spans="1:16" ht="16" x14ac:dyDescent="0.2">
      <c r="A4" s="16" t="s">
        <v>27</v>
      </c>
      <c r="B4" s="17"/>
      <c r="C4" s="17"/>
      <c r="D4" s="17"/>
      <c r="E4" s="17"/>
      <c r="F4" s="17"/>
      <c r="H4" s="12" t="s">
        <v>58</v>
      </c>
      <c r="I4" s="13">
        <v>0.05</v>
      </c>
      <c r="J4" s="13"/>
      <c r="K4" s="13"/>
      <c r="L4" s="13"/>
      <c r="M4" s="13"/>
      <c r="N4" s="13"/>
      <c r="O4" s="13"/>
      <c r="P4" s="13"/>
    </row>
    <row r="5" spans="1:16" ht="16" x14ac:dyDescent="0.2">
      <c r="A5" s="16" t="s">
        <v>28</v>
      </c>
      <c r="B5" s="17">
        <v>33.4</v>
      </c>
      <c r="C5" s="17"/>
      <c r="D5" s="17"/>
      <c r="E5" s="17"/>
      <c r="F5" s="17"/>
      <c r="H5" s="12"/>
      <c r="I5" s="13"/>
      <c r="J5" s="13"/>
      <c r="K5" s="13"/>
      <c r="L5" s="13"/>
      <c r="M5" s="13"/>
      <c r="N5" s="13"/>
      <c r="O5" s="13"/>
      <c r="P5" s="13"/>
    </row>
    <row r="6" spans="1:16" ht="16" x14ac:dyDescent="0.2">
      <c r="A6" s="16" t="s">
        <v>29</v>
      </c>
      <c r="B6" s="17" t="s">
        <v>30</v>
      </c>
      <c r="C6" s="17"/>
      <c r="D6" s="17"/>
      <c r="E6" s="17"/>
      <c r="F6" s="17"/>
      <c r="H6" s="12" t="s">
        <v>59</v>
      </c>
      <c r="I6" s="13" t="s">
        <v>60</v>
      </c>
      <c r="J6" s="13" t="s">
        <v>61</v>
      </c>
      <c r="K6" s="13" t="s">
        <v>62</v>
      </c>
      <c r="L6" s="13" t="s">
        <v>63</v>
      </c>
      <c r="M6" s="13" t="s">
        <v>64</v>
      </c>
      <c r="N6" s="13"/>
      <c r="O6" s="13"/>
      <c r="P6" s="13"/>
    </row>
    <row r="7" spans="1:16" ht="16" x14ac:dyDescent="0.2">
      <c r="A7" s="16" t="s">
        <v>31</v>
      </c>
      <c r="B7" s="17" t="s">
        <v>32</v>
      </c>
      <c r="C7" s="17"/>
      <c r="D7" s="17"/>
      <c r="E7" s="17"/>
      <c r="F7" s="17"/>
      <c r="H7" s="12"/>
      <c r="I7" s="13"/>
      <c r="J7" s="13"/>
      <c r="K7" s="13"/>
      <c r="L7" s="13"/>
      <c r="M7" s="13"/>
      <c r="N7" s="13"/>
      <c r="O7" s="13"/>
      <c r="P7" s="13"/>
    </row>
    <row r="8" spans="1:16" ht="16" x14ac:dyDescent="0.2">
      <c r="A8" s="16" t="s">
        <v>33</v>
      </c>
      <c r="B8" s="17" t="s">
        <v>34</v>
      </c>
      <c r="C8" s="17"/>
      <c r="D8" s="17"/>
      <c r="E8" s="17"/>
      <c r="F8" s="17"/>
      <c r="H8" s="12" t="s">
        <v>65</v>
      </c>
      <c r="I8" s="13">
        <v>1.6819999999999999</v>
      </c>
      <c r="J8" s="13" t="s">
        <v>87</v>
      </c>
      <c r="K8" s="13" t="s">
        <v>34</v>
      </c>
      <c r="L8" s="13" t="s">
        <v>32</v>
      </c>
      <c r="M8" s="13" t="s">
        <v>30</v>
      </c>
      <c r="N8" s="13"/>
      <c r="O8" s="13"/>
      <c r="P8" s="13"/>
    </row>
    <row r="9" spans="1:16" ht="16" x14ac:dyDescent="0.2">
      <c r="A9" s="16" t="s">
        <v>35</v>
      </c>
      <c r="B9" s="17">
        <v>0.90510000000000002</v>
      </c>
      <c r="C9" s="17"/>
      <c r="D9" s="17"/>
      <c r="E9" s="17"/>
      <c r="F9" s="17"/>
      <c r="H9" s="12" t="s">
        <v>67</v>
      </c>
      <c r="I9" s="13">
        <v>0.96699999999999997</v>
      </c>
      <c r="J9" s="13" t="s">
        <v>88</v>
      </c>
      <c r="K9" s="13" t="s">
        <v>34</v>
      </c>
      <c r="L9" s="13" t="s">
        <v>32</v>
      </c>
      <c r="M9" s="13" t="s">
        <v>30</v>
      </c>
      <c r="N9" s="13"/>
      <c r="O9" s="13"/>
      <c r="P9" s="13"/>
    </row>
    <row r="10" spans="1:16" ht="16" x14ac:dyDescent="0.2">
      <c r="A10" s="16"/>
      <c r="B10" s="17"/>
      <c r="C10" s="17"/>
      <c r="D10" s="17"/>
      <c r="E10" s="17"/>
      <c r="F10" s="17"/>
      <c r="H10" s="12" t="s">
        <v>69</v>
      </c>
      <c r="I10" s="13">
        <v>0.8</v>
      </c>
      <c r="J10" s="13" t="s">
        <v>89</v>
      </c>
      <c r="K10" s="13" t="s">
        <v>34</v>
      </c>
      <c r="L10" s="13" t="s">
        <v>32</v>
      </c>
      <c r="M10" s="13" t="s">
        <v>30</v>
      </c>
      <c r="N10" s="13"/>
      <c r="O10" s="13"/>
      <c r="P10" s="13"/>
    </row>
    <row r="11" spans="1:16" ht="16" x14ac:dyDescent="0.2">
      <c r="A11" s="16" t="s">
        <v>36</v>
      </c>
      <c r="B11" s="17"/>
      <c r="C11" s="17"/>
      <c r="D11" s="17"/>
      <c r="E11" s="17"/>
      <c r="F11" s="17"/>
      <c r="H11" s="12" t="s">
        <v>71</v>
      </c>
      <c r="I11" s="13">
        <v>0.45140000000000002</v>
      </c>
      <c r="J11" s="13" t="s">
        <v>90</v>
      </c>
      <c r="K11" s="13" t="s">
        <v>34</v>
      </c>
      <c r="L11" s="13" t="s">
        <v>91</v>
      </c>
      <c r="M11" s="13">
        <v>8.5000000000000006E-3</v>
      </c>
      <c r="N11" s="13"/>
      <c r="O11" s="13"/>
      <c r="P11" s="13"/>
    </row>
    <row r="12" spans="1:16" ht="16" x14ac:dyDescent="0.2">
      <c r="A12" s="16" t="s">
        <v>37</v>
      </c>
      <c r="B12" s="17" t="s">
        <v>85</v>
      </c>
      <c r="C12" s="17"/>
      <c r="D12" s="17"/>
      <c r="E12" s="17"/>
      <c r="F12" s="17"/>
      <c r="H12" s="12" t="s">
        <v>73</v>
      </c>
      <c r="I12" s="13">
        <v>1.083</v>
      </c>
      <c r="J12" s="13" t="s">
        <v>92</v>
      </c>
      <c r="K12" s="13" t="s">
        <v>34</v>
      </c>
      <c r="L12" s="13" t="s">
        <v>32</v>
      </c>
      <c r="M12" s="13" t="s">
        <v>30</v>
      </c>
      <c r="N12" s="13"/>
      <c r="O12" s="13"/>
      <c r="P12" s="13"/>
    </row>
    <row r="13" spans="1:16" ht="16" x14ac:dyDescent="0.2">
      <c r="A13" s="16" t="s">
        <v>29</v>
      </c>
      <c r="B13" s="17">
        <v>0.86299999999999999</v>
      </c>
      <c r="C13" s="17"/>
      <c r="D13" s="17"/>
      <c r="E13" s="17"/>
      <c r="F13" s="17"/>
      <c r="H13" s="12" t="s">
        <v>75</v>
      </c>
      <c r="I13" s="13">
        <v>1.1279999999999999</v>
      </c>
      <c r="J13" s="13" t="s">
        <v>93</v>
      </c>
      <c r="K13" s="13" t="s">
        <v>34</v>
      </c>
      <c r="L13" s="13" t="s">
        <v>32</v>
      </c>
      <c r="M13" s="13" t="s">
        <v>30</v>
      </c>
      <c r="N13" s="13"/>
      <c r="O13" s="13"/>
      <c r="P13" s="13"/>
    </row>
    <row r="14" spans="1:16" ht="16" x14ac:dyDescent="0.2">
      <c r="A14" s="16" t="s">
        <v>31</v>
      </c>
      <c r="B14" s="17" t="s">
        <v>39</v>
      </c>
      <c r="C14" s="17"/>
      <c r="D14" s="17"/>
      <c r="E14" s="17"/>
      <c r="F14" s="17"/>
      <c r="H14" s="12"/>
      <c r="I14" s="13"/>
      <c r="J14" s="13"/>
      <c r="K14" s="13"/>
      <c r="L14" s="13"/>
      <c r="M14" s="13"/>
      <c r="N14" s="13"/>
      <c r="O14" s="13"/>
      <c r="P14" s="13"/>
    </row>
    <row r="15" spans="1:16" ht="16" x14ac:dyDescent="0.2">
      <c r="A15" s="16" t="s">
        <v>40</v>
      </c>
      <c r="B15" s="17" t="s">
        <v>41</v>
      </c>
      <c r="C15" s="17"/>
      <c r="D15" s="17"/>
      <c r="E15" s="17"/>
      <c r="F15" s="17"/>
      <c r="H15" s="12"/>
      <c r="I15" s="13"/>
      <c r="J15" s="13"/>
      <c r="K15" s="13"/>
      <c r="L15" s="13"/>
      <c r="M15" s="13"/>
      <c r="N15" s="13"/>
      <c r="O15" s="13"/>
      <c r="P15" s="13"/>
    </row>
    <row r="16" spans="1:16" ht="16" x14ac:dyDescent="0.2">
      <c r="A16" s="16"/>
      <c r="B16" s="17"/>
      <c r="C16" s="17"/>
      <c r="D16" s="17"/>
      <c r="E16" s="17"/>
      <c r="F16" s="17"/>
      <c r="H16" s="12" t="s">
        <v>77</v>
      </c>
      <c r="I16" s="13" t="s">
        <v>78</v>
      </c>
      <c r="J16" s="13" t="s">
        <v>79</v>
      </c>
      <c r="K16" s="13" t="s">
        <v>60</v>
      </c>
      <c r="L16" s="13" t="s">
        <v>80</v>
      </c>
      <c r="M16" s="13" t="s">
        <v>81</v>
      </c>
      <c r="N16" s="13" t="s">
        <v>82</v>
      </c>
      <c r="O16" s="13" t="s">
        <v>83</v>
      </c>
      <c r="P16" s="13" t="s">
        <v>46</v>
      </c>
    </row>
    <row r="17" spans="1:16" ht="16" x14ac:dyDescent="0.2">
      <c r="A17" s="16" t="s">
        <v>42</v>
      </c>
      <c r="B17" s="17"/>
      <c r="C17" s="17"/>
      <c r="D17" s="17"/>
      <c r="E17" s="17"/>
      <c r="F17" s="17"/>
      <c r="H17" s="12"/>
      <c r="I17" s="13"/>
      <c r="J17" s="13"/>
      <c r="K17" s="13"/>
      <c r="L17" s="13"/>
      <c r="M17" s="13"/>
      <c r="N17" s="13"/>
      <c r="O17" s="13"/>
      <c r="P17" s="13"/>
    </row>
    <row r="18" spans="1:16" ht="16" x14ac:dyDescent="0.2">
      <c r="A18" s="16" t="s">
        <v>43</v>
      </c>
      <c r="B18" s="17"/>
      <c r="C18" s="17"/>
      <c r="D18" s="17"/>
      <c r="E18" s="17"/>
      <c r="F18" s="17"/>
      <c r="H18" s="12" t="s">
        <v>65</v>
      </c>
      <c r="I18" s="13">
        <v>2.2160000000000002</v>
      </c>
      <c r="J18" s="13">
        <v>0.53369999999999995</v>
      </c>
      <c r="K18" s="13">
        <v>1.6819999999999999</v>
      </c>
      <c r="L18" s="13">
        <v>0.13739999999999999</v>
      </c>
      <c r="M18" s="13">
        <v>3</v>
      </c>
      <c r="N18" s="13">
        <v>3</v>
      </c>
      <c r="O18" s="13">
        <v>12.24</v>
      </c>
      <c r="P18" s="13">
        <v>21</v>
      </c>
    </row>
    <row r="19" spans="1:16" ht="16" x14ac:dyDescent="0.2">
      <c r="A19" s="16" t="s">
        <v>29</v>
      </c>
      <c r="B19" s="17"/>
      <c r="C19" s="17"/>
      <c r="D19" s="17"/>
      <c r="E19" s="17"/>
      <c r="F19" s="17"/>
      <c r="H19" s="12" t="s">
        <v>67</v>
      </c>
      <c r="I19" s="13">
        <v>2.2160000000000002</v>
      </c>
      <c r="J19" s="13">
        <v>1.2490000000000001</v>
      </c>
      <c r="K19" s="13">
        <v>0.96699999999999997</v>
      </c>
      <c r="L19" s="13">
        <v>0.1285</v>
      </c>
      <c r="M19" s="13">
        <v>3</v>
      </c>
      <c r="N19" s="13">
        <v>4</v>
      </c>
      <c r="O19" s="13">
        <v>7.5250000000000004</v>
      </c>
      <c r="P19" s="13">
        <v>21</v>
      </c>
    </row>
    <row r="20" spans="1:16" ht="16" x14ac:dyDescent="0.2">
      <c r="A20" s="16" t="s">
        <v>31</v>
      </c>
      <c r="B20" s="17"/>
      <c r="C20" s="17"/>
      <c r="D20" s="17"/>
      <c r="E20" s="17"/>
      <c r="F20" s="17"/>
      <c r="H20" s="12" t="s">
        <v>69</v>
      </c>
      <c r="I20" s="13">
        <v>2.2160000000000002</v>
      </c>
      <c r="J20" s="13">
        <v>1.4159999999999999</v>
      </c>
      <c r="K20" s="13">
        <v>0.8</v>
      </c>
      <c r="L20" s="13">
        <v>0.1285</v>
      </c>
      <c r="M20" s="13">
        <v>3</v>
      </c>
      <c r="N20" s="13">
        <v>4</v>
      </c>
      <c r="O20" s="13">
        <v>6.2249999999999996</v>
      </c>
      <c r="P20" s="13">
        <v>21</v>
      </c>
    </row>
    <row r="21" spans="1:16" ht="16" x14ac:dyDescent="0.2">
      <c r="A21" s="16" t="s">
        <v>40</v>
      </c>
      <c r="B21" s="17"/>
      <c r="C21" s="17"/>
      <c r="D21" s="17"/>
      <c r="E21" s="17"/>
      <c r="F21" s="17"/>
      <c r="H21" s="12" t="s">
        <v>71</v>
      </c>
      <c r="I21" s="13">
        <v>2.2160000000000002</v>
      </c>
      <c r="J21" s="13">
        <v>1.764</v>
      </c>
      <c r="K21" s="13">
        <v>0.45140000000000002</v>
      </c>
      <c r="L21" s="13">
        <v>0.1229</v>
      </c>
      <c r="M21" s="13">
        <v>3</v>
      </c>
      <c r="N21" s="13">
        <v>5</v>
      </c>
      <c r="O21" s="13">
        <v>3.6739999999999999</v>
      </c>
      <c r="P21" s="13">
        <v>21</v>
      </c>
    </row>
    <row r="22" spans="1:16" ht="16" x14ac:dyDescent="0.2">
      <c r="A22" s="16"/>
      <c r="B22" s="17"/>
      <c r="C22" s="17"/>
      <c r="D22" s="17"/>
      <c r="E22" s="17"/>
      <c r="F22" s="17"/>
      <c r="H22" s="12" t="s">
        <v>73</v>
      </c>
      <c r="I22" s="13">
        <v>2.2160000000000002</v>
      </c>
      <c r="J22" s="13">
        <v>1.133</v>
      </c>
      <c r="K22" s="13">
        <v>1.083</v>
      </c>
      <c r="L22" s="13">
        <v>0.1229</v>
      </c>
      <c r="M22" s="13">
        <v>3</v>
      </c>
      <c r="N22" s="13">
        <v>5</v>
      </c>
      <c r="O22" s="13">
        <v>8.8119999999999994</v>
      </c>
      <c r="P22" s="13">
        <v>21</v>
      </c>
    </row>
    <row r="23" spans="1:16" ht="16" x14ac:dyDescent="0.2">
      <c r="A23" s="16" t="s">
        <v>44</v>
      </c>
      <c r="B23" s="17" t="s">
        <v>45</v>
      </c>
      <c r="C23" s="17" t="s">
        <v>46</v>
      </c>
      <c r="D23" s="17" t="s">
        <v>47</v>
      </c>
      <c r="E23" s="17" t="s">
        <v>37</v>
      </c>
      <c r="F23" s="17" t="s">
        <v>29</v>
      </c>
      <c r="H23" s="12" t="s">
        <v>75</v>
      </c>
      <c r="I23" s="13">
        <v>2.2160000000000002</v>
      </c>
      <c r="J23" s="13">
        <v>1.0880000000000001</v>
      </c>
      <c r="K23" s="13">
        <v>1.1279999999999999</v>
      </c>
      <c r="L23" s="13">
        <v>0.1285</v>
      </c>
      <c r="M23" s="13">
        <v>3</v>
      </c>
      <c r="N23" s="13">
        <v>4</v>
      </c>
      <c r="O23" s="13">
        <v>8.7739999999999991</v>
      </c>
      <c r="P23" s="13">
        <v>21</v>
      </c>
    </row>
    <row r="24" spans="1:16" ht="16" x14ac:dyDescent="0.2">
      <c r="A24" s="16" t="s">
        <v>48</v>
      </c>
      <c r="B24" s="17">
        <v>5.673</v>
      </c>
      <c r="C24" s="17">
        <v>6</v>
      </c>
      <c r="D24" s="17">
        <v>0.94550000000000001</v>
      </c>
      <c r="E24" s="17" t="s">
        <v>86</v>
      </c>
      <c r="F24" s="17" t="s">
        <v>50</v>
      </c>
    </row>
    <row r="25" spans="1:16" ht="16" x14ac:dyDescent="0.2">
      <c r="A25" s="16" t="s">
        <v>51</v>
      </c>
      <c r="B25" s="17">
        <v>0.59460000000000002</v>
      </c>
      <c r="C25" s="17">
        <v>21</v>
      </c>
      <c r="D25" s="17">
        <v>2.8309999999999998E-2</v>
      </c>
      <c r="E25" s="17"/>
      <c r="F25" s="17"/>
    </row>
    <row r="26" spans="1:16" ht="16" x14ac:dyDescent="0.2">
      <c r="A26" s="16" t="s">
        <v>52</v>
      </c>
      <c r="B26" s="17">
        <v>6.2679999999999998</v>
      </c>
      <c r="C26" s="17">
        <v>27</v>
      </c>
      <c r="D26" s="17"/>
      <c r="E26" s="17"/>
      <c r="F26" s="17"/>
    </row>
    <row r="27" spans="1:16" ht="16" x14ac:dyDescent="0.2">
      <c r="A27" s="16"/>
      <c r="B27" s="17"/>
      <c r="C27" s="17"/>
      <c r="D27" s="17"/>
      <c r="E27" s="17"/>
      <c r="F27" s="17"/>
    </row>
    <row r="28" spans="1:16" ht="16" x14ac:dyDescent="0.2">
      <c r="A28" s="16" t="s">
        <v>53</v>
      </c>
      <c r="B28" s="17"/>
      <c r="C28" s="17"/>
      <c r="D28" s="17"/>
      <c r="E28" s="17"/>
      <c r="F28" s="17"/>
    </row>
    <row r="29" spans="1:16" ht="16" x14ac:dyDescent="0.2">
      <c r="A29" s="16" t="s">
        <v>54</v>
      </c>
      <c r="B29" s="17">
        <v>7</v>
      </c>
      <c r="C29" s="17"/>
      <c r="D29" s="17"/>
      <c r="E29" s="17"/>
      <c r="F29" s="17"/>
    </row>
    <row r="30" spans="1:16" ht="16" x14ac:dyDescent="0.2">
      <c r="A30" s="16" t="s">
        <v>55</v>
      </c>
      <c r="B30" s="17">
        <v>28</v>
      </c>
      <c r="C30" s="17"/>
      <c r="D30" s="17"/>
      <c r="E30" s="17"/>
      <c r="F30" s="1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>
      <selection activeCell="G1" sqref="G1:O1048576"/>
    </sheetView>
  </sheetViews>
  <sheetFormatPr baseColWidth="10" defaultRowHeight="15" x14ac:dyDescent="0.2"/>
  <cols>
    <col min="1" max="6" width="10.83203125" style="15"/>
    <col min="7" max="15" width="10.83203125" style="11"/>
  </cols>
  <sheetData>
    <row r="1" spans="1:15" ht="16" x14ac:dyDescent="0.2">
      <c r="A1" s="14"/>
      <c r="B1" s="14"/>
      <c r="C1" s="14"/>
      <c r="D1" s="14"/>
      <c r="E1" s="14"/>
      <c r="F1" s="14"/>
      <c r="G1" s="10"/>
      <c r="H1" s="10"/>
      <c r="I1" s="10"/>
      <c r="J1" s="10"/>
      <c r="K1" s="10"/>
      <c r="L1" s="10"/>
      <c r="M1" s="10"/>
      <c r="N1" s="10"/>
      <c r="O1" s="10"/>
    </row>
    <row r="2" spans="1:15" ht="16" x14ac:dyDescent="0.2">
      <c r="A2" s="16" t="s">
        <v>25</v>
      </c>
      <c r="B2" s="17" t="s">
        <v>101</v>
      </c>
      <c r="C2" s="17"/>
      <c r="D2" s="17"/>
      <c r="E2" s="17"/>
      <c r="F2" s="17"/>
      <c r="G2" s="12" t="s">
        <v>56</v>
      </c>
      <c r="H2" s="13">
        <v>1</v>
      </c>
      <c r="I2" s="13"/>
      <c r="J2" s="13"/>
      <c r="K2" s="13"/>
      <c r="L2" s="13"/>
      <c r="M2" s="13"/>
      <c r="N2" s="13"/>
      <c r="O2" s="13"/>
    </row>
    <row r="3" spans="1:15" ht="16" x14ac:dyDescent="0.2">
      <c r="A3" s="16"/>
      <c r="B3" s="17"/>
      <c r="C3" s="17"/>
      <c r="D3" s="17"/>
      <c r="E3" s="17"/>
      <c r="F3" s="17"/>
      <c r="G3" s="12" t="s">
        <v>57</v>
      </c>
      <c r="H3" s="13">
        <v>6</v>
      </c>
      <c r="I3" s="13"/>
      <c r="J3" s="13"/>
      <c r="K3" s="13"/>
      <c r="L3" s="13"/>
      <c r="M3" s="13"/>
      <c r="N3" s="13"/>
      <c r="O3" s="13"/>
    </row>
    <row r="4" spans="1:15" ht="16" x14ac:dyDescent="0.2">
      <c r="A4" s="16" t="s">
        <v>27</v>
      </c>
      <c r="B4" s="17"/>
      <c r="C4" s="17"/>
      <c r="D4" s="17"/>
      <c r="E4" s="17"/>
      <c r="F4" s="17"/>
      <c r="G4" s="12" t="s">
        <v>58</v>
      </c>
      <c r="H4" s="13">
        <v>0.05</v>
      </c>
      <c r="I4" s="13"/>
      <c r="J4" s="13"/>
      <c r="K4" s="13"/>
      <c r="L4" s="13"/>
      <c r="M4" s="13"/>
      <c r="N4" s="13"/>
      <c r="O4" s="13"/>
    </row>
    <row r="5" spans="1:15" ht="16" x14ac:dyDescent="0.2">
      <c r="A5" s="16" t="s">
        <v>28</v>
      </c>
      <c r="B5" s="17">
        <v>9.3539999999999992</v>
      </c>
      <c r="C5" s="17"/>
      <c r="D5" s="17"/>
      <c r="E5" s="17"/>
      <c r="F5" s="17"/>
      <c r="G5" s="12"/>
      <c r="H5" s="13"/>
      <c r="I5" s="13"/>
      <c r="J5" s="13"/>
      <c r="K5" s="13"/>
      <c r="L5" s="13"/>
      <c r="M5" s="13"/>
      <c r="N5" s="13"/>
      <c r="O5" s="13"/>
    </row>
    <row r="6" spans="1:15" ht="16" x14ac:dyDescent="0.2">
      <c r="A6" s="16" t="s">
        <v>29</v>
      </c>
      <c r="B6" s="17" t="s">
        <v>30</v>
      </c>
      <c r="C6" s="17"/>
      <c r="D6" s="17"/>
      <c r="E6" s="17"/>
      <c r="F6" s="17"/>
      <c r="G6" s="12" t="s">
        <v>59</v>
      </c>
      <c r="H6" s="13" t="s">
        <v>60</v>
      </c>
      <c r="I6" s="13" t="s">
        <v>61</v>
      </c>
      <c r="J6" s="13" t="s">
        <v>62</v>
      </c>
      <c r="K6" s="13" t="s">
        <v>63</v>
      </c>
      <c r="L6" s="13" t="s">
        <v>64</v>
      </c>
      <c r="M6" s="13"/>
      <c r="N6" s="13"/>
      <c r="O6" s="13"/>
    </row>
    <row r="7" spans="1:15" ht="16" x14ac:dyDescent="0.2">
      <c r="A7" s="16" t="s">
        <v>31</v>
      </c>
      <c r="B7" s="17" t="s">
        <v>32</v>
      </c>
      <c r="C7" s="17"/>
      <c r="D7" s="17"/>
      <c r="E7" s="17"/>
      <c r="F7" s="17"/>
      <c r="G7" s="12"/>
      <c r="H7" s="13"/>
      <c r="I7" s="13"/>
      <c r="J7" s="13"/>
      <c r="K7" s="13"/>
      <c r="L7" s="13"/>
      <c r="M7" s="13"/>
      <c r="N7" s="13"/>
      <c r="O7" s="13"/>
    </row>
    <row r="8" spans="1:15" ht="16" x14ac:dyDescent="0.2">
      <c r="A8" s="16" t="s">
        <v>33</v>
      </c>
      <c r="B8" s="17" t="s">
        <v>34</v>
      </c>
      <c r="C8" s="17"/>
      <c r="D8" s="17"/>
      <c r="E8" s="17"/>
      <c r="F8" s="17"/>
      <c r="G8" s="12" t="s">
        <v>65</v>
      </c>
      <c r="H8" s="13">
        <v>1.115</v>
      </c>
      <c r="I8" s="13" t="s">
        <v>94</v>
      </c>
      <c r="J8" s="13" t="s">
        <v>34</v>
      </c>
      <c r="K8" s="13" t="s">
        <v>32</v>
      </c>
      <c r="L8" s="13" t="s">
        <v>30</v>
      </c>
      <c r="M8" s="13"/>
      <c r="N8" s="13"/>
      <c r="O8" s="13"/>
    </row>
    <row r="9" spans="1:15" ht="16" x14ac:dyDescent="0.2">
      <c r="A9" s="16" t="s">
        <v>35</v>
      </c>
      <c r="B9" s="17">
        <v>0.72770000000000001</v>
      </c>
      <c r="C9" s="17"/>
      <c r="D9" s="17"/>
      <c r="E9" s="17"/>
      <c r="F9" s="17"/>
      <c r="G9" s="12" t="s">
        <v>67</v>
      </c>
      <c r="H9" s="13">
        <v>0.62929999999999997</v>
      </c>
      <c r="I9" s="13" t="s">
        <v>95</v>
      </c>
      <c r="J9" s="13" t="s">
        <v>34</v>
      </c>
      <c r="K9" s="13" t="s">
        <v>91</v>
      </c>
      <c r="L9" s="13">
        <v>1.5E-3</v>
      </c>
      <c r="M9" s="13"/>
      <c r="N9" s="13"/>
      <c r="O9" s="13"/>
    </row>
    <row r="10" spans="1:15" ht="16" x14ac:dyDescent="0.2">
      <c r="A10" s="16"/>
      <c r="B10" s="17"/>
      <c r="C10" s="17"/>
      <c r="D10" s="17"/>
      <c r="E10" s="17"/>
      <c r="F10" s="17"/>
      <c r="G10" s="12" t="s">
        <v>69</v>
      </c>
      <c r="H10" s="13">
        <v>0.6048</v>
      </c>
      <c r="I10" s="13" t="s">
        <v>96</v>
      </c>
      <c r="J10" s="13" t="s">
        <v>34</v>
      </c>
      <c r="K10" s="13" t="s">
        <v>91</v>
      </c>
      <c r="L10" s="13">
        <v>2.2000000000000001E-3</v>
      </c>
      <c r="M10" s="13"/>
      <c r="N10" s="13"/>
      <c r="O10" s="13"/>
    </row>
    <row r="11" spans="1:15" ht="16" x14ac:dyDescent="0.2">
      <c r="A11" s="16" t="s">
        <v>36</v>
      </c>
      <c r="B11" s="17"/>
      <c r="C11" s="17"/>
      <c r="D11" s="17"/>
      <c r="E11" s="17"/>
      <c r="F11" s="17"/>
      <c r="G11" s="12" t="s">
        <v>71</v>
      </c>
      <c r="H11" s="13">
        <v>0.54320000000000002</v>
      </c>
      <c r="I11" s="13" t="s">
        <v>97</v>
      </c>
      <c r="J11" s="13" t="s">
        <v>34</v>
      </c>
      <c r="K11" s="13" t="s">
        <v>91</v>
      </c>
      <c r="L11" s="13">
        <v>4.1000000000000003E-3</v>
      </c>
      <c r="M11" s="13"/>
      <c r="N11" s="13"/>
      <c r="O11" s="13"/>
    </row>
    <row r="12" spans="1:15" ht="16" x14ac:dyDescent="0.2">
      <c r="A12" s="16" t="s">
        <v>37</v>
      </c>
      <c r="B12" s="17" t="s">
        <v>102</v>
      </c>
      <c r="C12" s="17"/>
      <c r="D12" s="17"/>
      <c r="E12" s="17"/>
      <c r="F12" s="17"/>
      <c r="G12" s="12" t="s">
        <v>73</v>
      </c>
      <c r="H12" s="13">
        <v>0.67390000000000005</v>
      </c>
      <c r="I12" s="13" t="s">
        <v>98</v>
      </c>
      <c r="J12" s="13" t="s">
        <v>34</v>
      </c>
      <c r="K12" s="13" t="s">
        <v>99</v>
      </c>
      <c r="L12" s="13">
        <v>4.0000000000000002E-4</v>
      </c>
      <c r="M12" s="13"/>
      <c r="N12" s="13"/>
      <c r="O12" s="13"/>
    </row>
    <row r="13" spans="1:15" ht="16" x14ac:dyDescent="0.2">
      <c r="A13" s="16" t="s">
        <v>29</v>
      </c>
      <c r="B13" s="17">
        <v>0.1913</v>
      </c>
      <c r="C13" s="17"/>
      <c r="D13" s="17"/>
      <c r="E13" s="17"/>
      <c r="F13" s="17"/>
      <c r="G13" s="12" t="s">
        <v>75</v>
      </c>
      <c r="H13" s="13">
        <v>0.70669999999999999</v>
      </c>
      <c r="I13" s="13" t="s">
        <v>100</v>
      </c>
      <c r="J13" s="13" t="s">
        <v>34</v>
      </c>
      <c r="K13" s="13" t="s">
        <v>99</v>
      </c>
      <c r="L13" s="13">
        <v>4.0000000000000002E-4</v>
      </c>
      <c r="M13" s="13"/>
      <c r="N13" s="13"/>
      <c r="O13" s="13"/>
    </row>
    <row r="14" spans="1:15" ht="16" x14ac:dyDescent="0.2">
      <c r="A14" s="16" t="s">
        <v>31</v>
      </c>
      <c r="B14" s="17" t="s">
        <v>39</v>
      </c>
      <c r="C14" s="17"/>
      <c r="D14" s="17"/>
      <c r="E14" s="17"/>
      <c r="F14" s="17"/>
      <c r="G14" s="12"/>
      <c r="H14" s="13"/>
      <c r="I14" s="13"/>
      <c r="J14" s="13"/>
      <c r="K14" s="13"/>
      <c r="L14" s="13"/>
      <c r="M14" s="13"/>
      <c r="N14" s="13"/>
      <c r="O14" s="13"/>
    </row>
    <row r="15" spans="1:15" ht="16" x14ac:dyDescent="0.2">
      <c r="A15" s="16" t="s">
        <v>40</v>
      </c>
      <c r="B15" s="17" t="s">
        <v>41</v>
      </c>
      <c r="C15" s="17"/>
      <c r="D15" s="17"/>
      <c r="E15" s="17"/>
      <c r="F15" s="17"/>
      <c r="G15" s="12"/>
      <c r="H15" s="13"/>
      <c r="I15" s="13"/>
      <c r="J15" s="13"/>
      <c r="K15" s="13"/>
      <c r="L15" s="13"/>
      <c r="M15" s="13"/>
      <c r="N15" s="13"/>
      <c r="O15" s="13"/>
    </row>
    <row r="16" spans="1:15" ht="16" x14ac:dyDescent="0.2">
      <c r="A16" s="16"/>
      <c r="B16" s="17"/>
      <c r="C16" s="17"/>
      <c r="D16" s="17"/>
      <c r="E16" s="17"/>
      <c r="F16" s="17"/>
      <c r="G16" s="12" t="s">
        <v>77</v>
      </c>
      <c r="H16" s="13" t="s">
        <v>78</v>
      </c>
      <c r="I16" s="13" t="s">
        <v>79</v>
      </c>
      <c r="J16" s="13" t="s">
        <v>60</v>
      </c>
      <c r="K16" s="13" t="s">
        <v>80</v>
      </c>
      <c r="L16" s="13" t="s">
        <v>81</v>
      </c>
      <c r="M16" s="13" t="s">
        <v>82</v>
      </c>
      <c r="N16" s="13" t="s">
        <v>83</v>
      </c>
      <c r="O16" s="13" t="s">
        <v>46</v>
      </c>
    </row>
    <row r="17" spans="1:15" ht="16" x14ac:dyDescent="0.2">
      <c r="A17" s="16" t="s">
        <v>42</v>
      </c>
      <c r="B17" s="17"/>
      <c r="C17" s="17"/>
      <c r="D17" s="17"/>
      <c r="E17" s="17"/>
      <c r="F17" s="17"/>
      <c r="G17" s="12"/>
      <c r="H17" s="13"/>
      <c r="I17" s="13"/>
      <c r="J17" s="13"/>
      <c r="K17" s="13"/>
      <c r="L17" s="13"/>
      <c r="M17" s="13"/>
      <c r="N17" s="13"/>
      <c r="O17" s="13"/>
    </row>
    <row r="18" spans="1:15" ht="16" x14ac:dyDescent="0.2">
      <c r="A18" s="16" t="s">
        <v>43</v>
      </c>
      <c r="B18" s="17"/>
      <c r="C18" s="17"/>
      <c r="D18" s="17"/>
      <c r="E18" s="17"/>
      <c r="F18" s="17"/>
      <c r="G18" s="12" t="s">
        <v>65</v>
      </c>
      <c r="H18" s="13">
        <v>1.6439999999999999</v>
      </c>
      <c r="I18" s="13">
        <v>0.5292</v>
      </c>
      <c r="J18" s="13">
        <v>1.115</v>
      </c>
      <c r="K18" s="13">
        <v>0.15260000000000001</v>
      </c>
      <c r="L18" s="13">
        <v>3</v>
      </c>
      <c r="M18" s="13">
        <v>3</v>
      </c>
      <c r="N18" s="13">
        <v>7.3019999999999996</v>
      </c>
      <c r="O18" s="13">
        <v>21</v>
      </c>
    </row>
    <row r="19" spans="1:15" ht="16" x14ac:dyDescent="0.2">
      <c r="A19" s="16" t="s">
        <v>29</v>
      </c>
      <c r="B19" s="17"/>
      <c r="C19" s="17"/>
      <c r="D19" s="17"/>
      <c r="E19" s="17"/>
      <c r="F19" s="17"/>
      <c r="G19" s="12" t="s">
        <v>67</v>
      </c>
      <c r="H19" s="13">
        <v>1.6439999999999999</v>
      </c>
      <c r="I19" s="13">
        <v>1.014</v>
      </c>
      <c r="J19" s="13">
        <v>0.62929999999999997</v>
      </c>
      <c r="K19" s="13">
        <v>0.14280000000000001</v>
      </c>
      <c r="L19" s="13">
        <v>3</v>
      </c>
      <c r="M19" s="13">
        <v>4</v>
      </c>
      <c r="N19" s="13">
        <v>4.4080000000000004</v>
      </c>
      <c r="O19" s="13">
        <v>21</v>
      </c>
    </row>
    <row r="20" spans="1:15" ht="16" x14ac:dyDescent="0.2">
      <c r="A20" s="16" t="s">
        <v>31</v>
      </c>
      <c r="B20" s="17"/>
      <c r="C20" s="17"/>
      <c r="D20" s="17"/>
      <c r="E20" s="17"/>
      <c r="F20" s="17"/>
      <c r="G20" s="12" t="s">
        <v>69</v>
      </c>
      <c r="H20" s="13">
        <v>1.6439999999999999</v>
      </c>
      <c r="I20" s="13">
        <v>1.0389999999999999</v>
      </c>
      <c r="J20" s="13">
        <v>0.6048</v>
      </c>
      <c r="K20" s="13">
        <v>0.14280000000000001</v>
      </c>
      <c r="L20" s="13">
        <v>3</v>
      </c>
      <c r="M20" s="13">
        <v>4</v>
      </c>
      <c r="N20" s="13">
        <v>4.2359999999999998</v>
      </c>
      <c r="O20" s="13">
        <v>21</v>
      </c>
    </row>
    <row r="21" spans="1:15" ht="16" x14ac:dyDescent="0.2">
      <c r="A21" s="16" t="s">
        <v>40</v>
      </c>
      <c r="B21" s="17"/>
      <c r="C21" s="17"/>
      <c r="D21" s="17"/>
      <c r="E21" s="17"/>
      <c r="F21" s="17"/>
      <c r="G21" s="12" t="s">
        <v>71</v>
      </c>
      <c r="H21" s="13">
        <v>1.6439999999999999</v>
      </c>
      <c r="I21" s="13">
        <v>1.101</v>
      </c>
      <c r="J21" s="13">
        <v>0.54320000000000002</v>
      </c>
      <c r="K21" s="13">
        <v>0.13650000000000001</v>
      </c>
      <c r="L21" s="13">
        <v>3</v>
      </c>
      <c r="M21" s="13">
        <v>5</v>
      </c>
      <c r="N21" s="13">
        <v>3.9790000000000001</v>
      </c>
      <c r="O21" s="13">
        <v>21</v>
      </c>
    </row>
    <row r="22" spans="1:15" ht="16" x14ac:dyDescent="0.2">
      <c r="A22" s="16"/>
      <c r="B22" s="17"/>
      <c r="C22" s="17"/>
      <c r="D22" s="17"/>
      <c r="E22" s="17"/>
      <c r="F22" s="17"/>
      <c r="G22" s="12" t="s">
        <v>73</v>
      </c>
      <c r="H22" s="13">
        <v>1.6439999999999999</v>
      </c>
      <c r="I22" s="13">
        <v>0.96989999999999998</v>
      </c>
      <c r="J22" s="13">
        <v>0.67390000000000005</v>
      </c>
      <c r="K22" s="13">
        <v>0.13650000000000001</v>
      </c>
      <c r="L22" s="13">
        <v>3</v>
      </c>
      <c r="M22" s="13">
        <v>5</v>
      </c>
      <c r="N22" s="13">
        <v>4.9359999999999999</v>
      </c>
      <c r="O22" s="13">
        <v>21</v>
      </c>
    </row>
    <row r="23" spans="1:15" ht="16" x14ac:dyDescent="0.2">
      <c r="A23" s="16" t="s">
        <v>44</v>
      </c>
      <c r="B23" s="17" t="s">
        <v>45</v>
      </c>
      <c r="C23" s="17" t="s">
        <v>46</v>
      </c>
      <c r="D23" s="17" t="s">
        <v>47</v>
      </c>
      <c r="E23" s="17" t="s">
        <v>37</v>
      </c>
      <c r="F23" s="17" t="s">
        <v>29</v>
      </c>
      <c r="G23" s="12" t="s">
        <v>75</v>
      </c>
      <c r="H23" s="13">
        <v>1.6439999999999999</v>
      </c>
      <c r="I23" s="13">
        <v>0.93710000000000004</v>
      </c>
      <c r="J23" s="13">
        <v>0.70669999999999999</v>
      </c>
      <c r="K23" s="13">
        <v>0.14280000000000001</v>
      </c>
      <c r="L23" s="13">
        <v>3</v>
      </c>
      <c r="M23" s="13">
        <v>4</v>
      </c>
      <c r="N23" s="13">
        <v>4.95</v>
      </c>
      <c r="O23" s="13">
        <v>21</v>
      </c>
    </row>
    <row r="24" spans="1:15" ht="16" x14ac:dyDescent="0.2">
      <c r="A24" s="16" t="s">
        <v>48</v>
      </c>
      <c r="B24" s="17">
        <v>1.9610000000000001</v>
      </c>
      <c r="C24" s="17">
        <v>6</v>
      </c>
      <c r="D24" s="17">
        <v>0.32690000000000002</v>
      </c>
      <c r="E24" s="17" t="s">
        <v>103</v>
      </c>
      <c r="F24" s="17" t="s">
        <v>50</v>
      </c>
    </row>
    <row r="25" spans="1:15" ht="16" x14ac:dyDescent="0.2">
      <c r="A25" s="16" t="s">
        <v>51</v>
      </c>
      <c r="B25" s="17">
        <v>0.7339</v>
      </c>
      <c r="C25" s="17">
        <v>21</v>
      </c>
      <c r="D25" s="17">
        <v>3.4950000000000002E-2</v>
      </c>
      <c r="E25" s="17"/>
      <c r="F25" s="17"/>
    </row>
    <row r="26" spans="1:15" ht="16" x14ac:dyDescent="0.2">
      <c r="A26" s="16" t="s">
        <v>52</v>
      </c>
      <c r="B26" s="17">
        <v>2.6949999999999998</v>
      </c>
      <c r="C26" s="17">
        <v>27</v>
      </c>
      <c r="D26" s="17"/>
      <c r="E26" s="17"/>
      <c r="F26" s="17"/>
    </row>
    <row r="27" spans="1:15" ht="16" x14ac:dyDescent="0.2">
      <c r="A27" s="16"/>
      <c r="B27" s="17"/>
      <c r="C27" s="17"/>
      <c r="D27" s="17"/>
      <c r="E27" s="17"/>
      <c r="F27" s="17"/>
    </row>
    <row r="28" spans="1:15" ht="16" x14ac:dyDescent="0.2">
      <c r="A28" s="16" t="s">
        <v>53</v>
      </c>
      <c r="B28" s="17"/>
      <c r="C28" s="17"/>
      <c r="D28" s="17"/>
      <c r="E28" s="17"/>
      <c r="F28" s="17"/>
    </row>
    <row r="29" spans="1:15" ht="16" x14ac:dyDescent="0.2">
      <c r="A29" s="16" t="s">
        <v>54</v>
      </c>
      <c r="B29" s="17">
        <v>7</v>
      </c>
      <c r="C29" s="17"/>
      <c r="D29" s="17"/>
      <c r="E29" s="17"/>
      <c r="F29" s="17"/>
    </row>
    <row r="30" spans="1:15" ht="16" x14ac:dyDescent="0.2">
      <c r="A30" s="16" t="s">
        <v>55</v>
      </c>
      <c r="B30" s="17">
        <v>28</v>
      </c>
      <c r="C30" s="17"/>
      <c r="D30" s="17"/>
      <c r="E30" s="17"/>
      <c r="F30" s="1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>
      <selection activeCell="G11" sqref="G11"/>
    </sheetView>
  </sheetViews>
  <sheetFormatPr baseColWidth="10" defaultRowHeight="15" x14ac:dyDescent="0.2"/>
  <cols>
    <col min="1" max="6" width="10.83203125" style="15"/>
    <col min="7" max="7" width="13.6640625" style="11" customWidth="1"/>
    <col min="8" max="15" width="10.83203125" style="11"/>
  </cols>
  <sheetData>
    <row r="1" spans="1:15" ht="16" x14ac:dyDescent="0.2">
      <c r="A1" s="14"/>
      <c r="B1" s="14"/>
      <c r="C1" s="14"/>
      <c r="D1" s="14"/>
      <c r="E1" s="14"/>
      <c r="F1" s="14"/>
      <c r="G1" s="10"/>
      <c r="H1" s="10"/>
      <c r="I1" s="10"/>
      <c r="J1" s="10"/>
      <c r="K1" s="10"/>
      <c r="L1" s="10"/>
      <c r="M1" s="10"/>
      <c r="N1" s="10"/>
      <c r="O1" s="10"/>
    </row>
    <row r="2" spans="1:15" ht="16" x14ac:dyDescent="0.2">
      <c r="A2" s="16" t="s">
        <v>25</v>
      </c>
      <c r="B2" s="17" t="s">
        <v>104</v>
      </c>
      <c r="C2" s="17"/>
      <c r="D2" s="17"/>
      <c r="E2" s="17"/>
      <c r="F2" s="17"/>
      <c r="G2" s="12" t="s">
        <v>56</v>
      </c>
      <c r="H2" s="13">
        <v>1</v>
      </c>
      <c r="I2" s="13"/>
      <c r="J2" s="13"/>
      <c r="K2" s="13"/>
      <c r="L2" s="13"/>
      <c r="M2" s="13"/>
      <c r="N2" s="13"/>
      <c r="O2" s="13"/>
    </row>
    <row r="3" spans="1:15" ht="16" x14ac:dyDescent="0.2">
      <c r="A3" s="16"/>
      <c r="B3" s="17"/>
      <c r="C3" s="17"/>
      <c r="D3" s="17"/>
      <c r="E3" s="17"/>
      <c r="F3" s="17"/>
      <c r="G3" s="12" t="s">
        <v>57</v>
      </c>
      <c r="H3" s="13">
        <v>6</v>
      </c>
      <c r="I3" s="13"/>
      <c r="J3" s="13"/>
      <c r="K3" s="13"/>
      <c r="L3" s="13"/>
      <c r="M3" s="13"/>
      <c r="N3" s="13"/>
      <c r="O3" s="13"/>
    </row>
    <row r="4" spans="1:15" ht="16" x14ac:dyDescent="0.2">
      <c r="A4" s="16" t="s">
        <v>27</v>
      </c>
      <c r="B4" s="17"/>
      <c r="C4" s="17"/>
      <c r="D4" s="17"/>
      <c r="E4" s="17"/>
      <c r="F4" s="17"/>
      <c r="G4" s="12" t="s">
        <v>58</v>
      </c>
      <c r="H4" s="13">
        <v>0.05</v>
      </c>
      <c r="I4" s="13"/>
      <c r="J4" s="13"/>
      <c r="K4" s="13"/>
      <c r="L4" s="13"/>
      <c r="M4" s="13"/>
      <c r="N4" s="13"/>
      <c r="O4" s="13"/>
    </row>
    <row r="5" spans="1:15" ht="16" x14ac:dyDescent="0.2">
      <c r="A5" s="16" t="s">
        <v>28</v>
      </c>
      <c r="B5" s="17">
        <v>59.17</v>
      </c>
      <c r="C5" s="17"/>
      <c r="D5" s="17"/>
      <c r="E5" s="17"/>
      <c r="F5" s="17"/>
      <c r="G5" s="12"/>
      <c r="H5" s="13"/>
      <c r="I5" s="13"/>
      <c r="J5" s="13"/>
      <c r="K5" s="13"/>
      <c r="L5" s="13"/>
      <c r="M5" s="13"/>
      <c r="N5" s="13"/>
      <c r="O5" s="13"/>
    </row>
    <row r="6" spans="1:15" ht="16" x14ac:dyDescent="0.2">
      <c r="A6" s="16" t="s">
        <v>29</v>
      </c>
      <c r="B6" s="17" t="s">
        <v>30</v>
      </c>
      <c r="C6" s="17"/>
      <c r="D6" s="17"/>
      <c r="E6" s="17"/>
      <c r="F6" s="17"/>
      <c r="G6" s="12" t="s">
        <v>59</v>
      </c>
      <c r="H6" s="13" t="s">
        <v>60</v>
      </c>
      <c r="I6" s="13" t="s">
        <v>61</v>
      </c>
      <c r="J6" s="13" t="s">
        <v>62</v>
      </c>
      <c r="K6" s="13" t="s">
        <v>63</v>
      </c>
      <c r="L6" s="13" t="s">
        <v>64</v>
      </c>
      <c r="M6" s="13"/>
      <c r="N6" s="13"/>
      <c r="O6" s="13"/>
    </row>
    <row r="7" spans="1:15" ht="16" x14ac:dyDescent="0.2">
      <c r="A7" s="16" t="s">
        <v>31</v>
      </c>
      <c r="B7" s="17" t="s">
        <v>32</v>
      </c>
      <c r="C7" s="17"/>
      <c r="D7" s="17"/>
      <c r="E7" s="17"/>
      <c r="F7" s="17"/>
      <c r="G7" s="12"/>
      <c r="H7" s="13"/>
      <c r="I7" s="13"/>
      <c r="J7" s="13"/>
      <c r="K7" s="13"/>
      <c r="L7" s="13"/>
      <c r="M7" s="13"/>
      <c r="N7" s="13"/>
      <c r="O7" s="13"/>
    </row>
    <row r="8" spans="1:15" ht="16" x14ac:dyDescent="0.2">
      <c r="A8" s="16" t="s">
        <v>33</v>
      </c>
      <c r="B8" s="17" t="s">
        <v>34</v>
      </c>
      <c r="C8" s="17"/>
      <c r="D8" s="17"/>
      <c r="E8" s="17"/>
      <c r="F8" s="17"/>
      <c r="G8" s="12" t="s">
        <v>65</v>
      </c>
      <c r="H8" s="13">
        <v>0.14660000000000001</v>
      </c>
      <c r="I8" s="13" t="s">
        <v>107</v>
      </c>
      <c r="J8" s="13" t="s">
        <v>34</v>
      </c>
      <c r="K8" s="13" t="s">
        <v>32</v>
      </c>
      <c r="L8" s="13" t="s">
        <v>30</v>
      </c>
      <c r="M8" s="13"/>
      <c r="N8" s="13"/>
      <c r="O8" s="13"/>
    </row>
    <row r="9" spans="1:15" ht="16" x14ac:dyDescent="0.2">
      <c r="A9" s="16" t="s">
        <v>35</v>
      </c>
      <c r="B9" s="17">
        <v>0.94420000000000004</v>
      </c>
      <c r="C9" s="17"/>
      <c r="D9" s="17"/>
      <c r="E9" s="17"/>
      <c r="F9" s="17"/>
      <c r="G9" s="12" t="s">
        <v>67</v>
      </c>
      <c r="H9" s="13">
        <v>0.1346</v>
      </c>
      <c r="I9" s="13" t="s">
        <v>108</v>
      </c>
      <c r="J9" s="13" t="s">
        <v>34</v>
      </c>
      <c r="K9" s="13" t="s">
        <v>32</v>
      </c>
      <c r="L9" s="13" t="s">
        <v>30</v>
      </c>
      <c r="M9" s="13"/>
      <c r="N9" s="13"/>
      <c r="O9" s="13"/>
    </row>
    <row r="10" spans="1:15" ht="16" x14ac:dyDescent="0.2">
      <c r="A10" s="16"/>
      <c r="B10" s="17"/>
      <c r="C10" s="17"/>
      <c r="D10" s="17"/>
      <c r="E10" s="17"/>
      <c r="F10" s="17"/>
      <c r="G10" s="12" t="s">
        <v>69</v>
      </c>
      <c r="H10" s="13">
        <v>0.1318</v>
      </c>
      <c r="I10" s="13" t="s">
        <v>109</v>
      </c>
      <c r="J10" s="13" t="s">
        <v>34</v>
      </c>
      <c r="K10" s="13" t="s">
        <v>32</v>
      </c>
      <c r="L10" s="13" t="s">
        <v>30</v>
      </c>
      <c r="M10" s="13"/>
      <c r="N10" s="13"/>
      <c r="O10" s="13"/>
    </row>
    <row r="11" spans="1:15" ht="16" x14ac:dyDescent="0.2">
      <c r="A11" s="16" t="s">
        <v>36</v>
      </c>
      <c r="B11" s="17"/>
      <c r="C11" s="17"/>
      <c r="D11" s="17"/>
      <c r="E11" s="17"/>
      <c r="F11" s="17"/>
      <c r="G11" s="12" t="s">
        <v>71</v>
      </c>
      <c r="H11" s="13">
        <v>0.1212</v>
      </c>
      <c r="I11" s="13" t="s">
        <v>110</v>
      </c>
      <c r="J11" s="13" t="s">
        <v>34</v>
      </c>
      <c r="K11" s="13" t="s">
        <v>32</v>
      </c>
      <c r="L11" s="13" t="s">
        <v>30</v>
      </c>
      <c r="M11" s="13"/>
      <c r="N11" s="13"/>
      <c r="O11" s="13"/>
    </row>
    <row r="12" spans="1:15" ht="16" x14ac:dyDescent="0.2">
      <c r="A12" s="16" t="s">
        <v>37</v>
      </c>
      <c r="B12" s="17" t="s">
        <v>105</v>
      </c>
      <c r="C12" s="17"/>
      <c r="D12" s="17"/>
      <c r="E12" s="17"/>
      <c r="F12" s="17"/>
      <c r="G12" s="12" t="s">
        <v>73</v>
      </c>
      <c r="H12" s="13">
        <v>0.1363</v>
      </c>
      <c r="I12" s="13" t="s">
        <v>111</v>
      </c>
      <c r="J12" s="13" t="s">
        <v>34</v>
      </c>
      <c r="K12" s="13" t="s">
        <v>32</v>
      </c>
      <c r="L12" s="13" t="s">
        <v>30</v>
      </c>
      <c r="M12" s="13"/>
      <c r="N12" s="13"/>
      <c r="O12" s="13"/>
    </row>
    <row r="13" spans="1:15" ht="16" x14ac:dyDescent="0.2">
      <c r="A13" s="16" t="s">
        <v>29</v>
      </c>
      <c r="B13" s="17">
        <v>0.1004</v>
      </c>
      <c r="C13" s="17"/>
      <c r="D13" s="17"/>
      <c r="E13" s="17"/>
      <c r="F13" s="17"/>
      <c r="G13" s="12" t="s">
        <v>75</v>
      </c>
      <c r="H13" s="13">
        <v>0.1376</v>
      </c>
      <c r="I13" s="13" t="s">
        <v>112</v>
      </c>
      <c r="J13" s="13" t="s">
        <v>34</v>
      </c>
      <c r="K13" s="13" t="s">
        <v>32</v>
      </c>
      <c r="L13" s="13" t="s">
        <v>30</v>
      </c>
      <c r="M13" s="13"/>
      <c r="N13" s="13"/>
      <c r="O13" s="13"/>
    </row>
    <row r="14" spans="1:15" ht="16" x14ac:dyDescent="0.2">
      <c r="A14" s="16" t="s">
        <v>31</v>
      </c>
      <c r="B14" s="17" t="s">
        <v>39</v>
      </c>
      <c r="C14" s="17"/>
      <c r="D14" s="17"/>
      <c r="E14" s="17"/>
      <c r="F14" s="17"/>
      <c r="G14" s="12"/>
      <c r="H14" s="13"/>
      <c r="I14" s="13"/>
      <c r="J14" s="13"/>
      <c r="K14" s="13"/>
      <c r="L14" s="13"/>
      <c r="M14" s="13"/>
      <c r="N14" s="13"/>
      <c r="O14" s="13"/>
    </row>
    <row r="15" spans="1:15" ht="16" x14ac:dyDescent="0.2">
      <c r="A15" s="16" t="s">
        <v>40</v>
      </c>
      <c r="B15" s="17" t="s">
        <v>41</v>
      </c>
      <c r="C15" s="17"/>
      <c r="D15" s="17"/>
      <c r="E15" s="17"/>
      <c r="F15" s="17"/>
      <c r="G15" s="12"/>
      <c r="H15" s="13"/>
      <c r="I15" s="13"/>
      <c r="J15" s="13"/>
      <c r="K15" s="13"/>
      <c r="L15" s="13"/>
      <c r="M15" s="13"/>
      <c r="N15" s="13"/>
      <c r="O15" s="13"/>
    </row>
    <row r="16" spans="1:15" ht="16" x14ac:dyDescent="0.2">
      <c r="A16" s="16"/>
      <c r="B16" s="17"/>
      <c r="C16" s="17"/>
      <c r="D16" s="17"/>
      <c r="E16" s="17"/>
      <c r="F16" s="17"/>
      <c r="G16" s="12" t="s">
        <v>77</v>
      </c>
      <c r="H16" s="13" t="s">
        <v>78</v>
      </c>
      <c r="I16" s="13" t="s">
        <v>79</v>
      </c>
      <c r="J16" s="13" t="s">
        <v>60</v>
      </c>
      <c r="K16" s="13" t="s">
        <v>80</v>
      </c>
      <c r="L16" s="13" t="s">
        <v>81</v>
      </c>
      <c r="M16" s="13" t="s">
        <v>82</v>
      </c>
      <c r="N16" s="13" t="s">
        <v>83</v>
      </c>
      <c r="O16" s="13" t="s">
        <v>46</v>
      </c>
    </row>
    <row r="17" spans="1:15" ht="16" x14ac:dyDescent="0.2">
      <c r="A17" s="16" t="s">
        <v>42</v>
      </c>
      <c r="B17" s="17"/>
      <c r="C17" s="17"/>
      <c r="D17" s="17"/>
      <c r="E17" s="17"/>
      <c r="F17" s="17"/>
      <c r="G17" s="12"/>
      <c r="H17" s="13"/>
      <c r="I17" s="13"/>
      <c r="J17" s="13"/>
      <c r="K17" s="13"/>
      <c r="L17" s="13"/>
      <c r="M17" s="13"/>
      <c r="N17" s="13"/>
      <c r="O17" s="13"/>
    </row>
    <row r="18" spans="1:15" ht="16" x14ac:dyDescent="0.2">
      <c r="A18" s="16" t="s">
        <v>43</v>
      </c>
      <c r="B18" s="17"/>
      <c r="C18" s="17"/>
      <c r="D18" s="17"/>
      <c r="E18" s="17"/>
      <c r="F18" s="17"/>
      <c r="G18" s="12" t="s">
        <v>65</v>
      </c>
      <c r="H18" s="13">
        <v>0.15290000000000001</v>
      </c>
      <c r="I18" s="13">
        <v>6.3489999999999996E-3</v>
      </c>
      <c r="J18" s="13">
        <v>0.14660000000000001</v>
      </c>
      <c r="K18" s="13">
        <v>9.6200000000000001E-3</v>
      </c>
      <c r="L18" s="13">
        <v>3</v>
      </c>
      <c r="M18" s="13">
        <v>3</v>
      </c>
      <c r="N18" s="13">
        <v>15.24</v>
      </c>
      <c r="O18" s="13">
        <v>21</v>
      </c>
    </row>
    <row r="19" spans="1:15" ht="16" x14ac:dyDescent="0.2">
      <c r="A19" s="16" t="s">
        <v>29</v>
      </c>
      <c r="B19" s="17"/>
      <c r="C19" s="17"/>
      <c r="D19" s="17"/>
      <c r="E19" s="17"/>
      <c r="F19" s="17"/>
      <c r="G19" s="12" t="s">
        <v>67</v>
      </c>
      <c r="H19" s="13">
        <v>0.15290000000000001</v>
      </c>
      <c r="I19" s="13">
        <v>1.8339999999999999E-2</v>
      </c>
      <c r="J19" s="13">
        <v>0.1346</v>
      </c>
      <c r="K19" s="13">
        <v>8.9980000000000008E-3</v>
      </c>
      <c r="L19" s="13">
        <v>3</v>
      </c>
      <c r="M19" s="13">
        <v>4</v>
      </c>
      <c r="N19" s="13">
        <v>14.96</v>
      </c>
      <c r="O19" s="13">
        <v>21</v>
      </c>
    </row>
    <row r="20" spans="1:15" ht="16" x14ac:dyDescent="0.2">
      <c r="A20" s="16" t="s">
        <v>31</v>
      </c>
      <c r="B20" s="17"/>
      <c r="C20" s="17"/>
      <c r="D20" s="17"/>
      <c r="E20" s="17"/>
      <c r="F20" s="17"/>
      <c r="G20" s="12" t="s">
        <v>69</v>
      </c>
      <c r="H20" s="13">
        <v>0.15290000000000001</v>
      </c>
      <c r="I20" s="13">
        <v>2.1100000000000001E-2</v>
      </c>
      <c r="J20" s="13">
        <v>0.1318</v>
      </c>
      <c r="K20" s="13">
        <v>8.9980000000000008E-3</v>
      </c>
      <c r="L20" s="13">
        <v>3</v>
      </c>
      <c r="M20" s="13">
        <v>4</v>
      </c>
      <c r="N20" s="13">
        <v>14.65</v>
      </c>
      <c r="O20" s="13">
        <v>21</v>
      </c>
    </row>
    <row r="21" spans="1:15" ht="16" x14ac:dyDescent="0.2">
      <c r="A21" s="16" t="s">
        <v>40</v>
      </c>
      <c r="B21" s="17"/>
      <c r="C21" s="17"/>
      <c r="D21" s="17"/>
      <c r="E21" s="17"/>
      <c r="F21" s="17"/>
      <c r="G21" s="12" t="s">
        <v>71</v>
      </c>
      <c r="H21" s="13">
        <v>0.15290000000000001</v>
      </c>
      <c r="I21" s="13">
        <v>3.1730000000000001E-2</v>
      </c>
      <c r="J21" s="13">
        <v>0.1212</v>
      </c>
      <c r="K21" s="13">
        <v>8.6040000000000005E-3</v>
      </c>
      <c r="L21" s="13">
        <v>3</v>
      </c>
      <c r="M21" s="13">
        <v>5</v>
      </c>
      <c r="N21" s="13">
        <v>14.08</v>
      </c>
      <c r="O21" s="13">
        <v>21</v>
      </c>
    </row>
    <row r="22" spans="1:15" ht="16" x14ac:dyDescent="0.2">
      <c r="A22" s="16"/>
      <c r="B22" s="17"/>
      <c r="C22" s="17"/>
      <c r="D22" s="17"/>
      <c r="E22" s="17"/>
      <c r="F22" s="17"/>
      <c r="G22" s="12" t="s">
        <v>73</v>
      </c>
      <c r="H22" s="13">
        <v>0.15290000000000001</v>
      </c>
      <c r="I22" s="13">
        <v>1.6629999999999999E-2</v>
      </c>
      <c r="J22" s="13">
        <v>0.1363</v>
      </c>
      <c r="K22" s="13">
        <v>8.6040000000000005E-3</v>
      </c>
      <c r="L22" s="13">
        <v>3</v>
      </c>
      <c r="M22" s="13">
        <v>5</v>
      </c>
      <c r="N22" s="13">
        <v>15.84</v>
      </c>
      <c r="O22" s="13">
        <v>21</v>
      </c>
    </row>
    <row r="23" spans="1:15" ht="16" x14ac:dyDescent="0.2">
      <c r="A23" s="16" t="s">
        <v>44</v>
      </c>
      <c r="B23" s="17" t="s">
        <v>45</v>
      </c>
      <c r="C23" s="17" t="s">
        <v>46</v>
      </c>
      <c r="D23" s="17" t="s">
        <v>47</v>
      </c>
      <c r="E23" s="17" t="s">
        <v>37</v>
      </c>
      <c r="F23" s="17" t="s">
        <v>29</v>
      </c>
      <c r="G23" s="12" t="s">
        <v>75</v>
      </c>
      <c r="H23" s="13">
        <v>0.15290000000000001</v>
      </c>
      <c r="I23" s="13">
        <v>1.533E-2</v>
      </c>
      <c r="J23" s="13">
        <v>0.1376</v>
      </c>
      <c r="K23" s="13">
        <v>8.9980000000000008E-3</v>
      </c>
      <c r="L23" s="13">
        <v>3</v>
      </c>
      <c r="M23" s="13">
        <v>4</v>
      </c>
      <c r="N23" s="13">
        <v>15.29</v>
      </c>
      <c r="O23" s="13">
        <v>21</v>
      </c>
    </row>
    <row r="24" spans="1:15" ht="16" x14ac:dyDescent="0.2">
      <c r="A24" s="16" t="s">
        <v>48</v>
      </c>
      <c r="B24" s="17">
        <v>4.9279999999999997E-2</v>
      </c>
      <c r="C24" s="17">
        <v>6</v>
      </c>
      <c r="D24" s="17">
        <v>8.2140000000000008E-3</v>
      </c>
      <c r="E24" s="17" t="s">
        <v>106</v>
      </c>
      <c r="F24" s="17" t="s">
        <v>50</v>
      </c>
    </row>
    <row r="25" spans="1:15" ht="16" x14ac:dyDescent="0.2">
      <c r="A25" s="16" t="s">
        <v>51</v>
      </c>
      <c r="B25" s="17">
        <v>2.9150000000000001E-3</v>
      </c>
      <c r="C25" s="17">
        <v>21</v>
      </c>
      <c r="D25" s="17">
        <v>1.3880000000000001E-4</v>
      </c>
      <c r="E25" s="17"/>
      <c r="F25" s="17"/>
    </row>
    <row r="26" spans="1:15" ht="16" x14ac:dyDescent="0.2">
      <c r="A26" s="16" t="s">
        <v>52</v>
      </c>
      <c r="B26" s="17">
        <v>5.2200000000000003E-2</v>
      </c>
      <c r="C26" s="17">
        <v>27</v>
      </c>
      <c r="D26" s="17"/>
      <c r="E26" s="17"/>
      <c r="F26" s="17"/>
    </row>
    <row r="27" spans="1:15" ht="16" x14ac:dyDescent="0.2">
      <c r="A27" s="16"/>
      <c r="B27" s="17"/>
      <c r="C27" s="17"/>
      <c r="D27" s="17"/>
      <c r="E27" s="17"/>
      <c r="F27" s="17"/>
    </row>
    <row r="28" spans="1:15" ht="16" x14ac:dyDescent="0.2">
      <c r="A28" s="16" t="s">
        <v>53</v>
      </c>
      <c r="B28" s="17"/>
      <c r="C28" s="17"/>
      <c r="D28" s="17"/>
      <c r="E28" s="17"/>
      <c r="F28" s="17"/>
    </row>
    <row r="29" spans="1:15" ht="16" x14ac:dyDescent="0.2">
      <c r="A29" s="16" t="s">
        <v>54</v>
      </c>
      <c r="B29" s="17">
        <v>7</v>
      </c>
      <c r="C29" s="17"/>
      <c r="D29" s="17"/>
      <c r="E29" s="17"/>
      <c r="F29" s="17"/>
    </row>
    <row r="30" spans="1:15" ht="16" x14ac:dyDescent="0.2">
      <c r="A30" s="16" t="s">
        <v>55</v>
      </c>
      <c r="B30" s="17">
        <v>28</v>
      </c>
      <c r="C30" s="17"/>
      <c r="D30" s="17"/>
      <c r="E30" s="17"/>
      <c r="F30" s="1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workbookViewId="0">
      <selection activeCell="H14" sqref="H14"/>
    </sheetView>
  </sheetViews>
  <sheetFormatPr baseColWidth="10" defaultRowHeight="15" x14ac:dyDescent="0.2"/>
  <cols>
    <col min="1" max="1" width="10.83203125" style="15" customWidth="1"/>
    <col min="2" max="6" width="10.83203125" style="15"/>
    <col min="7" max="15" width="10.83203125" style="11"/>
  </cols>
  <sheetData>
    <row r="1" spans="1:15" ht="16" x14ac:dyDescent="0.2">
      <c r="A1" s="14"/>
      <c r="B1" s="14"/>
      <c r="C1" s="14"/>
      <c r="D1" s="14"/>
      <c r="E1" s="14"/>
      <c r="F1" s="14"/>
      <c r="G1" s="10"/>
      <c r="H1" s="10"/>
      <c r="I1" s="10"/>
      <c r="J1" s="10"/>
      <c r="K1" s="10"/>
      <c r="L1" s="10"/>
      <c r="M1" s="10"/>
      <c r="N1" s="10"/>
      <c r="O1" s="10"/>
    </row>
    <row r="2" spans="1:15" ht="16" x14ac:dyDescent="0.2">
      <c r="A2" s="16" t="s">
        <v>25</v>
      </c>
      <c r="B2" s="17" t="s">
        <v>113</v>
      </c>
      <c r="C2" s="17"/>
      <c r="D2" s="17"/>
      <c r="E2" s="17"/>
      <c r="F2" s="17"/>
      <c r="G2" s="12" t="s">
        <v>56</v>
      </c>
      <c r="H2" s="13">
        <v>1</v>
      </c>
      <c r="I2" s="13"/>
      <c r="J2" s="13"/>
      <c r="K2" s="13"/>
      <c r="L2" s="13"/>
      <c r="M2" s="13"/>
      <c r="N2" s="13"/>
      <c r="O2" s="13"/>
    </row>
    <row r="3" spans="1:15" ht="16" x14ac:dyDescent="0.2">
      <c r="A3" s="16"/>
      <c r="B3" s="17"/>
      <c r="C3" s="17"/>
      <c r="D3" s="17"/>
      <c r="E3" s="17"/>
      <c r="F3" s="17"/>
      <c r="G3" s="12" t="s">
        <v>57</v>
      </c>
      <c r="H3" s="13">
        <v>6</v>
      </c>
      <c r="I3" s="13"/>
      <c r="J3" s="13"/>
      <c r="K3" s="13"/>
      <c r="L3" s="13"/>
      <c r="M3" s="13"/>
      <c r="N3" s="13"/>
      <c r="O3" s="13"/>
    </row>
    <row r="4" spans="1:15" ht="16" x14ac:dyDescent="0.2">
      <c r="A4" s="16" t="s">
        <v>27</v>
      </c>
      <c r="B4" s="17"/>
      <c r="C4" s="17"/>
      <c r="D4" s="17"/>
      <c r="E4" s="17"/>
      <c r="F4" s="17"/>
      <c r="G4" s="12" t="s">
        <v>58</v>
      </c>
      <c r="H4" s="13">
        <v>0.05</v>
      </c>
      <c r="I4" s="13"/>
      <c r="J4" s="13"/>
      <c r="K4" s="13"/>
      <c r="L4" s="13"/>
      <c r="M4" s="13"/>
      <c r="N4" s="13"/>
      <c r="O4" s="13"/>
    </row>
    <row r="5" spans="1:15" ht="16" x14ac:dyDescent="0.2">
      <c r="A5" s="16" t="s">
        <v>28</v>
      </c>
      <c r="B5" s="17">
        <v>24.55</v>
      </c>
      <c r="C5" s="17"/>
      <c r="D5" s="17"/>
      <c r="E5" s="17"/>
      <c r="F5" s="17"/>
      <c r="G5" s="12"/>
      <c r="H5" s="13"/>
      <c r="I5" s="13"/>
      <c r="J5" s="13"/>
      <c r="K5" s="13"/>
      <c r="L5" s="13"/>
      <c r="M5" s="13"/>
      <c r="N5" s="13"/>
      <c r="O5" s="13"/>
    </row>
    <row r="6" spans="1:15" ht="16" x14ac:dyDescent="0.2">
      <c r="A6" s="16" t="s">
        <v>29</v>
      </c>
      <c r="B6" s="17" t="s">
        <v>30</v>
      </c>
      <c r="C6" s="17"/>
      <c r="D6" s="17"/>
      <c r="E6" s="17"/>
      <c r="F6" s="17"/>
      <c r="G6" s="12" t="s">
        <v>59</v>
      </c>
      <c r="H6" s="13" t="s">
        <v>60</v>
      </c>
      <c r="I6" s="13" t="s">
        <v>61</v>
      </c>
      <c r="J6" s="13" t="s">
        <v>62</v>
      </c>
      <c r="K6" s="13" t="s">
        <v>63</v>
      </c>
      <c r="L6" s="13" t="s">
        <v>64</v>
      </c>
      <c r="M6" s="13"/>
      <c r="N6" s="13"/>
      <c r="O6" s="13"/>
    </row>
    <row r="7" spans="1:15" ht="16" x14ac:dyDescent="0.2">
      <c r="A7" s="16" t="s">
        <v>31</v>
      </c>
      <c r="B7" s="17" t="s">
        <v>32</v>
      </c>
      <c r="C7" s="17"/>
      <c r="D7" s="17"/>
      <c r="E7" s="17"/>
      <c r="F7" s="17"/>
      <c r="G7" s="12"/>
      <c r="H7" s="13"/>
      <c r="I7" s="13"/>
      <c r="J7" s="13"/>
      <c r="K7" s="13"/>
      <c r="L7" s="13"/>
      <c r="M7" s="13"/>
      <c r="N7" s="13"/>
      <c r="O7" s="13"/>
    </row>
    <row r="8" spans="1:15" ht="16" x14ac:dyDescent="0.2">
      <c r="A8" s="16" t="s">
        <v>33</v>
      </c>
      <c r="B8" s="17" t="s">
        <v>34</v>
      </c>
      <c r="C8" s="17"/>
      <c r="D8" s="17"/>
      <c r="E8" s="17"/>
      <c r="F8" s="17"/>
      <c r="G8" s="12" t="s">
        <v>65</v>
      </c>
      <c r="H8" s="13">
        <v>-0.63870000000000005</v>
      </c>
      <c r="I8" s="13" t="s">
        <v>116</v>
      </c>
      <c r="J8" s="13" t="s">
        <v>34</v>
      </c>
      <c r="K8" s="13" t="s">
        <v>32</v>
      </c>
      <c r="L8" s="13" t="s">
        <v>30</v>
      </c>
      <c r="M8" s="13"/>
      <c r="N8" s="13"/>
      <c r="O8" s="13"/>
    </row>
    <row r="9" spans="1:15" ht="16" x14ac:dyDescent="0.2">
      <c r="A9" s="16" t="s">
        <v>35</v>
      </c>
      <c r="B9" s="17">
        <v>0.87519999999999998</v>
      </c>
      <c r="C9" s="17"/>
      <c r="D9" s="17"/>
      <c r="E9" s="17"/>
      <c r="F9" s="17"/>
      <c r="G9" s="12" t="s">
        <v>67</v>
      </c>
      <c r="H9" s="13">
        <v>-0.25180000000000002</v>
      </c>
      <c r="I9" s="13" t="s">
        <v>117</v>
      </c>
      <c r="J9" s="13" t="s">
        <v>34</v>
      </c>
      <c r="K9" s="13" t="s">
        <v>91</v>
      </c>
      <c r="L9" s="13">
        <v>1.6999999999999999E-3</v>
      </c>
      <c r="M9" s="13"/>
      <c r="N9" s="13"/>
      <c r="O9" s="13"/>
    </row>
    <row r="10" spans="1:15" ht="16" x14ac:dyDescent="0.2">
      <c r="A10" s="16"/>
      <c r="B10" s="17"/>
      <c r="C10" s="17"/>
      <c r="D10" s="17"/>
      <c r="E10" s="17"/>
      <c r="F10" s="17"/>
      <c r="G10" s="12" t="s">
        <v>69</v>
      </c>
      <c r="H10" s="13">
        <v>-0.21429999999999999</v>
      </c>
      <c r="I10" s="13" t="s">
        <v>118</v>
      </c>
      <c r="J10" s="13" t="s">
        <v>34</v>
      </c>
      <c r="K10" s="13" t="s">
        <v>91</v>
      </c>
      <c r="L10" s="13">
        <v>7.7999999999999996E-3</v>
      </c>
      <c r="M10" s="13"/>
      <c r="N10" s="13"/>
      <c r="O10" s="13"/>
    </row>
    <row r="11" spans="1:15" ht="16" x14ac:dyDescent="0.2">
      <c r="A11" s="16" t="s">
        <v>36</v>
      </c>
      <c r="B11" s="17"/>
      <c r="C11" s="17"/>
      <c r="D11" s="17"/>
      <c r="E11" s="17"/>
      <c r="F11" s="17"/>
      <c r="G11" s="12" t="s">
        <v>71</v>
      </c>
      <c r="H11" s="13">
        <v>-6.0310000000000002E-2</v>
      </c>
      <c r="I11" s="13" t="s">
        <v>119</v>
      </c>
      <c r="J11" s="13" t="s">
        <v>41</v>
      </c>
      <c r="K11" s="13" t="s">
        <v>39</v>
      </c>
      <c r="L11" s="13" t="s">
        <v>120</v>
      </c>
      <c r="M11" s="13"/>
      <c r="N11" s="13"/>
      <c r="O11" s="13"/>
    </row>
    <row r="12" spans="1:15" ht="16" x14ac:dyDescent="0.2">
      <c r="A12" s="16" t="s">
        <v>37</v>
      </c>
      <c r="B12" s="17" t="s">
        <v>114</v>
      </c>
      <c r="C12" s="17"/>
      <c r="D12" s="17"/>
      <c r="E12" s="17"/>
      <c r="F12" s="17"/>
      <c r="G12" s="12" t="s">
        <v>73</v>
      </c>
      <c r="H12" s="13">
        <v>-0.29549999999999998</v>
      </c>
      <c r="I12" s="13" t="s">
        <v>121</v>
      </c>
      <c r="J12" s="13" t="s">
        <v>34</v>
      </c>
      <c r="K12" s="13" t="s">
        <v>99</v>
      </c>
      <c r="L12" s="13">
        <v>2.0000000000000001E-4</v>
      </c>
      <c r="M12" s="13"/>
      <c r="N12" s="13"/>
      <c r="O12" s="13"/>
    </row>
    <row r="13" spans="1:15" ht="16" x14ac:dyDescent="0.2">
      <c r="A13" s="16" t="s">
        <v>29</v>
      </c>
      <c r="B13" s="17">
        <v>0.99739999999999995</v>
      </c>
      <c r="C13" s="17"/>
      <c r="D13" s="17"/>
      <c r="E13" s="17"/>
      <c r="F13" s="17"/>
      <c r="G13" s="12" t="s">
        <v>75</v>
      </c>
      <c r="H13" s="13">
        <v>-0.29830000000000001</v>
      </c>
      <c r="I13" s="13" t="s">
        <v>122</v>
      </c>
      <c r="J13" s="13" t="s">
        <v>34</v>
      </c>
      <c r="K13" s="13" t="s">
        <v>99</v>
      </c>
      <c r="L13" s="13">
        <v>2.0000000000000001E-4</v>
      </c>
      <c r="M13" s="13"/>
      <c r="N13" s="13"/>
      <c r="O13" s="13"/>
    </row>
    <row r="14" spans="1:15" ht="16" x14ac:dyDescent="0.2">
      <c r="A14" s="16" t="s">
        <v>31</v>
      </c>
      <c r="B14" s="17" t="s">
        <v>39</v>
      </c>
      <c r="C14" s="17"/>
      <c r="D14" s="17"/>
      <c r="E14" s="17"/>
      <c r="F14" s="17"/>
      <c r="G14" s="12"/>
      <c r="H14" s="13"/>
      <c r="I14" s="13"/>
      <c r="J14" s="13"/>
      <c r="K14" s="13"/>
      <c r="L14" s="13"/>
      <c r="M14" s="13"/>
      <c r="N14" s="13"/>
      <c r="O14" s="13"/>
    </row>
    <row r="15" spans="1:15" ht="16" x14ac:dyDescent="0.2">
      <c r="A15" s="16" t="s">
        <v>40</v>
      </c>
      <c r="B15" s="17" t="s">
        <v>41</v>
      </c>
      <c r="C15" s="17"/>
      <c r="D15" s="17"/>
      <c r="E15" s="17"/>
      <c r="F15" s="17"/>
      <c r="G15" s="12"/>
      <c r="H15" s="13"/>
      <c r="I15" s="13"/>
      <c r="J15" s="13"/>
      <c r="K15" s="13"/>
      <c r="L15" s="13"/>
      <c r="M15" s="13"/>
      <c r="N15" s="13"/>
      <c r="O15" s="13"/>
    </row>
    <row r="16" spans="1:15" ht="16" x14ac:dyDescent="0.2">
      <c r="A16" s="16"/>
      <c r="B16" s="17"/>
      <c r="C16" s="17"/>
      <c r="D16" s="17"/>
      <c r="E16" s="17"/>
      <c r="F16" s="17"/>
      <c r="G16" s="12" t="s">
        <v>77</v>
      </c>
      <c r="H16" s="13" t="s">
        <v>78</v>
      </c>
      <c r="I16" s="13" t="s">
        <v>79</v>
      </c>
      <c r="J16" s="13" t="s">
        <v>60</v>
      </c>
      <c r="K16" s="13" t="s">
        <v>80</v>
      </c>
      <c r="L16" s="13" t="s">
        <v>81</v>
      </c>
      <c r="M16" s="13" t="s">
        <v>82</v>
      </c>
      <c r="N16" s="13" t="s">
        <v>83</v>
      </c>
      <c r="O16" s="13" t="s">
        <v>46</v>
      </c>
    </row>
    <row r="17" spans="1:15" ht="16" x14ac:dyDescent="0.2">
      <c r="A17" s="16" t="s">
        <v>42</v>
      </c>
      <c r="B17" s="17"/>
      <c r="C17" s="17"/>
      <c r="D17" s="17"/>
      <c r="E17" s="17"/>
      <c r="F17" s="17"/>
      <c r="G17" s="12"/>
      <c r="H17" s="13"/>
      <c r="I17" s="13"/>
      <c r="J17" s="13"/>
      <c r="K17" s="13"/>
      <c r="L17" s="13"/>
      <c r="M17" s="13"/>
      <c r="N17" s="13"/>
      <c r="O17" s="13"/>
    </row>
    <row r="18" spans="1:15" ht="16" x14ac:dyDescent="0.2">
      <c r="A18" s="16" t="s">
        <v>43</v>
      </c>
      <c r="B18" s="17"/>
      <c r="C18" s="17"/>
      <c r="D18" s="17"/>
      <c r="E18" s="17"/>
      <c r="F18" s="17"/>
      <c r="G18" s="12" t="s">
        <v>65</v>
      </c>
      <c r="H18" s="13">
        <v>7.1719999999999997</v>
      </c>
      <c r="I18" s="13">
        <v>7.81</v>
      </c>
      <c r="J18" s="13">
        <v>-0.63870000000000005</v>
      </c>
      <c r="K18" s="13">
        <v>6.1780000000000002E-2</v>
      </c>
      <c r="L18" s="13">
        <v>3</v>
      </c>
      <c r="M18" s="13">
        <v>3</v>
      </c>
      <c r="N18" s="13">
        <v>10.34</v>
      </c>
      <c r="O18" s="13">
        <v>21</v>
      </c>
    </row>
    <row r="19" spans="1:15" ht="16" x14ac:dyDescent="0.2">
      <c r="A19" s="16" t="s">
        <v>29</v>
      </c>
      <c r="B19" s="17"/>
      <c r="C19" s="17"/>
      <c r="D19" s="17"/>
      <c r="E19" s="17"/>
      <c r="F19" s="17"/>
      <c r="G19" s="12" t="s">
        <v>67</v>
      </c>
      <c r="H19" s="13">
        <v>7.1719999999999997</v>
      </c>
      <c r="I19" s="13">
        <v>7.4240000000000004</v>
      </c>
      <c r="J19" s="13">
        <v>-0.25180000000000002</v>
      </c>
      <c r="K19" s="13">
        <v>5.7790000000000001E-2</v>
      </c>
      <c r="L19" s="13">
        <v>3</v>
      </c>
      <c r="M19" s="13">
        <v>4</v>
      </c>
      <c r="N19" s="13">
        <v>4.3570000000000002</v>
      </c>
      <c r="O19" s="13">
        <v>21</v>
      </c>
    </row>
    <row r="20" spans="1:15" ht="16" x14ac:dyDescent="0.2">
      <c r="A20" s="16" t="s">
        <v>31</v>
      </c>
      <c r="B20" s="17"/>
      <c r="C20" s="17"/>
      <c r="D20" s="17"/>
      <c r="E20" s="17"/>
      <c r="F20" s="17"/>
      <c r="G20" s="12" t="s">
        <v>69</v>
      </c>
      <c r="H20" s="13">
        <v>7.1719999999999997</v>
      </c>
      <c r="I20" s="13">
        <v>7.3860000000000001</v>
      </c>
      <c r="J20" s="13">
        <v>-0.21429999999999999</v>
      </c>
      <c r="K20" s="13">
        <v>5.7790000000000001E-2</v>
      </c>
      <c r="L20" s="13">
        <v>3</v>
      </c>
      <c r="M20" s="13">
        <v>4</v>
      </c>
      <c r="N20" s="13">
        <v>3.7080000000000002</v>
      </c>
      <c r="O20" s="13">
        <v>21</v>
      </c>
    </row>
    <row r="21" spans="1:15" ht="16" x14ac:dyDescent="0.2">
      <c r="A21" s="16" t="s">
        <v>40</v>
      </c>
      <c r="B21" s="17"/>
      <c r="C21" s="17"/>
      <c r="D21" s="17"/>
      <c r="E21" s="17"/>
      <c r="F21" s="17"/>
      <c r="G21" s="12" t="s">
        <v>71</v>
      </c>
      <c r="H21" s="13">
        <v>7.1719999999999997</v>
      </c>
      <c r="I21" s="13">
        <v>7.2320000000000002</v>
      </c>
      <c r="J21" s="13">
        <v>-6.0310000000000002E-2</v>
      </c>
      <c r="K21" s="13">
        <v>5.5259999999999997E-2</v>
      </c>
      <c r="L21" s="13">
        <v>3</v>
      </c>
      <c r="M21" s="13">
        <v>5</v>
      </c>
      <c r="N21" s="13">
        <v>1.091</v>
      </c>
      <c r="O21" s="13">
        <v>21</v>
      </c>
    </row>
    <row r="22" spans="1:15" ht="16" x14ac:dyDescent="0.2">
      <c r="A22" s="16"/>
      <c r="B22" s="17"/>
      <c r="C22" s="17"/>
      <c r="D22" s="17"/>
      <c r="E22" s="17"/>
      <c r="F22" s="17"/>
      <c r="G22" s="12" t="s">
        <v>73</v>
      </c>
      <c r="H22" s="13">
        <v>7.1719999999999997</v>
      </c>
      <c r="I22" s="13">
        <v>7.4669999999999996</v>
      </c>
      <c r="J22" s="13">
        <v>-0.29549999999999998</v>
      </c>
      <c r="K22" s="13">
        <v>5.5259999999999997E-2</v>
      </c>
      <c r="L22" s="13">
        <v>3</v>
      </c>
      <c r="M22" s="13">
        <v>5</v>
      </c>
      <c r="N22" s="13">
        <v>5.3470000000000004</v>
      </c>
      <c r="O22" s="13">
        <v>21</v>
      </c>
    </row>
    <row r="23" spans="1:15" ht="16" x14ac:dyDescent="0.2">
      <c r="A23" s="16" t="s">
        <v>44</v>
      </c>
      <c r="B23" s="17" t="s">
        <v>45</v>
      </c>
      <c r="C23" s="17" t="s">
        <v>46</v>
      </c>
      <c r="D23" s="17" t="s">
        <v>47</v>
      </c>
      <c r="E23" s="17" t="s">
        <v>37</v>
      </c>
      <c r="F23" s="17" t="s">
        <v>29</v>
      </c>
      <c r="G23" s="12" t="s">
        <v>75</v>
      </c>
      <c r="H23" s="13">
        <v>7.1719999999999997</v>
      </c>
      <c r="I23" s="13">
        <v>7.47</v>
      </c>
      <c r="J23" s="13">
        <v>-0.29830000000000001</v>
      </c>
      <c r="K23" s="13">
        <v>5.7790000000000001E-2</v>
      </c>
      <c r="L23" s="13">
        <v>3</v>
      </c>
      <c r="M23" s="13">
        <v>4</v>
      </c>
      <c r="N23" s="13">
        <v>5.1609999999999996</v>
      </c>
      <c r="O23" s="13">
        <v>21</v>
      </c>
    </row>
    <row r="24" spans="1:15" ht="16" x14ac:dyDescent="0.2">
      <c r="A24" s="16" t="s">
        <v>48</v>
      </c>
      <c r="B24" s="17">
        <v>0.84330000000000005</v>
      </c>
      <c r="C24" s="17">
        <v>6</v>
      </c>
      <c r="D24" s="17">
        <v>0.14050000000000001</v>
      </c>
      <c r="E24" s="17" t="s">
        <v>115</v>
      </c>
      <c r="F24" s="17" t="s">
        <v>50</v>
      </c>
    </row>
    <row r="25" spans="1:15" ht="16" x14ac:dyDescent="0.2">
      <c r="A25" s="16" t="s">
        <v>51</v>
      </c>
      <c r="B25" s="17">
        <v>0.1202</v>
      </c>
      <c r="C25" s="17">
        <v>21</v>
      </c>
      <c r="D25" s="17">
        <v>5.7250000000000001E-3</v>
      </c>
      <c r="E25" s="17"/>
      <c r="F25" s="17"/>
    </row>
    <row r="26" spans="1:15" ht="16" x14ac:dyDescent="0.2">
      <c r="A26" s="16" t="s">
        <v>52</v>
      </c>
      <c r="B26" s="17">
        <v>0.96350000000000002</v>
      </c>
      <c r="C26" s="17">
        <v>27</v>
      </c>
      <c r="D26" s="17"/>
      <c r="E26" s="17"/>
      <c r="F26" s="17"/>
    </row>
    <row r="27" spans="1:15" ht="16" x14ac:dyDescent="0.2">
      <c r="A27" s="16"/>
      <c r="B27" s="17"/>
      <c r="C27" s="17"/>
      <c r="D27" s="17"/>
      <c r="E27" s="17"/>
      <c r="F27" s="17"/>
    </row>
    <row r="28" spans="1:15" ht="16" x14ac:dyDescent="0.2">
      <c r="A28" s="16" t="s">
        <v>53</v>
      </c>
      <c r="B28" s="17"/>
      <c r="C28" s="17"/>
      <c r="D28" s="17"/>
      <c r="E28" s="17"/>
      <c r="F28" s="17"/>
    </row>
    <row r="29" spans="1:15" ht="16" x14ac:dyDescent="0.2">
      <c r="A29" s="16" t="s">
        <v>54</v>
      </c>
      <c r="B29" s="17">
        <v>7</v>
      </c>
      <c r="C29" s="17"/>
      <c r="D29" s="17"/>
      <c r="E29" s="17"/>
      <c r="F29" s="17"/>
    </row>
    <row r="30" spans="1:15" ht="16" x14ac:dyDescent="0.2">
      <c r="A30" s="16" t="s">
        <v>55</v>
      </c>
      <c r="B30" s="17">
        <v>28</v>
      </c>
      <c r="C30" s="17"/>
      <c r="D30" s="17"/>
      <c r="E30" s="17"/>
      <c r="F30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n=3,4,5</vt:lpstr>
      <vt:lpstr>pH by NH4+</vt:lpstr>
      <vt:lpstr>pH,min</vt:lpstr>
      <vt:lpstr>"Total alkalization"</vt:lpstr>
      <vt:lpstr>pHmin,presence NH3</vt:lpstr>
      <vt:lpstr>Baseline pHi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Li, Shimin</dc:creator>
  <cp:lastModifiedBy>Microsoft Office User</cp:lastModifiedBy>
  <dcterms:created xsi:type="dcterms:W3CDTF">2016-10-12T15:51:09Z</dcterms:created>
  <dcterms:modified xsi:type="dcterms:W3CDTF">2018-05-21T16:58:51Z</dcterms:modified>
</cp:coreProperties>
</file>