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WSUHolterService\WSU Holter Service\Holter Studies\Puppy Holter Study\Data\"/>
    </mc:Choice>
  </mc:AlternateContent>
  <bookViews>
    <workbookView showHorizontalScroll="0" showVerticalScroll="0" xWindow="0" yWindow="0" windowWidth="15090" windowHeight="9270" activeTab="1"/>
  </bookViews>
  <sheets>
    <sheet name="Holter Data" sheetId="1" r:id="rId1"/>
    <sheet name="Glossary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R48" i="1"/>
  <c r="S48" i="1"/>
  <c r="T48" i="1"/>
  <c r="U48" i="1"/>
  <c r="O49" i="1"/>
  <c r="P48" i="1"/>
  <c r="Q48" i="1"/>
  <c r="O48" i="1"/>
  <c r="H47" i="1" l="1"/>
  <c r="O46" i="1" l="1"/>
  <c r="S47" i="1" l="1"/>
  <c r="R47" i="1" l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P47" i="1"/>
  <c r="Q47" i="1"/>
  <c r="O47" i="1"/>
  <c r="P46" i="1"/>
  <c r="Q46" i="1"/>
  <c r="M44" i="1" l="1"/>
  <c r="M45" i="1"/>
  <c r="M3" i="1" l="1"/>
  <c r="N3" i="1" s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N44" i="1"/>
  <c r="N45" i="1"/>
  <c r="M2" i="1" l="1"/>
  <c r="N2" i="1" s="1"/>
  <c r="N47" i="1" s="1"/>
</calcChain>
</file>

<file path=xl/sharedStrings.xml><?xml version="1.0" encoding="utf-8"?>
<sst xmlns="http://schemas.openxmlformats.org/spreadsheetml/2006/main" count="358" uniqueCount="149">
  <si>
    <t>Breed</t>
  </si>
  <si>
    <t>7 months</t>
  </si>
  <si>
    <t>4 months</t>
  </si>
  <si>
    <t>6 months</t>
  </si>
  <si>
    <t>Chihuahua</t>
  </si>
  <si>
    <t>9 months</t>
  </si>
  <si>
    <t>Puppy Name</t>
  </si>
  <si>
    <t>Doc</t>
  </si>
  <si>
    <t>Golden Retriever Mix</t>
  </si>
  <si>
    <t>Lombard</t>
  </si>
  <si>
    <t xml:space="preserve">Ramen </t>
  </si>
  <si>
    <t>Labrador (Yellow)</t>
  </si>
  <si>
    <t>Petey</t>
  </si>
  <si>
    <t>Tikka</t>
  </si>
  <si>
    <t>Lab Mix (Black)</t>
  </si>
  <si>
    <t>Miller</t>
  </si>
  <si>
    <t>Nudge</t>
  </si>
  <si>
    <t>Mixed Breed</t>
  </si>
  <si>
    <t>Vassar</t>
  </si>
  <si>
    <t>Bryce</t>
  </si>
  <si>
    <t>Border Collie</t>
  </si>
  <si>
    <t>Ziva</t>
  </si>
  <si>
    <t>Australian Shepherd Mix</t>
  </si>
  <si>
    <t>Paisley</t>
  </si>
  <si>
    <t>Australian Cattle Dog/Blue Heeler</t>
  </si>
  <si>
    <t>Dhalia</t>
  </si>
  <si>
    <t>Boxer</t>
  </si>
  <si>
    <t>Vinci</t>
  </si>
  <si>
    <t>Doberman</t>
  </si>
  <si>
    <t>Wilson</t>
  </si>
  <si>
    <t>Great Dane</t>
  </si>
  <si>
    <t>Holly</t>
  </si>
  <si>
    <t>Great Pyrenees</t>
  </si>
  <si>
    <t>Jordy</t>
  </si>
  <si>
    <t>Lab Mix (Dark Brown)</t>
  </si>
  <si>
    <t>Kosmo</t>
  </si>
  <si>
    <t>Dalmation</t>
  </si>
  <si>
    <t>Tug</t>
  </si>
  <si>
    <t>border collie/australian shepherd</t>
  </si>
  <si>
    <t>6.5 months</t>
  </si>
  <si>
    <t>4.5 months</t>
  </si>
  <si>
    <t>5 months</t>
  </si>
  <si>
    <t>8 months</t>
  </si>
  <si>
    <t>3 months</t>
  </si>
  <si>
    <t>11 months</t>
  </si>
  <si>
    <t>Date of Birth</t>
  </si>
  <si>
    <t>Date Holter Placed</t>
  </si>
  <si>
    <t>Lulu</t>
  </si>
  <si>
    <t>Golden Retriever</t>
  </si>
  <si>
    <t>Maggie</t>
  </si>
  <si>
    <t>Shih Tzu Mix</t>
  </si>
  <si>
    <t>Indiana</t>
  </si>
  <si>
    <t>Native American</t>
  </si>
  <si>
    <t>Emmie</t>
  </si>
  <si>
    <t>Hamilton</t>
  </si>
  <si>
    <t>Mastiff Mix</t>
  </si>
  <si>
    <t>Pembroke Welsh Corgi</t>
  </si>
  <si>
    <t>Border Collie Mix</t>
  </si>
  <si>
    <t>10 months</t>
  </si>
  <si>
    <t>Zoey Huddleston</t>
  </si>
  <si>
    <t>Cinch</t>
  </si>
  <si>
    <t>Grace</t>
  </si>
  <si>
    <t>Puggle</t>
  </si>
  <si>
    <t>Chloe</t>
  </si>
  <si>
    <t>Yorkshire Terrier</t>
  </si>
  <si>
    <t>Otis</t>
  </si>
  <si>
    <t>Red Bone Coonhound Mix</t>
  </si>
  <si>
    <t>Einstein</t>
  </si>
  <si>
    <t>Saint Bernard</t>
  </si>
  <si>
    <t xml:space="preserve">Darby </t>
  </si>
  <si>
    <t>Albert</t>
  </si>
  <si>
    <t>Hound</t>
  </si>
  <si>
    <t>Zeus</t>
  </si>
  <si>
    <t>Peaka</t>
  </si>
  <si>
    <t>Mastiff</t>
  </si>
  <si>
    <t>Oliver</t>
  </si>
  <si>
    <t>Howie</t>
  </si>
  <si>
    <t>Myles</t>
  </si>
  <si>
    <t>KO</t>
  </si>
  <si>
    <t>German Shepherd Mix</t>
  </si>
  <si>
    <t>Doberman Pinscher</t>
  </si>
  <si>
    <t>Shiloh Shepherd</t>
  </si>
  <si>
    <t>Cane Corso</t>
  </si>
  <si>
    <t>Large</t>
  </si>
  <si>
    <t>Small</t>
  </si>
  <si>
    <t>Medium</t>
  </si>
  <si>
    <t>Giant</t>
  </si>
  <si>
    <t>Large/Medium</t>
  </si>
  <si>
    <t>Giant/Large</t>
  </si>
  <si>
    <t>Medium/Small</t>
  </si>
  <si>
    <t>Corduroy</t>
  </si>
  <si>
    <t>Labrador Retriever (Yellow)</t>
  </si>
  <si>
    <t>Weight (kg)</t>
  </si>
  <si>
    <t>Avg HR (bpm)</t>
  </si>
  <si>
    <t>Max HR (bpm)</t>
  </si>
  <si>
    <t>Min HR (bpm)</t>
  </si>
  <si>
    <t>Max R-R (seconds)</t>
  </si>
  <si>
    <t>Total VE (#)</t>
  </si>
  <si>
    <t>Single VE (#)</t>
  </si>
  <si>
    <t>Bigeminy (#)</t>
  </si>
  <si>
    <t>Trigeminy (#)</t>
  </si>
  <si>
    <t>Couplets (#)</t>
  </si>
  <si>
    <t>Runs (#)</t>
  </si>
  <si>
    <t>Idiovent (#)</t>
  </si>
  <si>
    <t>Total SV (#)</t>
  </si>
  <si>
    <t>Single SVE (#)</t>
  </si>
  <si>
    <t>SV Big (#)</t>
  </si>
  <si>
    <t>SV Tri (#)</t>
  </si>
  <si>
    <t>SV Couplet (#)</t>
  </si>
  <si>
    <t>SVT (#)</t>
  </si>
  <si>
    <t>Tachy (#)</t>
  </si>
  <si>
    <t>Brady (#)</t>
  </si>
  <si>
    <t>Pause (#)</t>
  </si>
  <si>
    <t>Escape Beats (#)</t>
  </si>
  <si>
    <t>Summer</t>
  </si>
  <si>
    <t>Shiba Inu</t>
  </si>
  <si>
    <t>Arlo</t>
  </si>
  <si>
    <t>Jag</t>
  </si>
  <si>
    <t>Billie</t>
  </si>
  <si>
    <t>Bearded Collie</t>
  </si>
  <si>
    <t>Decided Class</t>
  </si>
  <si>
    <t>Approx Age at time of Holter (months)</t>
  </si>
  <si>
    <t>Age (weeks)</t>
  </si>
  <si>
    <t>Exact Age (Days)</t>
  </si>
  <si>
    <t>Purina Breed Size Class</t>
  </si>
  <si>
    <t>Hawthorne et al Breed Size Class</t>
  </si>
  <si>
    <t>Juniper</t>
  </si>
  <si>
    <t>Devlin</t>
  </si>
  <si>
    <t>Escape Couplets (#)</t>
  </si>
  <si>
    <t>Blocked P waves (#)</t>
  </si>
  <si>
    <t>Mean</t>
  </si>
  <si>
    <t>Range</t>
  </si>
  <si>
    <t>1.6kg  - 58.8kg</t>
  </si>
  <si>
    <t>13 weeks - 50 weeks</t>
  </si>
  <si>
    <t>Mix</t>
  </si>
  <si>
    <t>Labrador</t>
  </si>
  <si>
    <t>MIx</t>
  </si>
  <si>
    <t>Yorshire Terrier</t>
  </si>
  <si>
    <t xml:space="preserve">Mix </t>
  </si>
  <si>
    <t>Breed (simplifed)</t>
  </si>
  <si>
    <t>Life Stage 1 = 3-4mo; 2 = 5-7mo; 3 = 8-12mo</t>
  </si>
  <si>
    <t>HR = heart rate</t>
  </si>
  <si>
    <t>R-R = time between two QRS complexes</t>
  </si>
  <si>
    <t>VE = ventrciular ectopy, impulse originating from the ventricles (i.e. bottom part of the heart)</t>
  </si>
  <si>
    <t>SV = surpaventrciular (i.e. top part of the heart)</t>
  </si>
  <si>
    <t>SVE = supraventrciular ectopy, impuse originating from above the ventricles</t>
  </si>
  <si>
    <t>Life stage 1 = 3-4 months of age</t>
  </si>
  <si>
    <t>Life stage 2 = 5-7 months of age</t>
  </si>
  <si>
    <t>Life stage 3 = 8-12 months of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</si>
</sst>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Alignment="1">
      <alignment horizontal="left" vertical="top"/>
    </xf>
    <xf numFmtId="1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/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9"/>
  <sheetViews>
    <sheetView zoomScaleNormal="100" workbookViewId="0">
      <pane xSplit="4" topLeftCell="E1" activePane="topRight" state="frozen"/>
      <selection pane="topRight" activeCell="A19" sqref="A19"/>
    </sheetView>
  </sheetViews>
  <sheetFormatPr defaultRowHeight="15" x14ac:dyDescent="0.25"/>
  <cols>
    <col min="1" max="1" width="3.28515625" customWidth="1"/>
    <col min="2" max="2" width="16.140625" style="1" bestFit="1" customWidth="1"/>
    <col min="3" max="3" width="15.140625" customWidth="1"/>
    <col min="4" max="4" width="24.42578125" style="14" customWidth="1"/>
    <col min="5" max="5" width="18.85546875" customWidth="1"/>
    <col min="6" max="7" width="18.85546875" style="14" customWidth="1"/>
    <col min="8" max="8" width="9.7109375" style="23" bestFit="1" customWidth="1"/>
    <col min="9" max="9" width="17.5703125" style="6" customWidth="1"/>
    <col min="10" max="10" width="17.7109375" style="6" customWidth="1"/>
    <col min="11" max="11" width="15.42578125" style="16" customWidth="1"/>
    <col min="12" max="13" width="18.28515625" style="6" customWidth="1"/>
    <col min="14" max="14" width="18.28515625" style="18" customWidth="1"/>
    <col min="17" max="17" width="9.42578125" customWidth="1"/>
    <col min="18" max="18" width="9.5703125" customWidth="1"/>
    <col min="19" max="19" width="13.7109375" customWidth="1"/>
    <col min="20" max="20" width="8.42578125" bestFit="1" customWidth="1"/>
    <col min="21" max="21" width="9.5703125" bestFit="1" customWidth="1"/>
    <col min="22" max="22" width="10.140625" customWidth="1"/>
    <col min="23" max="23" width="8.85546875" bestFit="1" customWidth="1"/>
    <col min="24" max="24" width="8.140625" bestFit="1" customWidth="1"/>
    <col min="25" max="25" width="8.28515625" bestFit="1" customWidth="1"/>
    <col min="26" max="26" width="8.7109375" bestFit="1" customWidth="1"/>
    <col min="27" max="27" width="7.42578125" bestFit="1" customWidth="1"/>
    <col min="28" max="28" width="7.140625" bestFit="1" customWidth="1"/>
    <col min="29" max="29" width="6.5703125" bestFit="1" customWidth="1"/>
    <col min="30" max="30" width="8" bestFit="1" customWidth="1"/>
    <col min="31" max="31" width="7.42578125" bestFit="1" customWidth="1"/>
    <col min="32" max="32" width="6.42578125" bestFit="1" customWidth="1"/>
    <col min="33" max="33" width="9" bestFit="1" customWidth="1"/>
    <col min="34" max="34" width="9.28515625" bestFit="1" customWidth="1"/>
    <col min="35" max="35" width="8.7109375" bestFit="1" customWidth="1"/>
    <col min="36" max="36" width="8.85546875" bestFit="1" customWidth="1"/>
    <col min="37" max="37" width="8.5703125" bestFit="1" customWidth="1"/>
  </cols>
  <sheetData>
    <row r="1" spans="1:37" s="28" customFormat="1" ht="45" x14ac:dyDescent="0.25">
      <c r="B1" s="29" t="s">
        <v>6</v>
      </c>
      <c r="C1" s="30" t="s">
        <v>139</v>
      </c>
      <c r="D1" s="31" t="s">
        <v>0</v>
      </c>
      <c r="E1" s="29" t="s">
        <v>124</v>
      </c>
      <c r="F1" s="31" t="s">
        <v>125</v>
      </c>
      <c r="G1" s="31" t="s">
        <v>120</v>
      </c>
      <c r="H1" s="32" t="s">
        <v>92</v>
      </c>
      <c r="I1" s="33" t="s">
        <v>45</v>
      </c>
      <c r="J1" s="33" t="s">
        <v>46</v>
      </c>
      <c r="K1" s="38" t="s">
        <v>140</v>
      </c>
      <c r="L1" s="29" t="s">
        <v>121</v>
      </c>
      <c r="M1" s="30" t="s">
        <v>123</v>
      </c>
      <c r="N1" s="34" t="s">
        <v>122</v>
      </c>
      <c r="O1" s="35" t="s">
        <v>93</v>
      </c>
      <c r="P1" s="35" t="s">
        <v>94</v>
      </c>
      <c r="Q1" s="35" t="s">
        <v>95</v>
      </c>
      <c r="R1" s="35" t="s">
        <v>96</v>
      </c>
      <c r="S1" s="35" t="s">
        <v>97</v>
      </c>
      <c r="T1" s="35" t="s">
        <v>98</v>
      </c>
      <c r="U1" s="35" t="s">
        <v>99</v>
      </c>
      <c r="V1" s="35" t="s">
        <v>100</v>
      </c>
      <c r="W1" s="35" t="s">
        <v>101</v>
      </c>
      <c r="X1" s="35" t="s">
        <v>102</v>
      </c>
      <c r="Y1" s="35" t="s">
        <v>103</v>
      </c>
      <c r="Z1" s="35" t="s">
        <v>104</v>
      </c>
      <c r="AA1" s="35" t="s">
        <v>105</v>
      </c>
      <c r="AB1" s="35" t="s">
        <v>106</v>
      </c>
      <c r="AC1" s="35" t="s">
        <v>107</v>
      </c>
      <c r="AD1" s="35" t="s">
        <v>108</v>
      </c>
      <c r="AE1" s="35" t="s">
        <v>109</v>
      </c>
      <c r="AF1" s="35" t="s">
        <v>110</v>
      </c>
      <c r="AG1" s="35" t="s">
        <v>111</v>
      </c>
      <c r="AH1" s="35" t="s">
        <v>112</v>
      </c>
      <c r="AI1" s="36" t="s">
        <v>113</v>
      </c>
      <c r="AJ1" s="37" t="s">
        <v>128</v>
      </c>
      <c r="AK1" s="37" t="s">
        <v>129</v>
      </c>
    </row>
    <row r="2" spans="1:37" x14ac:dyDescent="0.25">
      <c r="A2">
        <v>1</v>
      </c>
      <c r="B2" s="3" t="s">
        <v>7</v>
      </c>
      <c r="C2" s="2" t="s">
        <v>134</v>
      </c>
      <c r="D2" s="8" t="s">
        <v>8</v>
      </c>
      <c r="E2" s="3" t="s">
        <v>83</v>
      </c>
      <c r="F2" s="8" t="s">
        <v>83</v>
      </c>
      <c r="G2" s="8" t="s">
        <v>83</v>
      </c>
      <c r="H2" s="23">
        <v>21.9</v>
      </c>
      <c r="I2" s="4">
        <v>41922</v>
      </c>
      <c r="J2" s="4">
        <v>42124</v>
      </c>
      <c r="K2" s="39">
        <v>2</v>
      </c>
      <c r="L2" s="2" t="s">
        <v>39</v>
      </c>
      <c r="M2" s="2">
        <f>J2-I2</f>
        <v>202</v>
      </c>
      <c r="N2" s="21">
        <f>M2/7</f>
        <v>28.857142857142858</v>
      </c>
      <c r="O2">
        <v>84</v>
      </c>
      <c r="P2">
        <v>231</v>
      </c>
      <c r="Q2">
        <v>42</v>
      </c>
      <c r="R2">
        <v>2.339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</row>
    <row r="3" spans="1:37" x14ac:dyDescent="0.25">
      <c r="A3">
        <v>2</v>
      </c>
      <c r="B3" s="3" t="s">
        <v>9</v>
      </c>
      <c r="C3" s="2" t="s">
        <v>134</v>
      </c>
      <c r="D3" s="8" t="s">
        <v>8</v>
      </c>
      <c r="E3" s="3" t="s">
        <v>83</v>
      </c>
      <c r="F3" s="8" t="s">
        <v>83</v>
      </c>
      <c r="G3" s="8" t="s">
        <v>83</v>
      </c>
      <c r="H3" s="23">
        <v>15.3</v>
      </c>
      <c r="I3" s="4">
        <v>41985</v>
      </c>
      <c r="J3" s="4">
        <v>42130</v>
      </c>
      <c r="K3" s="39">
        <v>1</v>
      </c>
      <c r="L3" s="2" t="s">
        <v>40</v>
      </c>
      <c r="M3" s="2">
        <f t="shared" ref="M3:M45" si="0">J3-I3</f>
        <v>145</v>
      </c>
      <c r="N3" s="21">
        <f t="shared" ref="N3:N45" si="1">M3/7</f>
        <v>20.714285714285715</v>
      </c>
      <c r="O3">
        <v>94</v>
      </c>
      <c r="P3">
        <v>274</v>
      </c>
      <c r="Q3">
        <v>58</v>
      </c>
      <c r="R3">
        <v>1.621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2</v>
      </c>
      <c r="AA3">
        <v>2</v>
      </c>
      <c r="AB3">
        <v>0</v>
      </c>
      <c r="AC3">
        <v>0</v>
      </c>
      <c r="AD3">
        <v>0</v>
      </c>
      <c r="AE3">
        <v>0</v>
      </c>
      <c r="AF3">
        <v>3</v>
      </c>
      <c r="AG3">
        <v>0</v>
      </c>
      <c r="AH3">
        <v>0</v>
      </c>
      <c r="AI3">
        <v>0</v>
      </c>
      <c r="AJ3">
        <v>0</v>
      </c>
      <c r="AK3">
        <v>0</v>
      </c>
    </row>
    <row r="4" spans="1:37" x14ac:dyDescent="0.25">
      <c r="A4">
        <v>3</v>
      </c>
      <c r="B4" s="3" t="s">
        <v>10</v>
      </c>
      <c r="C4" s="2" t="s">
        <v>135</v>
      </c>
      <c r="D4" s="8" t="s">
        <v>11</v>
      </c>
      <c r="E4" s="3" t="s">
        <v>83</v>
      </c>
      <c r="F4" s="8" t="s">
        <v>83</v>
      </c>
      <c r="G4" s="8" t="s">
        <v>83</v>
      </c>
      <c r="H4" s="23">
        <v>19.47</v>
      </c>
      <c r="I4" s="4">
        <v>41933</v>
      </c>
      <c r="J4" s="4">
        <v>42135</v>
      </c>
      <c r="K4" s="39">
        <v>2</v>
      </c>
      <c r="L4" s="2" t="s">
        <v>39</v>
      </c>
      <c r="M4" s="2">
        <f t="shared" si="0"/>
        <v>202</v>
      </c>
      <c r="N4" s="21">
        <f t="shared" si="1"/>
        <v>28.857142857142858</v>
      </c>
      <c r="O4">
        <v>85</v>
      </c>
      <c r="P4">
        <v>265</v>
      </c>
      <c r="Q4">
        <v>48</v>
      </c>
      <c r="R4">
        <v>2.214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4</v>
      </c>
      <c r="AG4">
        <v>0</v>
      </c>
      <c r="AH4">
        <v>0</v>
      </c>
      <c r="AI4">
        <v>0</v>
      </c>
      <c r="AJ4">
        <v>0</v>
      </c>
      <c r="AK4">
        <v>0</v>
      </c>
    </row>
    <row r="5" spans="1:37" x14ac:dyDescent="0.25">
      <c r="A5">
        <v>4</v>
      </c>
      <c r="B5" s="3" t="s">
        <v>12</v>
      </c>
      <c r="C5" s="2" t="s">
        <v>4</v>
      </c>
      <c r="D5" s="8" t="s">
        <v>4</v>
      </c>
      <c r="E5" s="8" t="s">
        <v>84</v>
      </c>
      <c r="F5" s="8" t="s">
        <v>84</v>
      </c>
      <c r="G5" s="8" t="s">
        <v>84</v>
      </c>
      <c r="H5" s="23">
        <v>1.64</v>
      </c>
      <c r="I5" s="4">
        <v>42013</v>
      </c>
      <c r="J5" s="4">
        <v>42136</v>
      </c>
      <c r="K5" s="39">
        <v>1</v>
      </c>
      <c r="L5" s="2" t="s">
        <v>2</v>
      </c>
      <c r="M5" s="2">
        <f t="shared" si="0"/>
        <v>123</v>
      </c>
      <c r="N5" s="21">
        <f t="shared" si="1"/>
        <v>17.571428571428573</v>
      </c>
      <c r="O5">
        <v>143</v>
      </c>
      <c r="P5">
        <v>291</v>
      </c>
      <c r="Q5">
        <v>69</v>
      </c>
      <c r="R5">
        <v>1.5660000000000001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193</v>
      </c>
      <c r="AG5">
        <v>0</v>
      </c>
      <c r="AH5">
        <v>0</v>
      </c>
      <c r="AI5">
        <v>0</v>
      </c>
      <c r="AJ5">
        <v>0</v>
      </c>
      <c r="AK5">
        <v>0</v>
      </c>
    </row>
    <row r="6" spans="1:37" x14ac:dyDescent="0.25">
      <c r="A6">
        <v>5</v>
      </c>
      <c r="B6" s="3" t="s">
        <v>13</v>
      </c>
      <c r="C6" s="2" t="s">
        <v>134</v>
      </c>
      <c r="D6" s="8" t="s">
        <v>14</v>
      </c>
      <c r="E6" s="3" t="s">
        <v>83</v>
      </c>
      <c r="F6" s="8" t="s">
        <v>85</v>
      </c>
      <c r="G6" s="8" t="s">
        <v>85</v>
      </c>
      <c r="H6" s="23">
        <v>18.100000000000001</v>
      </c>
      <c r="I6" s="4">
        <v>41859</v>
      </c>
      <c r="J6" s="4">
        <v>42136</v>
      </c>
      <c r="K6" s="39">
        <v>3</v>
      </c>
      <c r="L6" s="2" t="s">
        <v>5</v>
      </c>
      <c r="M6" s="2">
        <f t="shared" si="0"/>
        <v>277</v>
      </c>
      <c r="N6" s="21">
        <f t="shared" si="1"/>
        <v>39.571428571428569</v>
      </c>
      <c r="O6">
        <v>73</v>
      </c>
      <c r="P6">
        <v>317</v>
      </c>
      <c r="Q6">
        <v>33</v>
      </c>
      <c r="R6">
        <v>3.9449999999999998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8</v>
      </c>
      <c r="AG6">
        <v>39</v>
      </c>
      <c r="AH6">
        <v>2</v>
      </c>
      <c r="AI6">
        <v>0</v>
      </c>
      <c r="AJ6">
        <v>0</v>
      </c>
      <c r="AK6">
        <v>0</v>
      </c>
    </row>
    <row r="7" spans="1:37" x14ac:dyDescent="0.25">
      <c r="A7">
        <v>6</v>
      </c>
      <c r="B7" s="3" t="s">
        <v>15</v>
      </c>
      <c r="C7" s="2" t="s">
        <v>135</v>
      </c>
      <c r="D7" s="8" t="s">
        <v>11</v>
      </c>
      <c r="E7" s="3" t="s">
        <v>83</v>
      </c>
      <c r="F7" s="8" t="s">
        <v>85</v>
      </c>
      <c r="G7" s="8" t="s">
        <v>83</v>
      </c>
      <c r="H7" s="23">
        <v>16.7</v>
      </c>
      <c r="I7" s="4">
        <v>41957</v>
      </c>
      <c r="J7" s="4">
        <v>42137</v>
      </c>
      <c r="K7" s="39">
        <v>2</v>
      </c>
      <c r="L7" s="2" t="s">
        <v>3</v>
      </c>
      <c r="M7" s="2">
        <f t="shared" si="0"/>
        <v>180</v>
      </c>
      <c r="N7" s="21">
        <f t="shared" si="1"/>
        <v>25.714285714285715</v>
      </c>
      <c r="O7">
        <v>89</v>
      </c>
      <c r="P7">
        <v>291</v>
      </c>
      <c r="Q7">
        <v>48</v>
      </c>
      <c r="R7">
        <v>2.0619999999999998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9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x14ac:dyDescent="0.25">
      <c r="A8">
        <v>7</v>
      </c>
      <c r="B8" s="3" t="s">
        <v>16</v>
      </c>
      <c r="C8" s="2" t="s">
        <v>134</v>
      </c>
      <c r="D8" s="8" t="s">
        <v>17</v>
      </c>
      <c r="E8" s="3" t="s">
        <v>85</v>
      </c>
      <c r="F8" s="8" t="s">
        <v>83</v>
      </c>
      <c r="G8" s="8" t="s">
        <v>85</v>
      </c>
      <c r="H8" s="23">
        <v>18.7</v>
      </c>
      <c r="I8" s="4">
        <v>41963</v>
      </c>
      <c r="J8" s="4">
        <v>42143</v>
      </c>
      <c r="K8" s="39">
        <v>2</v>
      </c>
      <c r="L8" s="2" t="s">
        <v>41</v>
      </c>
      <c r="M8" s="2">
        <f t="shared" si="0"/>
        <v>180</v>
      </c>
      <c r="N8" s="21">
        <f t="shared" si="1"/>
        <v>25.714285714285715</v>
      </c>
      <c r="O8">
        <v>92</v>
      </c>
      <c r="P8">
        <v>257</v>
      </c>
      <c r="Q8">
        <v>51</v>
      </c>
      <c r="R8">
        <v>2.5739999999999998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4</v>
      </c>
      <c r="AG8">
        <v>0</v>
      </c>
      <c r="AH8">
        <v>0</v>
      </c>
      <c r="AI8">
        <v>0</v>
      </c>
      <c r="AJ8">
        <v>0</v>
      </c>
      <c r="AK8">
        <v>0</v>
      </c>
    </row>
    <row r="9" spans="1:37" x14ac:dyDescent="0.25">
      <c r="A9">
        <v>8</v>
      </c>
      <c r="B9" s="3" t="s">
        <v>18</v>
      </c>
      <c r="C9" s="2" t="s">
        <v>135</v>
      </c>
      <c r="D9" s="8" t="s">
        <v>11</v>
      </c>
      <c r="E9" s="3" t="s">
        <v>83</v>
      </c>
      <c r="F9" s="8" t="s">
        <v>83</v>
      </c>
      <c r="G9" s="8" t="s">
        <v>83</v>
      </c>
      <c r="H9" s="23">
        <v>23.6</v>
      </c>
      <c r="I9" s="4">
        <v>41957</v>
      </c>
      <c r="J9" s="4">
        <v>42143</v>
      </c>
      <c r="K9" s="39">
        <v>2</v>
      </c>
      <c r="L9" s="2" t="s">
        <v>3</v>
      </c>
      <c r="M9" s="2">
        <f t="shared" si="0"/>
        <v>186</v>
      </c>
      <c r="N9" s="21">
        <f t="shared" si="1"/>
        <v>26.571428571428573</v>
      </c>
      <c r="O9">
        <v>73</v>
      </c>
      <c r="P9">
        <v>165</v>
      </c>
      <c r="Q9">
        <v>39</v>
      </c>
      <c r="R9">
        <v>2.9169999999999998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</row>
    <row r="10" spans="1:37" x14ac:dyDescent="0.25">
      <c r="A10">
        <v>9</v>
      </c>
      <c r="B10" s="3" t="s">
        <v>19</v>
      </c>
      <c r="C10" s="2" t="s">
        <v>20</v>
      </c>
      <c r="D10" s="8" t="s">
        <v>20</v>
      </c>
      <c r="E10" s="3" t="s">
        <v>85</v>
      </c>
      <c r="F10" s="8" t="s">
        <v>85</v>
      </c>
      <c r="G10" s="8" t="s">
        <v>85</v>
      </c>
      <c r="H10" s="23">
        <v>18.399999999999999</v>
      </c>
      <c r="I10" s="4">
        <v>41864</v>
      </c>
      <c r="J10" s="4">
        <v>42144</v>
      </c>
      <c r="K10" s="39">
        <v>3</v>
      </c>
      <c r="L10" s="2" t="s">
        <v>5</v>
      </c>
      <c r="M10" s="2">
        <f t="shared" si="0"/>
        <v>280</v>
      </c>
      <c r="N10" s="21">
        <f t="shared" si="1"/>
        <v>40</v>
      </c>
      <c r="O10">
        <v>89</v>
      </c>
      <c r="P10">
        <v>291</v>
      </c>
      <c r="Q10">
        <v>35</v>
      </c>
      <c r="R10">
        <v>3.5190000000000001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18</v>
      </c>
      <c r="AG10">
        <v>1</v>
      </c>
      <c r="AH10">
        <v>3</v>
      </c>
      <c r="AI10">
        <v>0</v>
      </c>
      <c r="AJ10">
        <v>0</v>
      </c>
      <c r="AK10">
        <v>0</v>
      </c>
    </row>
    <row r="11" spans="1:37" x14ac:dyDescent="0.25">
      <c r="A11">
        <v>10</v>
      </c>
      <c r="B11" s="3" t="s">
        <v>21</v>
      </c>
      <c r="C11" s="2" t="s">
        <v>134</v>
      </c>
      <c r="D11" s="8" t="s">
        <v>22</v>
      </c>
      <c r="E11" s="3" t="s">
        <v>85</v>
      </c>
      <c r="F11" s="8" t="s">
        <v>84</v>
      </c>
      <c r="G11" s="8" t="s">
        <v>85</v>
      </c>
      <c r="H11" s="23">
        <v>10.9</v>
      </c>
      <c r="I11" s="4">
        <v>41927</v>
      </c>
      <c r="J11" s="4">
        <v>42145</v>
      </c>
      <c r="K11" s="39">
        <v>2</v>
      </c>
      <c r="L11" s="2" t="s">
        <v>1</v>
      </c>
      <c r="M11" s="2">
        <f t="shared" si="0"/>
        <v>218</v>
      </c>
      <c r="N11" s="21">
        <f t="shared" si="1"/>
        <v>31.142857142857142</v>
      </c>
      <c r="O11">
        <v>86</v>
      </c>
      <c r="P11">
        <v>282</v>
      </c>
      <c r="Q11">
        <v>50</v>
      </c>
      <c r="R11">
        <v>1.75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10</v>
      </c>
      <c r="AG11">
        <v>0</v>
      </c>
      <c r="AH11">
        <v>0</v>
      </c>
      <c r="AI11">
        <v>0</v>
      </c>
      <c r="AJ11">
        <v>0</v>
      </c>
      <c r="AK11">
        <v>0</v>
      </c>
    </row>
    <row r="12" spans="1:37" x14ac:dyDescent="0.25">
      <c r="A12">
        <v>11</v>
      </c>
      <c r="B12" s="3" t="s">
        <v>23</v>
      </c>
      <c r="C12" s="2" t="s">
        <v>134</v>
      </c>
      <c r="D12" s="8" t="s">
        <v>24</v>
      </c>
      <c r="E12" s="3" t="s">
        <v>85</v>
      </c>
      <c r="F12" s="8" t="s">
        <v>85</v>
      </c>
      <c r="G12" s="8" t="s">
        <v>85</v>
      </c>
      <c r="H12" s="23">
        <v>9.3000000000000007</v>
      </c>
      <c r="I12" s="4">
        <v>42011</v>
      </c>
      <c r="J12" s="4">
        <v>42150</v>
      </c>
      <c r="K12" s="39">
        <v>1</v>
      </c>
      <c r="L12" s="2" t="s">
        <v>2</v>
      </c>
      <c r="M12" s="2">
        <f t="shared" si="0"/>
        <v>139</v>
      </c>
      <c r="N12" s="21">
        <f t="shared" si="1"/>
        <v>19.857142857142858</v>
      </c>
      <c r="O12">
        <v>112</v>
      </c>
      <c r="P12">
        <v>274</v>
      </c>
      <c r="Q12">
        <v>52</v>
      </c>
      <c r="R12">
        <v>2.125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28</v>
      </c>
      <c r="AG12">
        <v>0</v>
      </c>
      <c r="AH12">
        <v>0</v>
      </c>
      <c r="AI12">
        <v>0</v>
      </c>
      <c r="AJ12">
        <v>0</v>
      </c>
      <c r="AK12">
        <v>0</v>
      </c>
    </row>
    <row r="13" spans="1:37" x14ac:dyDescent="0.25">
      <c r="A13">
        <v>12</v>
      </c>
      <c r="B13" s="3" t="s">
        <v>25</v>
      </c>
      <c r="C13" s="2" t="s">
        <v>26</v>
      </c>
      <c r="D13" s="8" t="s">
        <v>26</v>
      </c>
      <c r="E13" s="3" t="s">
        <v>83</v>
      </c>
      <c r="F13" s="8" t="s">
        <v>83</v>
      </c>
      <c r="G13" s="8" t="s">
        <v>83</v>
      </c>
      <c r="H13" s="23">
        <v>21.2</v>
      </c>
      <c r="I13" s="4">
        <v>41883</v>
      </c>
      <c r="J13" s="4">
        <v>42150</v>
      </c>
      <c r="K13" s="39">
        <v>3</v>
      </c>
      <c r="L13" s="2" t="s">
        <v>42</v>
      </c>
      <c r="M13" s="2">
        <f t="shared" si="0"/>
        <v>267</v>
      </c>
      <c r="N13" s="21">
        <f t="shared" si="1"/>
        <v>38.142857142857146</v>
      </c>
      <c r="O13">
        <v>87</v>
      </c>
      <c r="P13">
        <v>240</v>
      </c>
      <c r="Q13">
        <v>42</v>
      </c>
      <c r="R13">
        <v>2.343</v>
      </c>
      <c r="S13">
        <v>104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6</v>
      </c>
      <c r="AG13">
        <v>0</v>
      </c>
      <c r="AH13">
        <v>0</v>
      </c>
      <c r="AI13">
        <v>104</v>
      </c>
      <c r="AJ13">
        <v>0</v>
      </c>
      <c r="AK13">
        <v>0</v>
      </c>
    </row>
    <row r="14" spans="1:37" x14ac:dyDescent="0.25">
      <c r="A14">
        <v>13</v>
      </c>
      <c r="B14" s="3" t="s">
        <v>27</v>
      </c>
      <c r="C14" s="2" t="s">
        <v>28</v>
      </c>
      <c r="D14" s="8" t="s">
        <v>28</v>
      </c>
      <c r="E14" s="3" t="s">
        <v>83</v>
      </c>
      <c r="F14" s="8" t="s">
        <v>86</v>
      </c>
      <c r="G14" s="8" t="s">
        <v>83</v>
      </c>
      <c r="H14" s="23">
        <v>14.1</v>
      </c>
      <c r="I14" s="4">
        <v>42051</v>
      </c>
      <c r="J14" s="4">
        <v>42151</v>
      </c>
      <c r="K14" s="39">
        <v>1</v>
      </c>
      <c r="L14" s="2" t="s">
        <v>43</v>
      </c>
      <c r="M14" s="2">
        <f t="shared" si="0"/>
        <v>100</v>
      </c>
      <c r="N14" s="21">
        <f t="shared" si="1"/>
        <v>14.285714285714286</v>
      </c>
      <c r="O14">
        <v>148</v>
      </c>
      <c r="P14">
        <v>248</v>
      </c>
      <c r="Q14">
        <v>87</v>
      </c>
      <c r="R14">
        <v>1.718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182</v>
      </c>
      <c r="AG14">
        <v>0</v>
      </c>
      <c r="AH14">
        <v>0</v>
      </c>
      <c r="AI14">
        <v>0</v>
      </c>
      <c r="AJ14">
        <v>0</v>
      </c>
      <c r="AK14">
        <v>0</v>
      </c>
    </row>
    <row r="15" spans="1:37" x14ac:dyDescent="0.25">
      <c r="A15">
        <v>14</v>
      </c>
      <c r="B15" s="3" t="s">
        <v>29</v>
      </c>
      <c r="C15" s="2" t="s">
        <v>30</v>
      </c>
      <c r="D15" s="8" t="s">
        <v>30</v>
      </c>
      <c r="E15" s="3" t="s">
        <v>86</v>
      </c>
      <c r="F15" s="8" t="s">
        <v>86</v>
      </c>
      <c r="G15" s="8" t="s">
        <v>86</v>
      </c>
      <c r="H15" s="24">
        <v>58.8</v>
      </c>
      <c r="I15" s="4">
        <v>41902</v>
      </c>
      <c r="J15" s="4">
        <v>42151</v>
      </c>
      <c r="K15" s="39">
        <v>3</v>
      </c>
      <c r="L15" s="2" t="s">
        <v>42</v>
      </c>
      <c r="M15" s="2">
        <f t="shared" si="0"/>
        <v>249</v>
      </c>
      <c r="N15" s="21">
        <f t="shared" si="1"/>
        <v>35.571428571428569</v>
      </c>
      <c r="O15">
        <v>102</v>
      </c>
      <c r="P15">
        <v>282</v>
      </c>
      <c r="Q15">
        <v>54</v>
      </c>
      <c r="R15">
        <v>2.339</v>
      </c>
      <c r="S15">
        <v>1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27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x14ac:dyDescent="0.25">
      <c r="A16">
        <v>15</v>
      </c>
      <c r="B16" s="3" t="s">
        <v>31</v>
      </c>
      <c r="C16" s="2" t="s">
        <v>32</v>
      </c>
      <c r="D16" s="8" t="s">
        <v>32</v>
      </c>
      <c r="E16" s="3" t="s">
        <v>86</v>
      </c>
      <c r="F16" s="8" t="s">
        <v>86</v>
      </c>
      <c r="G16" s="8" t="s">
        <v>86</v>
      </c>
      <c r="H16" s="24">
        <v>31.6</v>
      </c>
      <c r="I16" s="4">
        <v>41924</v>
      </c>
      <c r="J16" s="4">
        <v>42152</v>
      </c>
      <c r="K16" s="39">
        <v>2</v>
      </c>
      <c r="L16" s="2" t="s">
        <v>1</v>
      </c>
      <c r="M16" s="2">
        <f t="shared" si="0"/>
        <v>228</v>
      </c>
      <c r="N16" s="21">
        <f t="shared" si="1"/>
        <v>32.571428571428569</v>
      </c>
      <c r="O16">
        <v>80</v>
      </c>
      <c r="P16">
        <v>248</v>
      </c>
      <c r="Q16">
        <v>44</v>
      </c>
      <c r="R16">
        <v>2.8039999999999998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</row>
    <row r="17" spans="1:37" x14ac:dyDescent="0.25">
      <c r="A17">
        <v>16</v>
      </c>
      <c r="B17" s="3" t="s">
        <v>33</v>
      </c>
      <c r="C17" s="2" t="s">
        <v>134</v>
      </c>
      <c r="D17" s="8" t="s">
        <v>34</v>
      </c>
      <c r="E17" s="3" t="s">
        <v>83</v>
      </c>
      <c r="F17" s="8" t="s">
        <v>83</v>
      </c>
      <c r="G17" s="8" t="s">
        <v>83</v>
      </c>
      <c r="H17" s="24">
        <v>27.2</v>
      </c>
      <c r="I17" s="4">
        <v>41824</v>
      </c>
      <c r="J17" s="4">
        <v>42157</v>
      </c>
      <c r="K17" s="39">
        <v>3</v>
      </c>
      <c r="L17" s="2" t="s">
        <v>44</v>
      </c>
      <c r="M17" s="2">
        <f t="shared" si="0"/>
        <v>333</v>
      </c>
      <c r="N17" s="21">
        <f t="shared" si="1"/>
        <v>47.571428571428569</v>
      </c>
      <c r="O17">
        <v>81</v>
      </c>
      <c r="P17">
        <v>300</v>
      </c>
      <c r="Q17">
        <v>42</v>
      </c>
      <c r="R17">
        <v>2.1789999999999998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7</v>
      </c>
      <c r="AG17">
        <v>0</v>
      </c>
      <c r="AH17">
        <v>0</v>
      </c>
      <c r="AI17">
        <v>0</v>
      </c>
      <c r="AJ17">
        <v>0</v>
      </c>
      <c r="AK17">
        <v>0</v>
      </c>
    </row>
    <row r="18" spans="1:37" x14ac:dyDescent="0.25">
      <c r="A18">
        <v>17</v>
      </c>
      <c r="B18" s="3" t="s">
        <v>35</v>
      </c>
      <c r="C18" s="2" t="s">
        <v>36</v>
      </c>
      <c r="D18" s="8" t="s">
        <v>36</v>
      </c>
      <c r="E18" s="8" t="s">
        <v>87</v>
      </c>
      <c r="F18" s="8" t="s">
        <v>83</v>
      </c>
      <c r="G18" s="8" t="s">
        <v>83</v>
      </c>
      <c r="H18" s="24">
        <v>16.7</v>
      </c>
      <c r="I18" s="4">
        <v>42016</v>
      </c>
      <c r="J18" s="4">
        <v>42158</v>
      </c>
      <c r="K18" s="39">
        <v>1</v>
      </c>
      <c r="L18" s="2" t="s">
        <v>2</v>
      </c>
      <c r="M18" s="2">
        <f t="shared" si="0"/>
        <v>142</v>
      </c>
      <c r="N18" s="21">
        <f t="shared" si="1"/>
        <v>20.285714285714285</v>
      </c>
      <c r="O18">
        <v>113</v>
      </c>
      <c r="P18">
        <v>300</v>
      </c>
      <c r="Q18">
        <v>58</v>
      </c>
      <c r="R18">
        <v>2.2959999999999998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0</v>
      </c>
    </row>
    <row r="19" spans="1:37" x14ac:dyDescent="0.25">
      <c r="A19">
        <v>18</v>
      </c>
      <c r="B19" s="3" t="s">
        <v>37</v>
      </c>
      <c r="C19" s="2" t="s">
        <v>136</v>
      </c>
      <c r="D19" s="8" t="s">
        <v>38</v>
      </c>
      <c r="E19" s="3" t="s">
        <v>85</v>
      </c>
      <c r="F19" s="8" t="s">
        <v>85</v>
      </c>
      <c r="G19" s="8" t="s">
        <v>85</v>
      </c>
      <c r="H19" s="23">
        <v>10</v>
      </c>
      <c r="I19" s="4">
        <v>42044</v>
      </c>
      <c r="J19" s="4">
        <v>42170</v>
      </c>
      <c r="K19" s="39">
        <v>1</v>
      </c>
      <c r="L19" s="2" t="s">
        <v>2</v>
      </c>
      <c r="M19" s="2">
        <f t="shared" si="0"/>
        <v>126</v>
      </c>
      <c r="N19" s="21">
        <f t="shared" si="1"/>
        <v>18</v>
      </c>
      <c r="O19">
        <v>114</v>
      </c>
      <c r="P19">
        <v>291</v>
      </c>
      <c r="Q19">
        <v>64</v>
      </c>
      <c r="R19">
        <v>1.9139999999999999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77</v>
      </c>
      <c r="AG19">
        <v>0</v>
      </c>
      <c r="AH19">
        <v>0</v>
      </c>
      <c r="AI19">
        <v>0</v>
      </c>
      <c r="AJ19">
        <v>0</v>
      </c>
      <c r="AK19">
        <v>0</v>
      </c>
    </row>
    <row r="20" spans="1:37" x14ac:dyDescent="0.25">
      <c r="A20">
        <v>19</v>
      </c>
      <c r="B20" s="3" t="s">
        <v>47</v>
      </c>
      <c r="C20" s="2" t="s">
        <v>48</v>
      </c>
      <c r="D20" s="8" t="s">
        <v>48</v>
      </c>
      <c r="E20" s="3" t="s">
        <v>83</v>
      </c>
      <c r="F20" s="8" t="s">
        <v>83</v>
      </c>
      <c r="G20" s="8" t="s">
        <v>83</v>
      </c>
      <c r="H20" s="23">
        <v>10.4</v>
      </c>
      <c r="I20" s="5">
        <v>42080</v>
      </c>
      <c r="J20" s="5">
        <v>42173</v>
      </c>
      <c r="K20" s="16">
        <v>1</v>
      </c>
      <c r="L20" s="2" t="s">
        <v>43</v>
      </c>
      <c r="M20" s="2">
        <f t="shared" si="0"/>
        <v>93</v>
      </c>
      <c r="N20" s="21">
        <f t="shared" si="1"/>
        <v>13.285714285714286</v>
      </c>
      <c r="O20">
        <v>142</v>
      </c>
      <c r="P20">
        <v>265</v>
      </c>
      <c r="Q20">
        <v>85</v>
      </c>
      <c r="R20">
        <v>1.5389999999999999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116</v>
      </c>
      <c r="AG20">
        <v>0</v>
      </c>
      <c r="AH20">
        <v>0</v>
      </c>
      <c r="AI20">
        <v>0</v>
      </c>
      <c r="AJ20">
        <v>0</v>
      </c>
      <c r="AK20">
        <v>0</v>
      </c>
    </row>
    <row r="21" spans="1:37" x14ac:dyDescent="0.25">
      <c r="A21">
        <v>20</v>
      </c>
      <c r="B21" s="15" t="s">
        <v>49</v>
      </c>
      <c r="C21" s="2" t="s">
        <v>134</v>
      </c>
      <c r="D21" s="8" t="s">
        <v>50</v>
      </c>
      <c r="E21" s="8" t="s">
        <v>84</v>
      </c>
      <c r="F21" s="8" t="s">
        <v>84</v>
      </c>
      <c r="G21" s="8" t="s">
        <v>84</v>
      </c>
      <c r="H21" s="23">
        <v>5.3</v>
      </c>
      <c r="I21" s="5">
        <v>41993</v>
      </c>
      <c r="J21" s="5">
        <v>42177</v>
      </c>
      <c r="K21" s="16">
        <v>2</v>
      </c>
      <c r="L21" s="2" t="s">
        <v>3</v>
      </c>
      <c r="M21" s="2">
        <f t="shared" si="0"/>
        <v>184</v>
      </c>
      <c r="N21" s="21">
        <f t="shared" si="1"/>
        <v>26.285714285714285</v>
      </c>
      <c r="O21">
        <v>100</v>
      </c>
      <c r="P21">
        <v>282</v>
      </c>
      <c r="Q21">
        <v>56</v>
      </c>
      <c r="R21">
        <v>1.621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14">
        <v>2</v>
      </c>
      <c r="AA21" s="14">
        <v>2</v>
      </c>
      <c r="AB21">
        <v>0</v>
      </c>
      <c r="AC21">
        <v>0</v>
      </c>
      <c r="AD21">
        <v>0</v>
      </c>
      <c r="AE21">
        <v>0</v>
      </c>
      <c r="AF21">
        <v>10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x14ac:dyDescent="0.25">
      <c r="A22">
        <v>21</v>
      </c>
      <c r="B22" s="3" t="s">
        <v>51</v>
      </c>
      <c r="C22" s="2" t="s">
        <v>52</v>
      </c>
      <c r="D22" s="8" t="s">
        <v>52</v>
      </c>
      <c r="E22" s="8" t="s">
        <v>83</v>
      </c>
      <c r="F22" s="8" t="s">
        <v>83</v>
      </c>
      <c r="G22" s="8" t="s">
        <v>83</v>
      </c>
      <c r="H22" s="23">
        <v>19.5</v>
      </c>
      <c r="I22" s="5">
        <v>42024</v>
      </c>
      <c r="J22" s="5">
        <v>42178</v>
      </c>
      <c r="K22" s="16">
        <v>2</v>
      </c>
      <c r="L22" s="2" t="s">
        <v>41</v>
      </c>
      <c r="M22" s="2">
        <f t="shared" si="0"/>
        <v>154</v>
      </c>
      <c r="N22" s="21">
        <f t="shared" si="1"/>
        <v>22</v>
      </c>
      <c r="O22">
        <v>93</v>
      </c>
      <c r="P22">
        <v>282</v>
      </c>
      <c r="Q22">
        <v>52</v>
      </c>
      <c r="R22">
        <v>2.3820000000000001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4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x14ac:dyDescent="0.25">
      <c r="A23">
        <v>23</v>
      </c>
      <c r="B23" s="3" t="s">
        <v>53</v>
      </c>
      <c r="C23" s="2" t="s">
        <v>74</v>
      </c>
      <c r="D23" s="8" t="s">
        <v>55</v>
      </c>
      <c r="E23" s="3" t="s">
        <v>88</v>
      </c>
      <c r="F23" s="8" t="s">
        <v>86</v>
      </c>
      <c r="G23" s="8" t="s">
        <v>86</v>
      </c>
      <c r="H23" s="23">
        <v>27</v>
      </c>
      <c r="I23" s="5">
        <v>42008</v>
      </c>
      <c r="J23" s="5">
        <v>42180</v>
      </c>
      <c r="K23" s="16">
        <v>2</v>
      </c>
      <c r="L23" s="6" t="s">
        <v>41</v>
      </c>
      <c r="M23" s="2">
        <f t="shared" si="0"/>
        <v>172</v>
      </c>
      <c r="N23" s="21">
        <f t="shared" si="1"/>
        <v>24.571428571428573</v>
      </c>
      <c r="O23">
        <v>105</v>
      </c>
      <c r="P23">
        <v>222</v>
      </c>
      <c r="Q23">
        <v>50</v>
      </c>
      <c r="R23">
        <v>2.4329999999999998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23</v>
      </c>
      <c r="AG23">
        <v>0</v>
      </c>
      <c r="AH23">
        <v>0</v>
      </c>
      <c r="AI23">
        <v>0</v>
      </c>
      <c r="AJ23">
        <v>0</v>
      </c>
      <c r="AK23">
        <v>0</v>
      </c>
    </row>
    <row r="24" spans="1:37" x14ac:dyDescent="0.25">
      <c r="A24">
        <v>24</v>
      </c>
      <c r="B24" s="3" t="s">
        <v>54</v>
      </c>
      <c r="C24" s="8" t="s">
        <v>56</v>
      </c>
      <c r="D24" s="8" t="s">
        <v>56</v>
      </c>
      <c r="E24" s="8" t="s">
        <v>89</v>
      </c>
      <c r="F24" s="8" t="s">
        <v>85</v>
      </c>
      <c r="G24" s="8" t="s">
        <v>85</v>
      </c>
      <c r="H24" s="23">
        <v>21.1</v>
      </c>
      <c r="I24" s="5">
        <v>41948</v>
      </c>
      <c r="J24" s="5">
        <v>42184</v>
      </c>
      <c r="K24" s="16">
        <v>2</v>
      </c>
      <c r="L24" s="6" t="s">
        <v>1</v>
      </c>
      <c r="M24" s="2">
        <f t="shared" si="0"/>
        <v>236</v>
      </c>
      <c r="N24" s="21">
        <f t="shared" si="1"/>
        <v>33.714285714285715</v>
      </c>
      <c r="O24">
        <v>91</v>
      </c>
      <c r="P24">
        <v>291</v>
      </c>
      <c r="Q24">
        <v>41</v>
      </c>
      <c r="R24">
        <v>3.6560000000000001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3</v>
      </c>
      <c r="AG24">
        <v>0</v>
      </c>
      <c r="AH24">
        <v>1</v>
      </c>
      <c r="AI24">
        <v>0</v>
      </c>
      <c r="AJ24">
        <v>0</v>
      </c>
      <c r="AK24">
        <v>0</v>
      </c>
    </row>
    <row r="25" spans="1:37" x14ac:dyDescent="0.25">
      <c r="A25">
        <v>26</v>
      </c>
      <c r="B25" s="3" t="s">
        <v>59</v>
      </c>
      <c r="C25" s="2" t="s">
        <v>134</v>
      </c>
      <c r="D25" s="8" t="s">
        <v>57</v>
      </c>
      <c r="E25" s="3" t="s">
        <v>85</v>
      </c>
      <c r="F25" s="8" t="s">
        <v>84</v>
      </c>
      <c r="G25" s="8" t="s">
        <v>85</v>
      </c>
      <c r="H25" s="23">
        <v>11.1</v>
      </c>
      <c r="I25" s="5">
        <v>41856</v>
      </c>
      <c r="J25" s="5">
        <v>42186</v>
      </c>
      <c r="K25" s="16">
        <v>3</v>
      </c>
      <c r="L25" s="6" t="s">
        <v>58</v>
      </c>
      <c r="M25" s="2">
        <f t="shared" si="0"/>
        <v>330</v>
      </c>
      <c r="N25" s="21">
        <f t="shared" si="1"/>
        <v>47.142857142857146</v>
      </c>
      <c r="O25">
        <v>70</v>
      </c>
      <c r="P25">
        <v>317</v>
      </c>
      <c r="Q25">
        <v>34</v>
      </c>
      <c r="R25">
        <v>2.7069999999999999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8</v>
      </c>
      <c r="AG25">
        <v>27</v>
      </c>
      <c r="AH25">
        <v>0</v>
      </c>
      <c r="AI25">
        <v>0</v>
      </c>
      <c r="AJ25">
        <v>0</v>
      </c>
      <c r="AK25">
        <v>0</v>
      </c>
    </row>
    <row r="26" spans="1:37" x14ac:dyDescent="0.25">
      <c r="A26">
        <v>27</v>
      </c>
      <c r="B26" s="3" t="s">
        <v>60</v>
      </c>
      <c r="C26" s="8" t="s">
        <v>20</v>
      </c>
      <c r="D26" s="8" t="s">
        <v>20</v>
      </c>
      <c r="E26" s="3" t="s">
        <v>85</v>
      </c>
      <c r="F26" s="8" t="s">
        <v>84</v>
      </c>
      <c r="G26" s="8" t="s">
        <v>85</v>
      </c>
      <c r="H26" s="23">
        <v>10.9</v>
      </c>
      <c r="I26" s="5">
        <v>41835</v>
      </c>
      <c r="J26" s="5">
        <v>42187</v>
      </c>
      <c r="K26" s="16">
        <v>3</v>
      </c>
      <c r="L26" s="6" t="s">
        <v>44</v>
      </c>
      <c r="M26" s="2">
        <f t="shared" si="0"/>
        <v>352</v>
      </c>
      <c r="N26" s="21">
        <f t="shared" si="1"/>
        <v>50.285714285714285</v>
      </c>
      <c r="O26">
        <v>77</v>
      </c>
      <c r="P26">
        <v>300</v>
      </c>
      <c r="Q26">
        <v>43</v>
      </c>
      <c r="R26">
        <v>2.4489999999999998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7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x14ac:dyDescent="0.25">
      <c r="A27">
        <v>28</v>
      </c>
      <c r="B27" s="3" t="s">
        <v>61</v>
      </c>
      <c r="C27" s="2" t="s">
        <v>62</v>
      </c>
      <c r="D27" s="8" t="s">
        <v>62</v>
      </c>
      <c r="E27" s="8" t="s">
        <v>84</v>
      </c>
      <c r="F27" s="8" t="s">
        <v>84</v>
      </c>
      <c r="G27" s="8" t="s">
        <v>84</v>
      </c>
      <c r="H27" s="23">
        <v>10.3</v>
      </c>
      <c r="I27" s="5">
        <v>41893</v>
      </c>
      <c r="J27" s="5">
        <v>42191</v>
      </c>
      <c r="K27" s="16">
        <v>3</v>
      </c>
      <c r="L27" s="6" t="s">
        <v>5</v>
      </c>
      <c r="M27" s="2">
        <f t="shared" si="0"/>
        <v>298</v>
      </c>
      <c r="N27" s="21">
        <f t="shared" si="1"/>
        <v>42.571428571428569</v>
      </c>
      <c r="O27">
        <v>93</v>
      </c>
      <c r="P27">
        <v>317</v>
      </c>
      <c r="Q27">
        <v>40</v>
      </c>
      <c r="R27">
        <v>2.972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4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x14ac:dyDescent="0.25">
      <c r="A28">
        <v>29</v>
      </c>
      <c r="B28" s="3" t="s">
        <v>63</v>
      </c>
      <c r="C28" s="2" t="s">
        <v>137</v>
      </c>
      <c r="D28" s="8" t="s">
        <v>64</v>
      </c>
      <c r="E28" s="8" t="s">
        <v>84</v>
      </c>
      <c r="F28" s="8" t="s">
        <v>84</v>
      </c>
      <c r="G28" s="8" t="s">
        <v>84</v>
      </c>
      <c r="H28" s="23">
        <v>1.6</v>
      </c>
      <c r="I28" s="5">
        <v>41893</v>
      </c>
      <c r="J28" s="5">
        <v>42192</v>
      </c>
      <c r="K28" s="16">
        <v>3</v>
      </c>
      <c r="L28" s="6" t="s">
        <v>5</v>
      </c>
      <c r="M28" s="2">
        <f t="shared" si="0"/>
        <v>299</v>
      </c>
      <c r="N28" s="21">
        <f t="shared" si="1"/>
        <v>42.714285714285715</v>
      </c>
      <c r="O28">
        <v>85</v>
      </c>
      <c r="P28">
        <v>265</v>
      </c>
      <c r="Q28">
        <v>43</v>
      </c>
      <c r="R28">
        <v>3.4369999999999998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6</v>
      </c>
      <c r="AG28">
        <v>0</v>
      </c>
      <c r="AH28">
        <v>1</v>
      </c>
      <c r="AI28">
        <v>0</v>
      </c>
      <c r="AJ28">
        <v>0</v>
      </c>
      <c r="AK28">
        <v>0</v>
      </c>
    </row>
    <row r="29" spans="1:37" x14ac:dyDescent="0.25">
      <c r="A29">
        <v>30</v>
      </c>
      <c r="B29" s="3" t="s">
        <v>65</v>
      </c>
      <c r="C29" s="2" t="s">
        <v>134</v>
      </c>
      <c r="D29" s="8" t="s">
        <v>66</v>
      </c>
      <c r="E29" s="13" t="s">
        <v>83</v>
      </c>
      <c r="F29" s="8" t="s">
        <v>83</v>
      </c>
      <c r="G29" s="8" t="s">
        <v>83</v>
      </c>
      <c r="H29" s="23">
        <v>29.5</v>
      </c>
      <c r="I29" s="5">
        <v>41883</v>
      </c>
      <c r="J29" s="5">
        <v>42193</v>
      </c>
      <c r="K29" s="16">
        <v>3</v>
      </c>
      <c r="L29" s="6" t="s">
        <v>58</v>
      </c>
      <c r="M29" s="2">
        <f t="shared" si="0"/>
        <v>310</v>
      </c>
      <c r="N29" s="21">
        <f t="shared" si="1"/>
        <v>44.285714285714285</v>
      </c>
      <c r="O29">
        <v>77</v>
      </c>
      <c r="P29">
        <v>265</v>
      </c>
      <c r="Q29">
        <v>44</v>
      </c>
      <c r="R29">
        <v>2.4140000000000001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2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x14ac:dyDescent="0.25">
      <c r="A30">
        <v>32</v>
      </c>
      <c r="B30" s="3" t="s">
        <v>67</v>
      </c>
      <c r="C30" s="2" t="s">
        <v>68</v>
      </c>
      <c r="D30" s="8" t="s">
        <v>68</v>
      </c>
      <c r="E30" s="3" t="s">
        <v>86</v>
      </c>
      <c r="F30" s="8" t="s">
        <v>86</v>
      </c>
      <c r="G30" s="8" t="s">
        <v>86</v>
      </c>
      <c r="H30" s="23">
        <v>27.4</v>
      </c>
      <c r="I30" s="5">
        <v>42064</v>
      </c>
      <c r="J30" s="5">
        <v>42194</v>
      </c>
      <c r="K30" s="16">
        <v>1</v>
      </c>
      <c r="L30" s="6" t="s">
        <v>2</v>
      </c>
      <c r="M30" s="2">
        <f t="shared" si="0"/>
        <v>130</v>
      </c>
      <c r="N30" s="21">
        <f t="shared" si="1"/>
        <v>18.571428571428573</v>
      </c>
      <c r="O30">
        <v>134</v>
      </c>
      <c r="P30">
        <v>274</v>
      </c>
      <c r="Q30">
        <v>75</v>
      </c>
      <c r="R30">
        <v>1.718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85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x14ac:dyDescent="0.25">
      <c r="A31">
        <v>33</v>
      </c>
      <c r="B31" s="8" t="s">
        <v>70</v>
      </c>
      <c r="C31" s="2" t="s">
        <v>48</v>
      </c>
      <c r="D31" s="8" t="s">
        <v>48</v>
      </c>
      <c r="E31" s="3" t="s">
        <v>83</v>
      </c>
      <c r="F31" s="8" t="s">
        <v>83</v>
      </c>
      <c r="G31" s="8" t="s">
        <v>83</v>
      </c>
      <c r="H31" s="23">
        <v>13.1</v>
      </c>
      <c r="I31" s="5">
        <v>42096</v>
      </c>
      <c r="J31" s="5">
        <v>42199</v>
      </c>
      <c r="K31" s="16">
        <v>1</v>
      </c>
      <c r="L31" s="6" t="s">
        <v>43</v>
      </c>
      <c r="M31" s="2">
        <f t="shared" si="0"/>
        <v>103</v>
      </c>
      <c r="N31" s="21">
        <f t="shared" si="1"/>
        <v>14.714285714285714</v>
      </c>
      <c r="O31">
        <v>135</v>
      </c>
      <c r="P31">
        <v>300</v>
      </c>
      <c r="Q31">
        <v>70</v>
      </c>
      <c r="R31">
        <v>1.488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141</v>
      </c>
      <c r="AG31">
        <v>0</v>
      </c>
      <c r="AH31">
        <v>0</v>
      </c>
      <c r="AI31">
        <v>0</v>
      </c>
      <c r="AJ31">
        <v>0</v>
      </c>
      <c r="AK31">
        <v>0</v>
      </c>
    </row>
    <row r="32" spans="1:37" x14ac:dyDescent="0.25">
      <c r="A32">
        <v>35</v>
      </c>
      <c r="B32" s="8" t="s">
        <v>69</v>
      </c>
      <c r="C32" s="2" t="s">
        <v>71</v>
      </c>
      <c r="D32" s="8" t="s">
        <v>71</v>
      </c>
      <c r="E32" s="3" t="s">
        <v>83</v>
      </c>
      <c r="F32" s="8" t="s">
        <v>85</v>
      </c>
      <c r="G32" s="8" t="s">
        <v>83</v>
      </c>
      <c r="H32" s="23">
        <v>16.7</v>
      </c>
      <c r="I32" s="5">
        <v>41870</v>
      </c>
      <c r="J32" s="5">
        <v>42200</v>
      </c>
      <c r="K32" s="16">
        <v>3</v>
      </c>
      <c r="L32" s="6" t="s">
        <v>58</v>
      </c>
      <c r="M32" s="2">
        <f t="shared" si="0"/>
        <v>330</v>
      </c>
      <c r="N32" s="21">
        <f t="shared" si="1"/>
        <v>47.142857142857146</v>
      </c>
      <c r="O32">
        <v>76</v>
      </c>
      <c r="P32">
        <v>291</v>
      </c>
      <c r="Q32">
        <v>40</v>
      </c>
      <c r="R32">
        <v>2.3860000000000001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12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x14ac:dyDescent="0.25">
      <c r="A33">
        <v>37</v>
      </c>
      <c r="B33" s="3" t="s">
        <v>72</v>
      </c>
      <c r="C33" s="6" t="s">
        <v>26</v>
      </c>
      <c r="D33" s="8" t="s">
        <v>26</v>
      </c>
      <c r="E33" s="3" t="s">
        <v>83</v>
      </c>
      <c r="F33" s="8" t="s">
        <v>83</v>
      </c>
      <c r="G33" s="8" t="s">
        <v>83</v>
      </c>
      <c r="H33" s="24">
        <v>15.3</v>
      </c>
      <c r="I33" s="7">
        <v>42106</v>
      </c>
      <c r="J33" s="5">
        <v>42236</v>
      </c>
      <c r="K33" s="16">
        <v>1</v>
      </c>
      <c r="L33" s="6" t="s">
        <v>2</v>
      </c>
      <c r="M33" s="2">
        <f t="shared" si="0"/>
        <v>130</v>
      </c>
      <c r="N33" s="21">
        <f t="shared" si="1"/>
        <v>18.571428571428573</v>
      </c>
      <c r="O33">
        <v>112</v>
      </c>
      <c r="P33">
        <v>257</v>
      </c>
      <c r="Q33">
        <v>60</v>
      </c>
      <c r="R33">
        <v>1.867</v>
      </c>
      <c r="S33">
        <v>133</v>
      </c>
      <c r="T33">
        <v>127</v>
      </c>
      <c r="U33">
        <v>0</v>
      </c>
      <c r="V33">
        <v>0</v>
      </c>
      <c r="W33">
        <v>3</v>
      </c>
      <c r="X33">
        <v>0</v>
      </c>
      <c r="Y33">
        <v>0</v>
      </c>
      <c r="Z33">
        <v>3</v>
      </c>
      <c r="AA33">
        <v>3</v>
      </c>
      <c r="AB33">
        <v>0</v>
      </c>
      <c r="AC33">
        <v>0</v>
      </c>
      <c r="AD33">
        <v>0</v>
      </c>
      <c r="AE33">
        <v>0</v>
      </c>
      <c r="AF33">
        <v>48</v>
      </c>
      <c r="AG33">
        <v>0</v>
      </c>
      <c r="AH33">
        <v>0</v>
      </c>
      <c r="AI33">
        <v>44</v>
      </c>
      <c r="AJ33">
        <v>1</v>
      </c>
      <c r="AK33">
        <v>1</v>
      </c>
    </row>
    <row r="34" spans="1:37" x14ac:dyDescent="0.25">
      <c r="A34">
        <v>38</v>
      </c>
      <c r="B34" s="9" t="s">
        <v>73</v>
      </c>
      <c r="C34" s="11" t="s">
        <v>74</v>
      </c>
      <c r="D34" s="19" t="s">
        <v>74</v>
      </c>
      <c r="E34" s="10" t="s">
        <v>88</v>
      </c>
      <c r="F34" s="19" t="s">
        <v>86</v>
      </c>
      <c r="G34" s="19" t="s">
        <v>86</v>
      </c>
      <c r="H34" s="25">
        <v>26.5</v>
      </c>
      <c r="I34" s="12">
        <v>42078</v>
      </c>
      <c r="J34" s="5">
        <v>42208</v>
      </c>
      <c r="K34" s="16">
        <v>1</v>
      </c>
      <c r="L34" s="11" t="s">
        <v>2</v>
      </c>
      <c r="M34" s="2">
        <f t="shared" si="0"/>
        <v>130</v>
      </c>
      <c r="N34" s="21">
        <f t="shared" si="1"/>
        <v>18.571428571428573</v>
      </c>
      <c r="O34">
        <v>101</v>
      </c>
      <c r="P34">
        <v>240</v>
      </c>
      <c r="Q34">
        <v>65</v>
      </c>
      <c r="R34">
        <v>1.988</v>
      </c>
      <c r="S34">
        <v>2</v>
      </c>
      <c r="T34">
        <v>2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33</v>
      </c>
      <c r="AG34">
        <v>0</v>
      </c>
      <c r="AH34">
        <v>0</v>
      </c>
      <c r="AI34">
        <v>0</v>
      </c>
      <c r="AJ34" s="17">
        <v>0</v>
      </c>
      <c r="AK34" s="17">
        <v>0</v>
      </c>
    </row>
    <row r="35" spans="1:37" x14ac:dyDescent="0.25">
      <c r="A35">
        <v>39</v>
      </c>
      <c r="B35" s="9" t="s">
        <v>75</v>
      </c>
      <c r="C35" s="11" t="s">
        <v>134</v>
      </c>
      <c r="D35" s="20" t="s">
        <v>79</v>
      </c>
      <c r="E35" s="9" t="s">
        <v>83</v>
      </c>
      <c r="F35" s="20" t="s">
        <v>83</v>
      </c>
      <c r="G35" s="20" t="s">
        <v>83</v>
      </c>
      <c r="H35" s="25">
        <v>13.2</v>
      </c>
      <c r="I35" s="12">
        <v>42064</v>
      </c>
      <c r="J35" s="5">
        <v>42208</v>
      </c>
      <c r="K35" s="16">
        <v>1</v>
      </c>
      <c r="L35" s="11" t="s">
        <v>2</v>
      </c>
      <c r="M35" s="2">
        <f t="shared" si="0"/>
        <v>144</v>
      </c>
      <c r="N35" s="21">
        <f t="shared" si="1"/>
        <v>20.571428571428573</v>
      </c>
      <c r="O35">
        <v>106</v>
      </c>
      <c r="P35">
        <v>265</v>
      </c>
      <c r="Q35">
        <v>60</v>
      </c>
      <c r="R35">
        <v>2.093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7</v>
      </c>
      <c r="AG35">
        <v>0</v>
      </c>
      <c r="AH35">
        <v>0</v>
      </c>
      <c r="AI35">
        <v>0</v>
      </c>
      <c r="AJ35" s="17">
        <v>0</v>
      </c>
      <c r="AK35" s="17">
        <v>0</v>
      </c>
    </row>
    <row r="36" spans="1:37" x14ac:dyDescent="0.25">
      <c r="A36">
        <v>40</v>
      </c>
      <c r="B36" s="9" t="s">
        <v>76</v>
      </c>
      <c r="C36" s="11" t="s">
        <v>28</v>
      </c>
      <c r="D36" s="19" t="s">
        <v>80</v>
      </c>
      <c r="E36" s="10" t="s">
        <v>83</v>
      </c>
      <c r="F36" s="19" t="s">
        <v>86</v>
      </c>
      <c r="G36" s="8" t="s">
        <v>83</v>
      </c>
      <c r="H36" s="25">
        <v>36.4</v>
      </c>
      <c r="I36" s="12">
        <v>41938</v>
      </c>
      <c r="J36" s="5">
        <v>42208</v>
      </c>
      <c r="K36" s="16">
        <v>3</v>
      </c>
      <c r="L36" s="11" t="s">
        <v>5</v>
      </c>
      <c r="M36" s="2">
        <f t="shared" si="0"/>
        <v>270</v>
      </c>
      <c r="N36" s="21">
        <f t="shared" si="1"/>
        <v>38.571428571428569</v>
      </c>
      <c r="O36">
        <v>101</v>
      </c>
      <c r="P36">
        <v>214</v>
      </c>
      <c r="Q36">
        <v>51</v>
      </c>
      <c r="R36">
        <v>2.9529999999999998</v>
      </c>
      <c r="S36">
        <v>72</v>
      </c>
      <c r="T36">
        <v>71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 s="17">
        <v>0</v>
      </c>
      <c r="AK36" s="17">
        <v>1</v>
      </c>
    </row>
    <row r="37" spans="1:37" x14ac:dyDescent="0.25">
      <c r="A37">
        <v>41</v>
      </c>
      <c r="B37" s="3" t="s">
        <v>77</v>
      </c>
      <c r="C37" s="11" t="s">
        <v>81</v>
      </c>
      <c r="D37" s="14" t="s">
        <v>81</v>
      </c>
      <c r="E37" s="14" t="s">
        <v>86</v>
      </c>
      <c r="F37" s="14" t="s">
        <v>86</v>
      </c>
      <c r="G37" s="14" t="s">
        <v>86</v>
      </c>
      <c r="H37" s="23">
        <v>16.600000000000001</v>
      </c>
      <c r="I37" s="7">
        <v>42121</v>
      </c>
      <c r="J37" s="5">
        <v>42220</v>
      </c>
      <c r="K37" s="16">
        <v>1</v>
      </c>
      <c r="L37" s="6" t="s">
        <v>43</v>
      </c>
      <c r="M37" s="2">
        <f t="shared" si="0"/>
        <v>99</v>
      </c>
      <c r="N37" s="21">
        <f t="shared" si="1"/>
        <v>14.142857142857142</v>
      </c>
      <c r="O37">
        <v>131</v>
      </c>
      <c r="P37">
        <v>240</v>
      </c>
      <c r="Q37">
        <v>73</v>
      </c>
      <c r="R37">
        <v>1.4450000000000001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11</v>
      </c>
      <c r="AG37">
        <v>0</v>
      </c>
      <c r="AH37">
        <v>0</v>
      </c>
      <c r="AI37">
        <v>0</v>
      </c>
      <c r="AJ37" s="17">
        <v>0</v>
      </c>
      <c r="AK37" s="17">
        <v>0</v>
      </c>
    </row>
    <row r="38" spans="1:37" x14ac:dyDescent="0.25">
      <c r="A38">
        <v>42</v>
      </c>
      <c r="B38" s="9" t="s">
        <v>78</v>
      </c>
      <c r="C38" s="11" t="s">
        <v>82</v>
      </c>
      <c r="D38" s="14" t="s">
        <v>82</v>
      </c>
      <c r="E38" t="s">
        <v>83</v>
      </c>
      <c r="F38" s="14" t="s">
        <v>83</v>
      </c>
      <c r="G38" s="14" t="s">
        <v>83</v>
      </c>
      <c r="H38" s="23">
        <v>7.3</v>
      </c>
      <c r="I38" s="7">
        <v>42119</v>
      </c>
      <c r="J38" s="5">
        <v>42220</v>
      </c>
      <c r="K38" s="16">
        <v>1</v>
      </c>
      <c r="L38" s="6" t="s">
        <v>43</v>
      </c>
      <c r="M38" s="2">
        <f t="shared" si="0"/>
        <v>101</v>
      </c>
      <c r="N38" s="21">
        <f t="shared" si="1"/>
        <v>14.428571428571429</v>
      </c>
      <c r="O38">
        <v>138</v>
      </c>
      <c r="P38">
        <v>265</v>
      </c>
      <c r="Q38">
        <v>76</v>
      </c>
      <c r="R38">
        <v>2.1320000000000001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88</v>
      </c>
      <c r="AG38">
        <v>0</v>
      </c>
      <c r="AH38">
        <v>0</v>
      </c>
      <c r="AI38">
        <v>0</v>
      </c>
      <c r="AJ38" s="17">
        <v>0</v>
      </c>
      <c r="AK38" s="17">
        <v>0</v>
      </c>
    </row>
    <row r="39" spans="1:37" x14ac:dyDescent="0.25">
      <c r="A39">
        <v>43</v>
      </c>
      <c r="B39" s="3" t="s">
        <v>90</v>
      </c>
      <c r="C39" s="11" t="s">
        <v>135</v>
      </c>
      <c r="D39" s="14" t="s">
        <v>91</v>
      </c>
      <c r="E39" t="s">
        <v>83</v>
      </c>
      <c r="F39" s="14" t="s">
        <v>83</v>
      </c>
      <c r="G39" s="8" t="s">
        <v>83</v>
      </c>
      <c r="H39" s="23">
        <v>20.3</v>
      </c>
      <c r="I39" s="5">
        <v>42015</v>
      </c>
      <c r="J39" s="5">
        <v>42228</v>
      </c>
      <c r="K39" s="16">
        <v>2</v>
      </c>
      <c r="L39" s="6" t="s">
        <v>1</v>
      </c>
      <c r="M39" s="2">
        <f t="shared" si="0"/>
        <v>213</v>
      </c>
      <c r="N39" s="21">
        <f t="shared" si="1"/>
        <v>30.428571428571427</v>
      </c>
      <c r="O39">
        <v>76</v>
      </c>
      <c r="P39">
        <v>205</v>
      </c>
      <c r="Q39">
        <v>44</v>
      </c>
      <c r="R39">
        <v>2.496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 s="17">
        <v>0</v>
      </c>
    </row>
    <row r="40" spans="1:37" x14ac:dyDescent="0.25">
      <c r="A40">
        <v>45</v>
      </c>
      <c r="B40" t="s">
        <v>114</v>
      </c>
      <c r="C40" s="11" t="s">
        <v>115</v>
      </c>
      <c r="D40" s="14" t="s">
        <v>115</v>
      </c>
      <c r="E40" t="s">
        <v>85</v>
      </c>
      <c r="F40" s="14" t="s">
        <v>84</v>
      </c>
      <c r="G40" s="14" t="s">
        <v>85</v>
      </c>
      <c r="H40" s="23">
        <v>6.8</v>
      </c>
      <c r="I40" s="7">
        <v>42099</v>
      </c>
      <c r="J40" s="5">
        <v>42233</v>
      </c>
      <c r="K40" s="16">
        <v>1</v>
      </c>
      <c r="L40" s="6" t="s">
        <v>2</v>
      </c>
      <c r="M40" s="2">
        <f t="shared" si="0"/>
        <v>134</v>
      </c>
      <c r="N40" s="21">
        <f t="shared" si="1"/>
        <v>19.142857142857142</v>
      </c>
      <c r="O40">
        <v>127</v>
      </c>
      <c r="P40">
        <v>291</v>
      </c>
      <c r="Q40">
        <v>57</v>
      </c>
      <c r="R40">
        <v>2.0699999999999998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148</v>
      </c>
      <c r="AG40">
        <v>0</v>
      </c>
      <c r="AH40">
        <v>0</v>
      </c>
      <c r="AI40">
        <v>0</v>
      </c>
      <c r="AJ40">
        <v>0</v>
      </c>
      <c r="AK40" s="17">
        <v>0</v>
      </c>
    </row>
    <row r="41" spans="1:37" x14ac:dyDescent="0.25">
      <c r="A41" s="10">
        <v>46</v>
      </c>
      <c r="B41" t="s">
        <v>116</v>
      </c>
      <c r="C41" s="11" t="s">
        <v>138</v>
      </c>
      <c r="D41" s="14" t="s">
        <v>57</v>
      </c>
      <c r="E41" t="s">
        <v>85</v>
      </c>
      <c r="F41" s="14" t="s">
        <v>85</v>
      </c>
      <c r="G41" s="14" t="s">
        <v>85</v>
      </c>
      <c r="H41" s="23">
        <v>23.4</v>
      </c>
      <c r="I41" s="7">
        <v>41980</v>
      </c>
      <c r="J41" s="5">
        <v>42233</v>
      </c>
      <c r="K41" s="16">
        <v>3</v>
      </c>
      <c r="L41" s="6" t="s">
        <v>42</v>
      </c>
      <c r="M41" s="2">
        <f t="shared" si="0"/>
        <v>253</v>
      </c>
      <c r="N41" s="21">
        <f t="shared" si="1"/>
        <v>36.142857142857146</v>
      </c>
      <c r="O41">
        <v>97</v>
      </c>
      <c r="P41">
        <v>291</v>
      </c>
      <c r="Q41">
        <v>49</v>
      </c>
      <c r="R41">
        <v>2.1360000000000001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19</v>
      </c>
      <c r="AG41">
        <v>0</v>
      </c>
      <c r="AH41">
        <v>0</v>
      </c>
      <c r="AI41">
        <v>0</v>
      </c>
      <c r="AJ41" s="17">
        <v>0</v>
      </c>
      <c r="AK41" s="17">
        <v>0</v>
      </c>
    </row>
    <row r="42" spans="1:37" x14ac:dyDescent="0.25">
      <c r="A42">
        <v>47</v>
      </c>
      <c r="B42" t="s">
        <v>117</v>
      </c>
      <c r="C42" s="11" t="s">
        <v>28</v>
      </c>
      <c r="D42" s="14" t="s">
        <v>80</v>
      </c>
      <c r="E42" t="s">
        <v>83</v>
      </c>
      <c r="F42" s="14" t="s">
        <v>86</v>
      </c>
      <c r="G42" s="8" t="s">
        <v>83</v>
      </c>
      <c r="H42" s="23">
        <v>18.600000000000001</v>
      </c>
      <c r="I42" s="7">
        <v>42105</v>
      </c>
      <c r="J42" s="5">
        <v>42234</v>
      </c>
      <c r="K42" s="16">
        <v>1</v>
      </c>
      <c r="L42" s="6" t="s">
        <v>2</v>
      </c>
      <c r="M42" s="2">
        <f t="shared" si="0"/>
        <v>129</v>
      </c>
      <c r="N42" s="21">
        <f t="shared" si="1"/>
        <v>18.428571428571427</v>
      </c>
      <c r="O42">
        <v>146</v>
      </c>
      <c r="P42">
        <v>274</v>
      </c>
      <c r="Q42">
        <v>97</v>
      </c>
      <c r="R42">
        <v>0.89800000000000002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5</v>
      </c>
      <c r="AA42">
        <v>5</v>
      </c>
      <c r="AB42">
        <v>0</v>
      </c>
      <c r="AC42">
        <v>0</v>
      </c>
      <c r="AD42">
        <v>0</v>
      </c>
      <c r="AE42">
        <v>0</v>
      </c>
      <c r="AF42">
        <v>102</v>
      </c>
      <c r="AG42">
        <v>0</v>
      </c>
      <c r="AH42">
        <v>0</v>
      </c>
      <c r="AI42">
        <v>0</v>
      </c>
      <c r="AJ42" s="17">
        <v>0</v>
      </c>
      <c r="AK42" s="17">
        <v>0</v>
      </c>
    </row>
    <row r="43" spans="1:37" x14ac:dyDescent="0.25">
      <c r="A43">
        <v>48</v>
      </c>
      <c r="B43" t="s">
        <v>118</v>
      </c>
      <c r="C43" s="11" t="s">
        <v>119</v>
      </c>
      <c r="D43" s="14" t="s">
        <v>119</v>
      </c>
      <c r="E43" t="s">
        <v>85</v>
      </c>
      <c r="F43" s="14" t="s">
        <v>83</v>
      </c>
      <c r="G43" s="14" t="s">
        <v>83</v>
      </c>
      <c r="H43" s="23">
        <v>8.3000000000000007</v>
      </c>
      <c r="I43" s="7">
        <v>42128</v>
      </c>
      <c r="J43" s="5">
        <v>42234</v>
      </c>
      <c r="K43" s="16">
        <v>1</v>
      </c>
      <c r="L43" s="6" t="s">
        <v>43</v>
      </c>
      <c r="M43" s="2">
        <f t="shared" si="0"/>
        <v>106</v>
      </c>
      <c r="N43" s="21">
        <f t="shared" si="1"/>
        <v>15.142857142857142</v>
      </c>
      <c r="O43">
        <v>102</v>
      </c>
      <c r="P43">
        <v>265</v>
      </c>
      <c r="Q43">
        <v>56</v>
      </c>
      <c r="R43">
        <v>1.984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9</v>
      </c>
      <c r="AG43">
        <v>0</v>
      </c>
      <c r="AH43">
        <v>0</v>
      </c>
      <c r="AI43">
        <v>0</v>
      </c>
      <c r="AJ43" s="17">
        <v>0</v>
      </c>
      <c r="AK43" s="17">
        <v>0</v>
      </c>
    </row>
    <row r="44" spans="1:37" x14ac:dyDescent="0.25">
      <c r="A44" s="10">
        <v>49</v>
      </c>
      <c r="B44" t="s">
        <v>126</v>
      </c>
      <c r="C44" s="11" t="s">
        <v>32</v>
      </c>
      <c r="D44" s="14" t="s">
        <v>32</v>
      </c>
      <c r="E44" t="s">
        <v>86</v>
      </c>
      <c r="F44" s="14" t="s">
        <v>86</v>
      </c>
      <c r="G44" s="8" t="s">
        <v>86</v>
      </c>
      <c r="H44" s="23">
        <v>13.4</v>
      </c>
      <c r="I44" s="7">
        <v>42124</v>
      </c>
      <c r="J44" s="5">
        <v>42235</v>
      </c>
      <c r="K44" s="16">
        <v>1</v>
      </c>
      <c r="L44" s="6" t="s">
        <v>43</v>
      </c>
      <c r="M44" s="2">
        <f t="shared" si="0"/>
        <v>111</v>
      </c>
      <c r="N44" s="21">
        <f t="shared" si="1"/>
        <v>15.857142857142858</v>
      </c>
      <c r="O44">
        <v>118</v>
      </c>
      <c r="P44">
        <v>274</v>
      </c>
      <c r="Q44">
        <v>61</v>
      </c>
      <c r="R44">
        <v>1.625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39</v>
      </c>
      <c r="AG44">
        <v>0</v>
      </c>
      <c r="AH44">
        <v>0</v>
      </c>
      <c r="AI44">
        <v>0</v>
      </c>
      <c r="AJ44" s="17">
        <v>0</v>
      </c>
      <c r="AK44" s="17">
        <v>0</v>
      </c>
    </row>
    <row r="45" spans="1:37" x14ac:dyDescent="0.25">
      <c r="A45">
        <v>50</v>
      </c>
      <c r="B45" t="s">
        <v>127</v>
      </c>
      <c r="C45" s="11" t="s">
        <v>26</v>
      </c>
      <c r="D45" s="14" t="s">
        <v>26</v>
      </c>
      <c r="E45" t="s">
        <v>83</v>
      </c>
      <c r="F45" s="14" t="s">
        <v>85</v>
      </c>
      <c r="G45" s="8" t="s">
        <v>83</v>
      </c>
      <c r="H45" s="23">
        <v>16.899999999999999</v>
      </c>
      <c r="I45" s="7">
        <v>42056</v>
      </c>
      <c r="J45" s="5">
        <v>42235</v>
      </c>
      <c r="K45" s="16">
        <v>2</v>
      </c>
      <c r="L45" s="6" t="s">
        <v>41</v>
      </c>
      <c r="M45" s="2">
        <f t="shared" si="0"/>
        <v>179</v>
      </c>
      <c r="N45" s="21">
        <f t="shared" si="1"/>
        <v>25.571428571428573</v>
      </c>
      <c r="O45">
        <v>104</v>
      </c>
      <c r="P45">
        <v>257</v>
      </c>
      <c r="Q45">
        <v>39</v>
      </c>
      <c r="R45">
        <v>4.8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1</v>
      </c>
      <c r="AB45">
        <v>0</v>
      </c>
      <c r="AC45">
        <v>0</v>
      </c>
      <c r="AD45">
        <v>0</v>
      </c>
      <c r="AE45">
        <v>0</v>
      </c>
      <c r="AF45">
        <v>25</v>
      </c>
      <c r="AG45">
        <v>0</v>
      </c>
      <c r="AH45">
        <v>3</v>
      </c>
      <c r="AI45">
        <v>0</v>
      </c>
      <c r="AJ45" s="17">
        <v>0</v>
      </c>
      <c r="AK45" s="17">
        <v>0</v>
      </c>
    </row>
    <row r="46" spans="1:37" x14ac:dyDescent="0.25">
      <c r="O46" s="22">
        <f>AVERAGE(O2:O45)</f>
        <v>101.86363636363636</v>
      </c>
      <c r="P46" s="22">
        <f>AVERAGE(P2:P45)</f>
        <v>269.45454545454544</v>
      </c>
      <c r="Q46" s="22">
        <f>AVERAGE(Q2:Q45)</f>
        <v>54.022727272727273</v>
      </c>
      <c r="R46" s="22">
        <f>AVERAGE(R2:R45)</f>
        <v>2.3162272727272724</v>
      </c>
      <c r="S46" s="22">
        <f>AVERAGE(S2:S45)</f>
        <v>7.1136363636363633</v>
      </c>
      <c r="T46" s="22">
        <f>AVERAGE(T2:T45)</f>
        <v>4.5681818181818183</v>
      </c>
      <c r="U46" s="22">
        <f>AVERAGE(U2:U45)</f>
        <v>0</v>
      </c>
      <c r="V46" s="22">
        <f>AVERAGE(V2:V45)</f>
        <v>0</v>
      </c>
      <c r="W46" s="22">
        <f>AVERAGE(W2:W45)</f>
        <v>6.8181818181818177E-2</v>
      </c>
      <c r="X46" s="22">
        <f>AVERAGE(X2:X45)</f>
        <v>0</v>
      </c>
      <c r="Y46" s="22">
        <f>AVERAGE(Y2:Y45)</f>
        <v>0</v>
      </c>
      <c r="Z46" s="22">
        <f>AVERAGE(Z2:Z45)</f>
        <v>0.31818181818181818</v>
      </c>
      <c r="AA46" s="22">
        <f>AVERAGE(AA2:AA45)</f>
        <v>0.31818181818181818</v>
      </c>
      <c r="AB46" s="22">
        <f>AVERAGE(AB2:AB45)</f>
        <v>0</v>
      </c>
      <c r="AC46" s="22">
        <f>AVERAGE(AC2:AC45)</f>
        <v>0</v>
      </c>
      <c r="AD46" s="22">
        <f>AVERAGE(AD2:AD45)</f>
        <v>0</v>
      </c>
      <c r="AE46" s="22">
        <f>AVERAGE(AE2:AE45)</f>
        <v>0</v>
      </c>
      <c r="AF46" s="22">
        <f>AVERAGE(AF2:AF45)</f>
        <v>34.68181818181818</v>
      </c>
      <c r="AG46" s="22">
        <f>AVERAGE(AG2:AG45)</f>
        <v>1.5227272727272727</v>
      </c>
      <c r="AH46" s="22">
        <f>AVERAGE(AH2:AH45)</f>
        <v>0.22727272727272727</v>
      </c>
      <c r="AI46" s="22">
        <f>AVERAGE(AI2:AI45)</f>
        <v>3.4090909090909092</v>
      </c>
      <c r="AJ46" s="22">
        <f>AVERAGE(AJ2:AJ45)</f>
        <v>2.2727272727272728E-2</v>
      </c>
      <c r="AK46" s="22">
        <f>AVERAGE(AK2:AK45)</f>
        <v>4.5454545454545456E-2</v>
      </c>
    </row>
    <row r="47" spans="1:37" x14ac:dyDescent="0.25">
      <c r="G47" s="8" t="s">
        <v>130</v>
      </c>
      <c r="H47" s="23">
        <f>AVERAGE(H40:H45,H33:H39,H32,H30:H31,H25:H29,H23:H24,H2:H22)</f>
        <v>17.738863636363636</v>
      </c>
      <c r="M47" s="6" t="s">
        <v>130</v>
      </c>
      <c r="N47" s="27">
        <f>AVERAGE(N40:N45,N33:N39,N32,N30:N31,N25:N29,N23:N24,N2:N22)</f>
        <v>27.814935064935067</v>
      </c>
      <c r="O47" s="22">
        <f>MEDIAN(O2:O45)</f>
        <v>98.5</v>
      </c>
      <c r="P47" s="22">
        <f>MEDIAN(P2:P45)</f>
        <v>274</v>
      </c>
      <c r="Q47" s="22">
        <f>MEDIAN(Q2:Q45)</f>
        <v>51</v>
      </c>
      <c r="R47" s="22">
        <f>MEDIAN(R2:R45)</f>
        <v>2.1964999999999999</v>
      </c>
      <c r="S47" s="22">
        <f>MEDIAN(S2:S45)</f>
        <v>0</v>
      </c>
      <c r="T47" s="22">
        <f>MEDIAN(T2:T45)</f>
        <v>0</v>
      </c>
      <c r="U47" s="22">
        <f>MEDIAN(U2:U45)</f>
        <v>0</v>
      </c>
      <c r="V47" s="22">
        <f>MEDIAN(V2:V45)</f>
        <v>0</v>
      </c>
      <c r="W47" s="22">
        <f>MEDIAN(W2:W45)</f>
        <v>0</v>
      </c>
      <c r="X47" s="22">
        <f>MEDIAN(X2:X45)</f>
        <v>0</v>
      </c>
      <c r="Y47" s="22">
        <f>MEDIAN(Y2:Y45)</f>
        <v>0</v>
      </c>
      <c r="Z47" s="22">
        <f>MEDIAN(Z2:Z45)</f>
        <v>0</v>
      </c>
      <c r="AA47" s="22">
        <f>MEDIAN(AA2:AA45)</f>
        <v>0</v>
      </c>
      <c r="AB47" s="22">
        <f>MEDIAN(AB2:AB45)</f>
        <v>0</v>
      </c>
      <c r="AC47" s="22">
        <f>MEDIAN(AC2:AC45)</f>
        <v>0</v>
      </c>
      <c r="AD47" s="22">
        <f>MEDIAN(AD2:AD45)</f>
        <v>0</v>
      </c>
      <c r="AE47" s="22">
        <f>MEDIAN(AE2:AE45)</f>
        <v>0</v>
      </c>
      <c r="AF47" s="22">
        <f>MEDIAN(AF2:AF45)</f>
        <v>9.5</v>
      </c>
      <c r="AG47" s="22">
        <f>MEDIAN(AG2:AG45)</f>
        <v>0</v>
      </c>
      <c r="AH47" s="22">
        <f>MEDIAN(AH2:AH45)</f>
        <v>0</v>
      </c>
      <c r="AI47" s="22">
        <f>MEDIAN(AI2:AI45)</f>
        <v>0</v>
      </c>
      <c r="AJ47" s="22">
        <f>MEDIAN(AJ2:AJ45)</f>
        <v>0</v>
      </c>
      <c r="AK47" s="22">
        <f>MEDIAN(AK2:AK45)</f>
        <v>0</v>
      </c>
    </row>
    <row r="48" spans="1:37" x14ac:dyDescent="0.25">
      <c r="G48" s="8" t="s">
        <v>131</v>
      </c>
      <c r="H48" s="26" t="s">
        <v>132</v>
      </c>
      <c r="M48" s="6" t="s">
        <v>131</v>
      </c>
      <c r="N48" s="18" t="s">
        <v>133</v>
      </c>
      <c r="O48">
        <f>MIN(O40:O45,O33:O39,O32,O30:O31,O25:O29,O23:O24,O2:O22)</f>
        <v>70</v>
      </c>
      <c r="P48">
        <f>MIN(P40:P45,P33:P39,P32,P30:P31,P25:P29,P23:P24,P2:P22)</f>
        <v>165</v>
      </c>
      <c r="Q48">
        <f>MIN(Q40:Q45,Q33:Q39,Q32,Q30:Q31,Q25:Q29,Q23:Q24,Q2:Q22)</f>
        <v>33</v>
      </c>
      <c r="R48">
        <f>MIN(R40:R45,R33:R39,R32,R30:R31,R25:R29,R23:R24,R2:R22)</f>
        <v>0.89800000000000002</v>
      </c>
      <c r="S48">
        <f>MIN(S40:S45,S33:S39,S32,S30:S31,S25:S29,S23:S24,S2:S22)</f>
        <v>0</v>
      </c>
      <c r="T48">
        <f>MIN(T40:T45,T33:T39,T32,T30:T31,T25:T29,T23:T24,T2:T22)</f>
        <v>0</v>
      </c>
      <c r="U48">
        <f>MIN(U40:U45,U33:U39,U32,U30:U31,U25:U29,U23:U24,U2:U22)</f>
        <v>0</v>
      </c>
      <c r="V48">
        <f>MIN(V40:V45,V33:V39,V32,V30:V31,V25:V29,V23:V24,V2:V22)</f>
        <v>0</v>
      </c>
      <c r="W48">
        <f>MIN(W40:W45,W33:W39,W32,W30:W31,W25:W29,W23:W24,W2:W22)</f>
        <v>0</v>
      </c>
      <c r="X48">
        <f>MIN(X40:X45,X33:X39,X32,X30:X31,X25:X29,X23:X24,X2:X22)</f>
        <v>0</v>
      </c>
      <c r="Y48">
        <f>MIN(Y40:Y45,Y33:Y39,Y32,Y30:Y31,Y25:Y29,Y23:Y24,Y2:Y22)</f>
        <v>0</v>
      </c>
      <c r="Z48">
        <f>MIN(Z40:Z45,Z33:Z39,Z32,Z30:Z31,Z25:Z29,Z23:Z24,Z2:Z22)</f>
        <v>0</v>
      </c>
      <c r="AA48">
        <f>MIN(AA40:AA45,AA33:AA39,AA32,AA30:AA31,AA25:AA29,AA23:AA24,AA2:AA22)</f>
        <v>0</v>
      </c>
      <c r="AB48">
        <f>MIN(AB40:AB45,AB33:AB39,AB32,AB30:AB31,AB25:AB29,AB23:AB24,AB2:AB22)</f>
        <v>0</v>
      </c>
      <c r="AC48">
        <f>MIN(AC40:AC45,AC33:AC39,AC32,AC30:AC31,AC25:AC29,AC23:AC24,AC2:AC22)</f>
        <v>0</v>
      </c>
      <c r="AD48">
        <f>MIN(AD40:AD45,AD33:AD39,AD32,AD30:AD31,AD25:AD29,AD23:AD24,AD2:AD22)</f>
        <v>0</v>
      </c>
      <c r="AE48">
        <f>MIN(AE40:AE45,AE33:AE39,AE32,AE30:AE31,AE25:AE29,AE23:AE24,AE2:AE22)</f>
        <v>0</v>
      </c>
      <c r="AF48">
        <f>MIN(AF40:AF45,AF33:AF39,AF32,AF30:AF31,AF25:AF29,AF23:AF24,AF2:AF22)</f>
        <v>0</v>
      </c>
      <c r="AG48">
        <f>MIN(AG40:AG45,AG33:AG39,AG32,AG30:AG31,AG25:AG29,AG23:AG24,AG2:AG22)</f>
        <v>0</v>
      </c>
      <c r="AH48">
        <f>MIN(AH40:AH45,AH33:AH39,AH32,AH30:AH31,AH25:AH29,AH23:AH24,AH2:AH22)</f>
        <v>0</v>
      </c>
      <c r="AI48">
        <f>MIN(AI40:AI45,AI33:AI39,AI32,AI30:AI31,AI25:AI29,AI23:AI24,AI2:AI22)</f>
        <v>0</v>
      </c>
      <c r="AJ48">
        <f>MIN(AJ40:AJ45,AJ33:AJ39,AJ32,AJ30:AJ31,AJ25:AJ29,AJ23:AJ24,AJ2:AJ22)</f>
        <v>0</v>
      </c>
      <c r="AK48">
        <f>MIN(AK40:AK45,AK33:AK39,AK32,AK30:AK31,AK25:AK29,AK23:AK24,AK2:AK22)</f>
        <v>0</v>
      </c>
    </row>
    <row r="49" spans="15:37" x14ac:dyDescent="0.25">
      <c r="O49">
        <f>MAX(O40:O45,O33:O39,O32,O30:O31,O25:O29,O23:O24,O2:O22)</f>
        <v>148</v>
      </c>
      <c r="P49">
        <f>MAX(P40:P45,P33:P39,P32,P30:P31,P25:P29,P23:P24,P2:P22)</f>
        <v>317</v>
      </c>
      <c r="Q49">
        <f>MAX(Q40:Q45,Q33:Q39,Q32,Q30:Q31,Q25:Q29,Q23:Q24,Q2:Q22)</f>
        <v>97</v>
      </c>
      <c r="R49">
        <f>MAX(R40:R45,R33:R39,R32,R30:R31,R25:R29,R23:R24,R2:R22)</f>
        <v>4.8</v>
      </c>
      <c r="S49">
        <f>MAX(S40:S45,S33:S39,S32,S30:S31,S25:S29,S23:S24,S2:S22)</f>
        <v>133</v>
      </c>
      <c r="T49">
        <f>MAX(T40:T45,T33:T39,T32,T30:T31,T25:T29,T23:T24,T2:T22)</f>
        <v>127</v>
      </c>
      <c r="U49">
        <f>MAX(U40:U45,U33:U39,U32,U30:U31,U25:U29,U23:U24,U2:U22)</f>
        <v>0</v>
      </c>
      <c r="V49">
        <f>MAX(V40:V45,V33:V39,V32,V30:V31,V25:V29,V23:V24,V2:V22)</f>
        <v>0</v>
      </c>
      <c r="W49">
        <f>MAX(W40:W45,W33:W39,W32,W30:W31,W25:W29,W23:W24,W2:W22)</f>
        <v>3</v>
      </c>
      <c r="X49">
        <f>MAX(X40:X45,X33:X39,X32,X30:X31,X25:X29,X23:X24,X2:X22)</f>
        <v>0</v>
      </c>
      <c r="Y49">
        <f>MAX(Y40:Y45,Y33:Y39,Y32,Y30:Y31,Y25:Y29,Y23:Y24,Y2:Y22)</f>
        <v>0</v>
      </c>
      <c r="Z49">
        <f>MAX(Z40:Z45,Z33:Z39,Z32,Z30:Z31,Z25:Z29,Z23:Z24,Z2:Z22)</f>
        <v>5</v>
      </c>
      <c r="AA49">
        <f>MAX(AA40:AA45,AA33:AA39,AA32,AA30:AA31,AA25:AA29,AA23:AA24,AA2:AA22)</f>
        <v>5</v>
      </c>
      <c r="AB49">
        <f>MAX(AB40:AB45,AB33:AB39,AB32,AB30:AB31,AB25:AB29,AB23:AB24,AB2:AB22)</f>
        <v>0</v>
      </c>
      <c r="AC49">
        <f>MAX(AC40:AC45,AC33:AC39,AC32,AC30:AC31,AC25:AC29,AC23:AC24,AC2:AC22)</f>
        <v>0</v>
      </c>
      <c r="AD49">
        <f>MAX(AD40:AD45,AD33:AD39,AD32,AD30:AD31,AD25:AD29,AD23:AD24,AD2:AD22)</f>
        <v>0</v>
      </c>
      <c r="AE49">
        <f>MAX(AE40:AE45,AE33:AE39,AE32,AE30:AE31,AE25:AE29,AE23:AE24,AE2:AE22)</f>
        <v>0</v>
      </c>
      <c r="AF49">
        <f>MAX(AF40:AF45,AF33:AF39,AF32,AF30:AF31,AF25:AF29,AF23:AF24,AF2:AF22)</f>
        <v>193</v>
      </c>
      <c r="AG49">
        <f>MAX(AG40:AG45,AG33:AG39,AG32,AG30:AG31,AG25:AG29,AG23:AG24,AG2:AG22)</f>
        <v>39</v>
      </c>
      <c r="AH49">
        <f>MAX(AH40:AH45,AH33:AH39,AH32,AH30:AH31,AH25:AH29,AH23:AH24,AH2:AH22)</f>
        <v>3</v>
      </c>
      <c r="AI49">
        <f>MAX(AI40:AI45,AI33:AI39,AI32,AI30:AI31,AI25:AI29,AI23:AI24,AI2:AI22)</f>
        <v>104</v>
      </c>
      <c r="AJ49">
        <f>MAX(AJ40:AJ45,AJ33:AJ39,AJ32,AJ30:AJ31,AJ25:AJ29,AJ23:AJ24,AJ2:AJ22)</f>
        <v>1</v>
      </c>
      <c r="AK49">
        <f>MAX(AK40:AK45,AK33:AK39,AK32,AK30:AK31,AK25:AK29,AK23:AK24,AK2:AK22)</f>
        <v>1</v>
      </c>
    </row>
  </sheetData>
  <pageMargins left="0.25" right="0.25" top="0.75" bottom="0.75" header="0.3" footer="0.3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18" sqref="A18"/>
    </sheetView>
  </sheetViews>
  <sheetFormatPr defaultRowHeight="15" x14ac:dyDescent="0.25"/>
  <cols>
    <col min="1" max="1" width="17.28515625" customWidth="1"/>
  </cols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Holter Data</vt:lpstr>
      <vt:lpstr>Glossary</vt:lpstr>
    </vt:vector>
  </TitlesOfParts>
  <Company>College of Veterinary Medicine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Tracey, Rebecca</dc:creator>
  <cp:lastModifiedBy>Lee, Pamela</cp:lastModifiedBy>
  <cp:lastPrinted>2015-08-10T20:39:08Z</cp:lastPrinted>
  <dcterms:created xsi:type="dcterms:W3CDTF">2015-05-29T21:27:10Z</dcterms:created>
  <dcterms:modified xsi:type="dcterms:W3CDTF">2017-05-09T19:42:34Z</dcterms:modified>
</cp:coreProperties>
</file>