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21000" tabRatio="470" activeTab="0"/>
  </bookViews>
  <sheets>
    <sheet name="内参校正表" sheetId="1" r:id="rId1"/>
  </sheets>
  <definedNames>
    <definedName name="_xlfn.T.TEST" hidden="1">#NAME?</definedName>
  </definedNames>
  <calcPr fullCalcOnLoad="1"/>
</workbook>
</file>

<file path=xl/sharedStrings.xml><?xml version="1.0" encoding="utf-8"?>
<sst xmlns="http://schemas.openxmlformats.org/spreadsheetml/2006/main" count="224" uniqueCount="76">
  <si>
    <r>
      <t xml:space="preserve">2 </t>
    </r>
    <r>
      <rPr>
        <vertAlign val="superscript"/>
        <sz val="9"/>
        <color indexed="8"/>
        <rFont val="宋体"/>
        <family val="0"/>
      </rPr>
      <t xml:space="preserve">- </t>
    </r>
    <r>
      <rPr>
        <b/>
        <vertAlign val="superscript"/>
        <sz val="9"/>
        <color indexed="8"/>
        <rFont val="宋体"/>
        <family val="0"/>
      </rPr>
      <t>△△</t>
    </r>
    <r>
      <rPr>
        <vertAlign val="superscript"/>
        <sz val="9"/>
        <color indexed="8"/>
        <rFont val="宋体"/>
        <family val="0"/>
      </rPr>
      <t xml:space="preserve"> CT</t>
    </r>
    <r>
      <rPr>
        <sz val="9"/>
        <color indexed="8"/>
        <rFont val="宋体"/>
        <family val="0"/>
      </rPr>
      <t>　</t>
    </r>
  </si>
  <si>
    <r>
      <t xml:space="preserve">AVERAGE 2 </t>
    </r>
    <r>
      <rPr>
        <vertAlign val="superscript"/>
        <sz val="9"/>
        <color indexed="8"/>
        <rFont val="宋体"/>
        <family val="0"/>
      </rPr>
      <t xml:space="preserve">- △△ CT </t>
    </r>
  </si>
  <si>
    <t>p-value</t>
  </si>
  <si>
    <r>
      <t xml:space="preserve">2 </t>
    </r>
    <r>
      <rPr>
        <vertAlign val="superscript"/>
        <sz val="9"/>
        <color indexed="8"/>
        <rFont val="宋体"/>
        <family val="0"/>
      </rPr>
      <t xml:space="preserve">- </t>
    </r>
    <r>
      <rPr>
        <b/>
        <vertAlign val="superscript"/>
        <sz val="9"/>
        <color indexed="8"/>
        <rFont val="宋体"/>
        <family val="0"/>
      </rPr>
      <t>△△</t>
    </r>
    <r>
      <rPr>
        <vertAlign val="superscript"/>
        <sz val="9"/>
        <color indexed="8"/>
        <rFont val="宋体"/>
        <family val="0"/>
      </rPr>
      <t xml:space="preserve"> CT</t>
    </r>
    <r>
      <rPr>
        <sz val="9"/>
        <color indexed="8"/>
        <rFont val="宋体"/>
        <family val="0"/>
      </rPr>
      <t>　</t>
    </r>
  </si>
  <si>
    <r>
      <t xml:space="preserve">AVERAGE 2 </t>
    </r>
    <r>
      <rPr>
        <vertAlign val="superscript"/>
        <sz val="9"/>
        <color indexed="8"/>
        <rFont val="宋体"/>
        <family val="0"/>
      </rPr>
      <t xml:space="preserve">- △△ CT </t>
    </r>
  </si>
  <si>
    <t>(β-actin)Ct</t>
  </si>
  <si>
    <r>
      <t>(</t>
    </r>
    <r>
      <rPr>
        <sz val="9"/>
        <color indexed="8"/>
        <rFont val="宋体"/>
        <family val="0"/>
      </rPr>
      <t>IGF2</t>
    </r>
    <r>
      <rPr>
        <sz val="9"/>
        <color indexed="8"/>
        <rFont val="宋体"/>
        <family val="0"/>
      </rPr>
      <t>)Ct</t>
    </r>
  </si>
  <si>
    <t>(IGF2)Ct-(β-actin)Ct</t>
  </si>
  <si>
    <t>(PDGFA)Ct</t>
  </si>
  <si>
    <t>(PDGFA)Ct-(β-actin)Ct</t>
  </si>
  <si>
    <t>(RUNX2)Ct</t>
  </si>
  <si>
    <t>(RUNX2)Ct-(β-actin)Ct</t>
  </si>
  <si>
    <t>(SEMA3D)Ct</t>
  </si>
  <si>
    <t>(SEMA3D)Ct-(β-actin)Ct</t>
  </si>
  <si>
    <t>(SOD1)Ct</t>
  </si>
  <si>
    <t>(SOD1)Ct-(β-actin)Ct</t>
  </si>
  <si>
    <t>(TEP1)Ct</t>
  </si>
  <si>
    <t>(TEP1)Ct-(β-actin)Ct</t>
  </si>
  <si>
    <t>(VEGF)Ct</t>
  </si>
  <si>
    <t>(VEGF)Ct-(β-actin)Ct</t>
  </si>
  <si>
    <t>Group</t>
  </si>
  <si>
    <t>Group</t>
  </si>
  <si>
    <t>Sample</t>
  </si>
  <si>
    <t>Sample</t>
  </si>
  <si>
    <t>C2</t>
  </si>
  <si>
    <t>C2</t>
  </si>
  <si>
    <t>C1</t>
  </si>
  <si>
    <t>C1</t>
  </si>
  <si>
    <t>C3</t>
  </si>
  <si>
    <t>C3</t>
  </si>
  <si>
    <t>C4</t>
  </si>
  <si>
    <t>C4</t>
  </si>
  <si>
    <t>C5</t>
  </si>
  <si>
    <t>C5</t>
  </si>
  <si>
    <t>C6</t>
  </si>
  <si>
    <t>C6</t>
  </si>
  <si>
    <t>C7</t>
  </si>
  <si>
    <t>C7</t>
  </si>
  <si>
    <t>C8</t>
  </si>
  <si>
    <t>C8</t>
  </si>
  <si>
    <t>C9</t>
  </si>
  <si>
    <t>C9</t>
  </si>
  <si>
    <t>C10</t>
  </si>
  <si>
    <t>C10</t>
  </si>
  <si>
    <t>A1</t>
  </si>
  <si>
    <t>A1</t>
  </si>
  <si>
    <t>A2</t>
  </si>
  <si>
    <t>A2</t>
  </si>
  <si>
    <t>A3</t>
  </si>
  <si>
    <t>A3</t>
  </si>
  <si>
    <t>A4</t>
  </si>
  <si>
    <t>A4</t>
  </si>
  <si>
    <t>A5</t>
  </si>
  <si>
    <t>A5</t>
  </si>
  <si>
    <t>A6</t>
  </si>
  <si>
    <t>A6</t>
  </si>
  <si>
    <t>A7</t>
  </si>
  <si>
    <t>A7</t>
  </si>
  <si>
    <t>A8</t>
  </si>
  <si>
    <t>A8</t>
  </si>
  <si>
    <t>A9</t>
  </si>
  <si>
    <t>A9</t>
  </si>
  <si>
    <t>A10</t>
  </si>
  <si>
    <t>A10</t>
  </si>
  <si>
    <t>AIONFH</t>
  </si>
  <si>
    <t>AIONFH</t>
  </si>
  <si>
    <t>Control</t>
  </si>
  <si>
    <t>Control</t>
  </si>
  <si>
    <t>A/C</t>
  </si>
  <si>
    <r>
      <t>[(IGF2)Ct-(U6)Ct]Sample-[(IGF2)Ct-(β-actin)Ct]</t>
    </r>
    <r>
      <rPr>
        <sz val="9"/>
        <color indexed="8"/>
        <rFont val="宋体"/>
        <family val="0"/>
      </rPr>
      <t>1</t>
    </r>
  </si>
  <si>
    <t>[(PDGFA)Ct-(U6)Ct]Sample-[(PDGFA)Ct-(β-actin)Ct]1</t>
  </si>
  <si>
    <t>[(RUNX2)Ct-(U6)Ct]Sample-[(RUNX2)Ct-(β-actin)Ct]1</t>
  </si>
  <si>
    <t>[(SEMA3D)Ct-(U6)Ct]Sample-[(SEMA3D)Ct-(β-actin)Ct]1</t>
  </si>
  <si>
    <t>[(SOD1)Ct-(U6)Ct]Sample-[(SOD1)Ct-(β-actin)Ct]1</t>
  </si>
  <si>
    <t>[(TEP1)Ct-(U6)Ct]Sample-[(TEP1)Ct-(β-actin)Ct]1</t>
  </si>
  <si>
    <t>[(VEGF)Ct-(U6)Ct]Sample-[(VEGF)Ct-(β-actin)Ct]1</t>
  </si>
</sst>
</file>

<file path=xl/styles.xml><?xml version="1.0" encoding="utf-8"?>
<styleSheet xmlns="http://schemas.openxmlformats.org/spreadsheetml/2006/main">
  <numFmts count="68">
    <numFmt numFmtId="5" formatCode="&quot;CA$&quot;#,##0_);\(&quot;CA$&quot;#,##0\)"/>
    <numFmt numFmtId="6" formatCode="&quot;CA$&quot;#,##0_);[Red]\(&quot;CA$&quot;#,##0\)"/>
    <numFmt numFmtId="7" formatCode="&quot;CA$&quot;#,##0.00_);\(&quot;CA$&quot;#,##0.00\)"/>
    <numFmt numFmtId="8" formatCode="&quot;CA$&quot;#,##0.00_);[Red]\(&quot;CA$&quot;#,##0.00\)"/>
    <numFmt numFmtId="42" formatCode="_(&quot;CA$&quot;* #,##0_);_(&quot;CA$&quot;* \(#,##0\);_(&quot;CA$&quot;* &quot;-&quot;_);_(@_)"/>
    <numFmt numFmtId="41" formatCode="_(* #,##0_);_(* \(#,##0\);_(* &quot;-&quot;_);_(@_)"/>
    <numFmt numFmtId="44" formatCode="_(&quot;CA$&quot;* #,##0.00_);_(&quot;CA$&quot;* \(#,##0.00\);_(&quot;CA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&quot;¥&quot;* #,##0.00_);_(&quot;¥&quot;* \(#,##0.00\);_(&quot;¥&quot;* &quot;-&quot;??_);_(@_)"/>
    <numFmt numFmtId="182" formatCode="&quot;¥&quot;#,##0;&quot;¥&quot;\-#,##0"/>
    <numFmt numFmtId="183" formatCode="&quot;¥&quot;#,##0;[Red]&quot;¥&quot;\-#,##0"/>
    <numFmt numFmtId="184" formatCode="&quot;¥&quot;#,##0.00;&quot;¥&quot;\-#,##0.00"/>
    <numFmt numFmtId="185" formatCode="&quot;¥&quot;#,##0.00;[Red]&quot;¥&quot;\-#,##0.00"/>
    <numFmt numFmtId="186" formatCode="_ &quot;¥&quot;* #,##0_ ;_ &quot;¥&quot;* \-#,##0_ ;_ &quot;¥&quot;* &quot;-&quot;_ ;_ @_ "/>
    <numFmt numFmtId="187" formatCode="_ * #,##0_ ;_ * \-#,##0_ ;_ * &quot;-&quot;_ ;_ @_ "/>
    <numFmt numFmtId="188" formatCode="_ &quot;¥&quot;* #,##0.00_ ;_ &quot;¥&quot;* \-#,##0.00_ ;_ &quot;¥&quot;* &quot;-&quot;??_ ;_ @_ "/>
    <numFmt numFmtId="189" formatCode="_ * #,##0.00_ ;_ * \-#,##0.00_ ;_ * &quot;-&quot;??_ ;_ @_ "/>
    <numFmt numFmtId="190" formatCode="&quot;¥&quot;#,##0;\-&quot;¥&quot;#,##0"/>
    <numFmt numFmtId="191" formatCode="&quot;¥&quot;#,##0;[Red]\-&quot;¥&quot;#,##0"/>
    <numFmt numFmtId="192" formatCode="&quot;¥&quot;#,##0.00;\-&quot;¥&quot;#,##0.00"/>
    <numFmt numFmtId="193" formatCode="&quot;¥&quot;#,##0.00;[Red]\-&quot;¥&quot;#,##0.00"/>
    <numFmt numFmtId="194" formatCode="_-&quot;¥&quot;* #,##0_-;\-&quot;¥&quot;* #,##0_-;_-&quot;¥&quot;* &quot;-&quot;_-;_-@_-"/>
    <numFmt numFmtId="195" formatCode="_-* #,##0_-;\-* #,##0_-;_-* &quot;-&quot;_-;_-@_-"/>
    <numFmt numFmtId="196" formatCode="_-&quot;¥&quot;* #,##0.00_-;\-&quot;¥&quot;* #,##0.00_-;_-&quot;¥&quot;* &quot;-&quot;??_-;_-@_-"/>
    <numFmt numFmtId="197" formatCode="_-* #,##0.00_-;\-* #,##0.00_-;_-* &quot;-&quot;??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&quot;$&quot;* #,##0.00_);_(&quot;$&quot;* \(#,##0.00\);_(&quot;$&quot;* &quot;-&quot;??_);_(@_)"/>
    <numFmt numFmtId="204" formatCode="#,##0.000"/>
    <numFmt numFmtId="205" formatCode="0.00000_ "/>
    <numFmt numFmtId="206" formatCode="0.0000_ "/>
    <numFmt numFmtId="207" formatCode="0.000_ "/>
    <numFmt numFmtId="208" formatCode="0.00_ "/>
    <numFmt numFmtId="209" formatCode="#,##0.0"/>
    <numFmt numFmtId="210" formatCode="0.00000000_ "/>
    <numFmt numFmtId="211" formatCode="0.0000000_ "/>
    <numFmt numFmtId="212" formatCode="0.000000_ "/>
    <numFmt numFmtId="213" formatCode="#,##0.000_ "/>
    <numFmt numFmtId="214" formatCode="#,##0.0000000000000_ "/>
    <numFmt numFmtId="215" formatCode="#,##0.000000000000_ "/>
    <numFmt numFmtId="216" formatCode="#,##0.00000000000_ "/>
    <numFmt numFmtId="217" formatCode="#,##0.0000000000_ "/>
    <numFmt numFmtId="218" formatCode="#,##0.000000000_ "/>
    <numFmt numFmtId="219" formatCode="#,##0.00000000_ "/>
    <numFmt numFmtId="220" formatCode="#,##0.0000000_ "/>
    <numFmt numFmtId="221" formatCode="#,##0.000000_ "/>
    <numFmt numFmtId="222" formatCode="#,##0.00000_ "/>
    <numFmt numFmtId="223" formatCode="#,##0.0000_ "/>
    <numFmt numFmtId="224" formatCode="#,##0.00000000000000_ "/>
    <numFmt numFmtId="225" formatCode="&quot;Yes&quot;;&quot;Yes&quot;;&quot;No&quot;"/>
    <numFmt numFmtId="226" formatCode="&quot;True&quot;;&quot;True&quot;;&quot;False&quot;"/>
    <numFmt numFmtId="227" formatCode="&quot;On&quot;;&quot;On&quot;;&quot;Off&quot;"/>
    <numFmt numFmtId="228" formatCode="[$€-2]\ #,##0.00_);[Red]\([$€-2]\ #,##0.00\)"/>
    <numFmt numFmtId="229" formatCode="&quot;$&quot;#,##0.00;\-&quot;$&quot;#,##0.00"/>
    <numFmt numFmtId="230" formatCode="&quot;$&quot;#,##0;\\\-&quot;$&quot;#,##0"/>
    <numFmt numFmtId="231" formatCode="#,##0.00_ "/>
  </numFmts>
  <fonts count="46">
    <font>
      <sz val="10"/>
      <color indexed="8"/>
      <name val="Arial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vertAlign val="superscript"/>
      <sz val="9"/>
      <color indexed="8"/>
      <name val="宋体"/>
      <family val="0"/>
    </font>
    <font>
      <b/>
      <vertAlign val="superscript"/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DengXian"/>
      <family val="0"/>
    </font>
    <font>
      <sz val="11"/>
      <color indexed="9"/>
      <name val="DengXian"/>
      <family val="0"/>
    </font>
    <font>
      <b/>
      <sz val="18"/>
      <color indexed="62"/>
      <name val="DengXian Light"/>
      <family val="0"/>
    </font>
    <font>
      <b/>
      <sz val="15"/>
      <color indexed="62"/>
      <name val="DengXian"/>
      <family val="0"/>
    </font>
    <font>
      <b/>
      <sz val="13"/>
      <color indexed="62"/>
      <name val="DengXian"/>
      <family val="0"/>
    </font>
    <font>
      <b/>
      <sz val="11"/>
      <color indexed="62"/>
      <name val="DengXian"/>
      <family val="0"/>
    </font>
    <font>
      <sz val="11"/>
      <color indexed="14"/>
      <name val="DengXian"/>
      <family val="0"/>
    </font>
    <font>
      <sz val="11"/>
      <color indexed="17"/>
      <name val="DengXian"/>
      <family val="0"/>
    </font>
    <font>
      <b/>
      <sz val="11"/>
      <color indexed="8"/>
      <name val="DengXian"/>
      <family val="0"/>
    </font>
    <font>
      <b/>
      <sz val="11"/>
      <color indexed="52"/>
      <name val="DengXian"/>
      <family val="0"/>
    </font>
    <font>
      <b/>
      <sz val="11"/>
      <color indexed="9"/>
      <name val="DengXian"/>
      <family val="0"/>
    </font>
    <font>
      <i/>
      <sz val="11"/>
      <color indexed="23"/>
      <name val="DengXian"/>
      <family val="0"/>
    </font>
    <font>
      <sz val="11"/>
      <color indexed="10"/>
      <name val="DengXian"/>
      <family val="0"/>
    </font>
    <font>
      <sz val="11"/>
      <color indexed="52"/>
      <name val="DengXian"/>
      <family val="0"/>
    </font>
    <font>
      <sz val="11"/>
      <color indexed="60"/>
      <name val="DengXian"/>
      <family val="0"/>
    </font>
    <font>
      <b/>
      <sz val="11"/>
      <color indexed="63"/>
      <name val="DengXian"/>
      <family val="0"/>
    </font>
    <font>
      <sz val="11"/>
      <color indexed="62"/>
      <name val="DengXian"/>
      <family val="0"/>
    </font>
    <font>
      <sz val="9"/>
      <color indexed="8"/>
      <name val="DengXian Light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DengXian"/>
      <family val="0"/>
    </font>
    <font>
      <sz val="11"/>
      <color theme="0"/>
      <name val="DengXian"/>
      <family val="0"/>
    </font>
    <font>
      <b/>
      <sz val="18"/>
      <color theme="3"/>
      <name val="DengXian Light"/>
      <family val="0"/>
    </font>
    <font>
      <b/>
      <sz val="15"/>
      <color theme="3"/>
      <name val="DengXian"/>
      <family val="0"/>
    </font>
    <font>
      <b/>
      <sz val="13"/>
      <color theme="3"/>
      <name val="DengXian"/>
      <family val="0"/>
    </font>
    <font>
      <b/>
      <sz val="11"/>
      <color theme="3"/>
      <name val="DengXian"/>
      <family val="0"/>
    </font>
    <font>
      <sz val="11"/>
      <color rgb="FF9C0006"/>
      <name val="DengXian"/>
      <family val="0"/>
    </font>
    <font>
      <u val="single"/>
      <sz val="10"/>
      <color theme="10"/>
      <name val="Arial"/>
      <family val="0"/>
    </font>
    <font>
      <sz val="11"/>
      <color rgb="FF006100"/>
      <name val="DengXian"/>
      <family val="0"/>
    </font>
    <font>
      <b/>
      <sz val="11"/>
      <color theme="1"/>
      <name val="DengXian"/>
      <family val="0"/>
    </font>
    <font>
      <b/>
      <sz val="11"/>
      <color rgb="FFFA7D00"/>
      <name val="DengXian"/>
      <family val="0"/>
    </font>
    <font>
      <b/>
      <sz val="11"/>
      <color theme="0"/>
      <name val="DengXian"/>
      <family val="0"/>
    </font>
    <font>
      <i/>
      <sz val="11"/>
      <color rgb="FF7F7F7F"/>
      <name val="DengXian"/>
      <family val="0"/>
    </font>
    <font>
      <sz val="11"/>
      <color rgb="FFFF0000"/>
      <name val="DengXian"/>
      <family val="0"/>
    </font>
    <font>
      <sz val="11"/>
      <color rgb="FFFA7D00"/>
      <name val="DengXian"/>
      <family val="0"/>
    </font>
    <font>
      <sz val="11"/>
      <color rgb="FF9C6500"/>
      <name val="DengXian"/>
      <family val="0"/>
    </font>
    <font>
      <b/>
      <sz val="11"/>
      <color rgb="FF3F3F3F"/>
      <name val="DengXian"/>
      <family val="0"/>
    </font>
    <font>
      <sz val="11"/>
      <color rgb="FF3F3F76"/>
      <name val="DengXian"/>
      <family val="0"/>
    </font>
    <font>
      <u val="single"/>
      <sz val="10"/>
      <color theme="11"/>
      <name val="Arial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 style="thin"/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229" fontId="0" fillId="0" borderId="0" applyFont="0" applyFill="0" applyBorder="0" applyAlignment="0" applyProtection="0"/>
    <xf numFmtId="23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204" fontId="1" fillId="0" borderId="11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207" fontId="23" fillId="0" borderId="11" xfId="0" applyNumberFormat="1" applyFont="1" applyFill="1" applyBorder="1" applyAlignment="1">
      <alignment horizontal="center"/>
    </xf>
    <xf numFmtId="205" fontId="23" fillId="0" borderId="11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204" fontId="1" fillId="0" borderId="10" xfId="0" applyNumberFormat="1" applyFont="1" applyFill="1" applyBorder="1" applyAlignment="1">
      <alignment horizontal="center" vertical="center" wrapText="1"/>
    </xf>
    <xf numFmtId="204" fontId="1" fillId="0" borderId="12" xfId="0" applyNumberFormat="1" applyFont="1" applyFill="1" applyBorder="1" applyAlignment="1">
      <alignment horizontal="center" vertical="center" wrapText="1"/>
    </xf>
    <xf numFmtId="204" fontId="1" fillId="0" borderId="13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204" fontId="1" fillId="0" borderId="10" xfId="0" applyNumberFormat="1" applyFont="1" applyBorder="1" applyAlignment="1">
      <alignment horizontal="center" vertical="center"/>
    </xf>
    <xf numFmtId="204" fontId="1" fillId="0" borderId="10" xfId="0" applyNumberFormat="1" applyFont="1" applyFill="1" applyBorder="1" applyAlignment="1" applyProtection="1">
      <alignment horizontal="center" vertical="center"/>
      <protection/>
    </xf>
    <xf numFmtId="204" fontId="1" fillId="0" borderId="12" xfId="0" applyNumberFormat="1" applyFont="1" applyFill="1" applyBorder="1" applyAlignment="1" applyProtection="1">
      <alignment horizontal="center" vertical="center"/>
      <protection/>
    </xf>
    <xf numFmtId="204" fontId="1" fillId="0" borderId="13" xfId="0" applyNumberFormat="1" applyFont="1" applyFill="1" applyBorder="1" applyAlignment="1" applyProtection="1">
      <alignment horizontal="center" vertical="center"/>
      <protection/>
    </xf>
    <xf numFmtId="204" fontId="1" fillId="0" borderId="10" xfId="0" applyNumberFormat="1" applyFont="1" applyFill="1" applyBorder="1" applyAlignment="1">
      <alignment horizontal="center" vertical="center" wrapText="1"/>
    </xf>
    <xf numFmtId="204" fontId="1" fillId="0" borderId="12" xfId="0" applyNumberFormat="1" applyFont="1" applyFill="1" applyBorder="1" applyAlignment="1">
      <alignment horizontal="center" vertical="center" wrapText="1"/>
    </xf>
    <xf numFmtId="204" fontId="1" fillId="0" borderId="13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49" fontId="45" fillId="0" borderId="15" xfId="0" applyNumberFormat="1" applyFont="1" applyBorder="1" applyAlignment="1">
      <alignment horizontal="center" vertical="center"/>
    </xf>
    <xf numFmtId="49" fontId="45" fillId="0" borderId="16" xfId="0" applyNumberFormat="1" applyFont="1" applyBorder="1" applyAlignment="1">
      <alignment horizontal="center" vertical="center"/>
    </xf>
    <xf numFmtId="204" fontId="45" fillId="0" borderId="10" xfId="0" applyNumberFormat="1" applyFont="1" applyBorder="1" applyAlignment="1">
      <alignment horizontal="center" vertical="center"/>
    </xf>
    <xf numFmtId="204" fontId="45" fillId="0" borderId="12" xfId="0" applyNumberFormat="1" applyFont="1" applyBorder="1" applyAlignment="1">
      <alignment horizontal="center" vertical="center"/>
    </xf>
    <xf numFmtId="204" fontId="45" fillId="0" borderId="17" xfId="0" applyNumberFormat="1" applyFont="1" applyBorder="1" applyAlignment="1">
      <alignment horizontal="center" vertical="center"/>
    </xf>
    <xf numFmtId="204" fontId="45" fillId="0" borderId="18" xfId="0" applyNumberFormat="1" applyFont="1" applyBorder="1" applyAlignment="1">
      <alignment horizontal="center" vertical="center"/>
    </xf>
    <xf numFmtId="204" fontId="45" fillId="0" borderId="13" xfId="0" applyNumberFormat="1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204" fontId="1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236"/>
  <sheetViews>
    <sheetView tabSelected="1" zoomScale="75" zoomScaleNormal="75" zoomScalePageLayoutView="0" workbookViewId="0" topLeftCell="A1">
      <selection activeCell="G155" sqref="G155"/>
    </sheetView>
  </sheetViews>
  <sheetFormatPr defaultColWidth="9.140625" defaultRowHeight="12.75"/>
  <cols>
    <col min="1" max="1" width="9.140625" style="1" customWidth="1"/>
    <col min="2" max="2" width="12.8515625" style="1" customWidth="1"/>
    <col min="3" max="3" width="10.8515625" style="5" customWidth="1"/>
    <col min="4" max="4" width="14.140625" style="1" customWidth="1"/>
    <col min="5" max="5" width="17.00390625" style="1" customWidth="1"/>
    <col min="6" max="6" width="29.8515625" style="1" customWidth="1"/>
    <col min="7" max="7" width="57.28125" style="1" customWidth="1"/>
    <col min="8" max="8" width="11.8515625" style="1" customWidth="1"/>
    <col min="9" max="9" width="15.00390625" style="1" customWidth="1"/>
    <col min="10" max="16384" width="9.140625" style="1" customWidth="1"/>
  </cols>
  <sheetData>
    <row r="2" ht="13.5">
      <c r="B2" s="2"/>
    </row>
    <row r="3" spans="2:9" ht="14.25" customHeight="1">
      <c r="B3" s="3" t="s">
        <v>21</v>
      </c>
      <c r="C3" s="3" t="s">
        <v>23</v>
      </c>
      <c r="D3" s="6" t="s">
        <v>5</v>
      </c>
      <c r="E3" s="18" t="s">
        <v>6</v>
      </c>
      <c r="F3" s="6" t="s">
        <v>7</v>
      </c>
      <c r="G3" s="6" t="s">
        <v>69</v>
      </c>
      <c r="H3" s="12" t="s">
        <v>3</v>
      </c>
      <c r="I3" s="13" t="s">
        <v>4</v>
      </c>
    </row>
    <row r="4" spans="2:9" ht="14.25" customHeight="1">
      <c r="B4" s="19" t="s">
        <v>65</v>
      </c>
      <c r="C4" s="7" t="s">
        <v>45</v>
      </c>
      <c r="D4" s="4">
        <v>15.996999740600586</v>
      </c>
      <c r="E4" s="4">
        <v>23.6316668192546</v>
      </c>
      <c r="F4" s="4">
        <f>E4-D4</f>
        <v>7.634667078654015</v>
      </c>
      <c r="G4" s="4">
        <f>F4-7.635</f>
        <v>-0.00033292134598461587</v>
      </c>
      <c r="H4" s="4">
        <f>POWER(0.5,G4)</f>
        <v>1.0002307901202603</v>
      </c>
      <c r="I4" s="22">
        <f>AVERAGE(H4:H13)</f>
        <v>1.018888674760357</v>
      </c>
    </row>
    <row r="5" spans="2:9" ht="14.25" customHeight="1">
      <c r="B5" s="20"/>
      <c r="C5" s="7" t="s">
        <v>47</v>
      </c>
      <c r="D5" s="4">
        <v>16.270666122436523</v>
      </c>
      <c r="E5" s="4">
        <v>24.262666702270508</v>
      </c>
      <c r="F5" s="4">
        <f aca="true" t="shared" si="0" ref="F5:F23">E5-D5</f>
        <v>7.992000579833984</v>
      </c>
      <c r="G5" s="4">
        <f aca="true" t="shared" si="1" ref="G5:G23">F5-7.635</f>
        <v>0.3570005798339846</v>
      </c>
      <c r="H5" s="4">
        <f>POWER(0.5,G5)</f>
        <v>0.7807861788013273</v>
      </c>
      <c r="I5" s="23"/>
    </row>
    <row r="6" spans="2:9" ht="14.25" customHeight="1">
      <c r="B6" s="20"/>
      <c r="C6" s="7" t="s">
        <v>49</v>
      </c>
      <c r="D6" s="4">
        <v>16.312666575113933</v>
      </c>
      <c r="E6" s="4">
        <v>23.692000071207683</v>
      </c>
      <c r="F6" s="4">
        <f t="shared" si="0"/>
        <v>7.37933349609375</v>
      </c>
      <c r="G6" s="4">
        <f t="shared" si="1"/>
        <v>-0.2556665039062498</v>
      </c>
      <c r="H6" s="4">
        <f>POWER(0.5,G6)</f>
        <v>1.193887173973771</v>
      </c>
      <c r="I6" s="23"/>
    </row>
    <row r="7" spans="2:9" ht="14.25" customHeight="1">
      <c r="B7" s="20"/>
      <c r="C7" s="7" t="s">
        <v>51</v>
      </c>
      <c r="D7" s="4">
        <v>16.362666447957356</v>
      </c>
      <c r="E7" s="4">
        <v>24.122333526611328</v>
      </c>
      <c r="F7" s="4">
        <f t="shared" si="0"/>
        <v>7.7596670786539725</v>
      </c>
      <c r="G7" s="4">
        <f t="shared" si="1"/>
        <v>0.12466707865397275</v>
      </c>
      <c r="H7" s="4">
        <f aca="true" t="shared" si="2" ref="H7:H23">POWER(0.5,G7)</f>
        <v>0.9172156786781088</v>
      </c>
      <c r="I7" s="23"/>
    </row>
    <row r="8" spans="2:9" ht="14.25" customHeight="1">
      <c r="B8" s="20"/>
      <c r="C8" s="7" t="s">
        <v>53</v>
      </c>
      <c r="D8" s="4">
        <v>16.167666753133137</v>
      </c>
      <c r="E8" s="4">
        <v>23.843333562215168</v>
      </c>
      <c r="F8" s="4">
        <f t="shared" si="0"/>
        <v>7.675666809082031</v>
      </c>
      <c r="G8" s="4">
        <f t="shared" si="1"/>
        <v>0.04066680908203146</v>
      </c>
      <c r="H8" s="4">
        <f t="shared" si="2"/>
        <v>0.9722054932500145</v>
      </c>
      <c r="I8" s="23"/>
    </row>
    <row r="9" spans="2:9" ht="14.25" customHeight="1">
      <c r="B9" s="20"/>
      <c r="C9" s="7" t="s">
        <v>55</v>
      </c>
      <c r="D9" s="4">
        <v>16.172333399454754</v>
      </c>
      <c r="E9" s="4">
        <v>24.10033353169759</v>
      </c>
      <c r="F9" s="4">
        <f t="shared" si="0"/>
        <v>7.928000132242836</v>
      </c>
      <c r="G9" s="4">
        <f t="shared" si="1"/>
        <v>0.2930001322428364</v>
      </c>
      <c r="H9" s="4">
        <f t="shared" si="2"/>
        <v>0.8162029713346738</v>
      </c>
      <c r="I9" s="23"/>
    </row>
    <row r="10" spans="2:9" ht="14.25" customHeight="1">
      <c r="B10" s="20"/>
      <c r="C10" s="7" t="s">
        <v>57</v>
      </c>
      <c r="D10" s="4">
        <v>16.744333267211914</v>
      </c>
      <c r="E10" s="4">
        <v>23.854000091552734</v>
      </c>
      <c r="F10" s="4">
        <f t="shared" si="0"/>
        <v>7.10966682434082</v>
      </c>
      <c r="G10" s="4">
        <f t="shared" si="1"/>
        <v>-0.5253331756591795</v>
      </c>
      <c r="H10" s="4">
        <f t="shared" si="2"/>
        <v>1.4392659253734974</v>
      </c>
      <c r="I10" s="23"/>
    </row>
    <row r="11" spans="2:9" ht="14.25" customHeight="1">
      <c r="B11" s="20"/>
      <c r="C11" s="7" t="s">
        <v>59</v>
      </c>
      <c r="D11" s="4">
        <v>16.49133364359538</v>
      </c>
      <c r="E11" s="4">
        <v>24.02033297220866</v>
      </c>
      <c r="F11" s="4">
        <f t="shared" si="0"/>
        <v>7.528999328613281</v>
      </c>
      <c r="G11" s="4">
        <f t="shared" si="1"/>
        <v>-0.10600067138671854</v>
      </c>
      <c r="H11" s="4">
        <f t="shared" si="2"/>
        <v>1.0762406256335773</v>
      </c>
      <c r="I11" s="23"/>
    </row>
    <row r="12" spans="2:9" ht="14.25" customHeight="1">
      <c r="B12" s="20"/>
      <c r="C12" s="7" t="s">
        <v>61</v>
      </c>
      <c r="D12" s="4">
        <v>16.071000417073567</v>
      </c>
      <c r="E12" s="4">
        <v>23.71233304341634</v>
      </c>
      <c r="F12" s="4">
        <f t="shared" si="0"/>
        <v>7.641332626342773</v>
      </c>
      <c r="G12" s="4">
        <f t="shared" si="1"/>
        <v>0.006332626342773651</v>
      </c>
      <c r="H12" s="4">
        <f t="shared" si="2"/>
        <v>0.995620177425996</v>
      </c>
      <c r="I12" s="23"/>
    </row>
    <row r="13" spans="2:9" ht="14.25" customHeight="1">
      <c r="B13" s="21"/>
      <c r="C13" s="7" t="s">
        <v>63</v>
      </c>
      <c r="D13" s="4">
        <v>16.387667338053387</v>
      </c>
      <c r="E13" s="4">
        <v>24.02666664123535</v>
      </c>
      <c r="F13" s="4">
        <f t="shared" si="0"/>
        <v>7.638999303181965</v>
      </c>
      <c r="G13" s="4">
        <f t="shared" si="1"/>
        <v>0.003999303181965175</v>
      </c>
      <c r="H13" s="4">
        <f t="shared" si="2"/>
        <v>0.9972317330123435</v>
      </c>
      <c r="I13" s="24"/>
    </row>
    <row r="14" spans="2:9" ht="14.25" customHeight="1">
      <c r="B14" s="19" t="s">
        <v>67</v>
      </c>
      <c r="C14" s="7" t="s">
        <v>27</v>
      </c>
      <c r="D14" s="4">
        <v>15.887333552042643</v>
      </c>
      <c r="E14" s="4">
        <v>21.64300028483073</v>
      </c>
      <c r="F14" s="4">
        <f t="shared" si="0"/>
        <v>5.755666732788088</v>
      </c>
      <c r="G14" s="4">
        <f t="shared" si="1"/>
        <v>-1.879333267211912</v>
      </c>
      <c r="H14" s="4">
        <f>POWER(0.5,G14)</f>
        <v>3.6790499588701664</v>
      </c>
      <c r="I14" s="22">
        <f>AVERAGE(H14:H23)</f>
        <v>5.16157867540957</v>
      </c>
    </row>
    <row r="15" spans="2:9" ht="14.25" customHeight="1">
      <c r="B15" s="20"/>
      <c r="C15" s="7" t="s">
        <v>25</v>
      </c>
      <c r="D15" s="4">
        <v>15.958999951680502</v>
      </c>
      <c r="E15" s="4">
        <v>21.666666666666668</v>
      </c>
      <c r="F15" s="4">
        <f t="shared" si="0"/>
        <v>5.707666714986166</v>
      </c>
      <c r="G15" s="4">
        <f t="shared" si="1"/>
        <v>-1.9273332850138338</v>
      </c>
      <c r="H15" s="4">
        <f>POWER(0.5,G15)</f>
        <v>3.8035149746046963</v>
      </c>
      <c r="I15" s="23"/>
    </row>
    <row r="16" spans="2:9" ht="14.25" customHeight="1">
      <c r="B16" s="20"/>
      <c r="C16" s="7" t="s">
        <v>29</v>
      </c>
      <c r="D16" s="4">
        <v>16.293333689371746</v>
      </c>
      <c r="E16" s="4">
        <v>21.436333338419598</v>
      </c>
      <c r="F16" s="4">
        <f t="shared" si="0"/>
        <v>5.142999649047852</v>
      </c>
      <c r="G16" s="4">
        <f t="shared" si="1"/>
        <v>-2.4920003509521482</v>
      </c>
      <c r="H16" s="4">
        <f t="shared" si="2"/>
        <v>5.6255741681378755</v>
      </c>
      <c r="I16" s="23"/>
    </row>
    <row r="17" spans="2:9" ht="14.25" customHeight="1">
      <c r="B17" s="20"/>
      <c r="C17" s="7" t="s">
        <v>31</v>
      </c>
      <c r="D17" s="4">
        <v>16.42966651916504</v>
      </c>
      <c r="E17" s="4">
        <v>22.438666661580402</v>
      </c>
      <c r="F17" s="4">
        <f t="shared" si="0"/>
        <v>6.009000142415363</v>
      </c>
      <c r="G17" s="4">
        <f t="shared" si="1"/>
        <v>-1.6259998575846364</v>
      </c>
      <c r="H17" s="4">
        <f t="shared" si="2"/>
        <v>3.086560045428673</v>
      </c>
      <c r="I17" s="23"/>
    </row>
    <row r="18" spans="2:9" ht="14.25" customHeight="1">
      <c r="B18" s="20"/>
      <c r="C18" s="7" t="s">
        <v>33</v>
      </c>
      <c r="D18" s="4">
        <v>16.18600018819173</v>
      </c>
      <c r="E18" s="4">
        <v>22.54699961344401</v>
      </c>
      <c r="F18" s="4">
        <f t="shared" si="0"/>
        <v>6.360999425252281</v>
      </c>
      <c r="G18" s="4">
        <f t="shared" si="1"/>
        <v>-1.2740005747477188</v>
      </c>
      <c r="H18" s="4">
        <f t="shared" si="2"/>
        <v>2.4183123150853043</v>
      </c>
      <c r="I18" s="23"/>
    </row>
    <row r="19" spans="2:9" ht="14.25" customHeight="1">
      <c r="B19" s="20"/>
      <c r="C19" s="7" t="s">
        <v>35</v>
      </c>
      <c r="D19" s="4">
        <v>16.274667104085285</v>
      </c>
      <c r="E19" s="4">
        <v>22.767666498819988</v>
      </c>
      <c r="F19" s="4">
        <f t="shared" si="0"/>
        <v>6.492999394734703</v>
      </c>
      <c r="G19" s="4">
        <f t="shared" si="1"/>
        <v>-1.142000605265297</v>
      </c>
      <c r="H19" s="4">
        <f t="shared" si="2"/>
        <v>2.206868405948736</v>
      </c>
      <c r="I19" s="23"/>
    </row>
    <row r="20" spans="2:9" ht="14.25" customHeight="1">
      <c r="B20" s="20"/>
      <c r="C20" s="7" t="s">
        <v>37</v>
      </c>
      <c r="D20" s="4">
        <v>16.78533363342285</v>
      </c>
      <c r="E20" s="4">
        <v>21.335333506266277</v>
      </c>
      <c r="F20" s="4">
        <f t="shared" si="0"/>
        <v>4.549999872843426</v>
      </c>
      <c r="G20" s="4">
        <f t="shared" si="1"/>
        <v>-3.085000127156574</v>
      </c>
      <c r="H20" s="4">
        <f t="shared" si="2"/>
        <v>8.48550267884281</v>
      </c>
      <c r="I20" s="23"/>
    </row>
    <row r="21" spans="2:9" ht="14.25" customHeight="1">
      <c r="B21" s="20"/>
      <c r="C21" s="7" t="s">
        <v>39</v>
      </c>
      <c r="D21" s="4">
        <v>16.406667073567707</v>
      </c>
      <c r="E21" s="4">
        <v>21.510665893554688</v>
      </c>
      <c r="F21" s="4">
        <f t="shared" si="0"/>
        <v>5.10399881998698</v>
      </c>
      <c r="G21" s="4">
        <f t="shared" si="1"/>
        <v>-2.5310011800130194</v>
      </c>
      <c r="H21" s="4">
        <f t="shared" si="2"/>
        <v>5.77972631906151</v>
      </c>
      <c r="I21" s="23"/>
    </row>
    <row r="22" spans="2:9" ht="14.25" customHeight="1">
      <c r="B22" s="20"/>
      <c r="C22" s="7" t="s">
        <v>41</v>
      </c>
      <c r="D22" s="4">
        <v>16.136333465576172</v>
      </c>
      <c r="E22" s="4">
        <v>20.673999786376953</v>
      </c>
      <c r="F22" s="4">
        <f t="shared" si="0"/>
        <v>4.537666320800781</v>
      </c>
      <c r="G22" s="4">
        <f t="shared" si="1"/>
        <v>-3.0973336791992185</v>
      </c>
      <c r="H22" s="4">
        <f t="shared" si="2"/>
        <v>8.558355926026241</v>
      </c>
      <c r="I22" s="23"/>
    </row>
    <row r="23" spans="2:9" ht="14.25" customHeight="1">
      <c r="B23" s="21"/>
      <c r="C23" s="7" t="s">
        <v>43</v>
      </c>
      <c r="D23" s="4">
        <v>16.283666610717773</v>
      </c>
      <c r="E23" s="4">
        <v>20.92366663614909</v>
      </c>
      <c r="F23" s="4">
        <f t="shared" si="0"/>
        <v>4.640000025431316</v>
      </c>
      <c r="G23" s="4">
        <f t="shared" si="1"/>
        <v>-2.9949999745686835</v>
      </c>
      <c r="H23" s="4">
        <f t="shared" si="2"/>
        <v>7.972321962089676</v>
      </c>
      <c r="I23" s="24"/>
    </row>
    <row r="24" spans="2:9" ht="15" customHeight="1">
      <c r="B24" s="8" t="s">
        <v>68</v>
      </c>
      <c r="C24" s="25"/>
      <c r="D24" s="25"/>
      <c r="E24" s="25"/>
      <c r="F24" s="25"/>
      <c r="G24" s="25"/>
      <c r="H24" s="25"/>
      <c r="I24" s="9">
        <f>I4/I14</f>
        <v>0.19739865239572435</v>
      </c>
    </row>
    <row r="25" spans="2:9" ht="15" customHeight="1">
      <c r="B25" s="8" t="s">
        <v>2</v>
      </c>
      <c r="C25" s="25"/>
      <c r="D25" s="25"/>
      <c r="E25" s="25"/>
      <c r="F25" s="25"/>
      <c r="G25" s="25"/>
      <c r="H25" s="25"/>
      <c r="I25" s="10">
        <f>TTEST(H4:H13,H14:H23,2,2)</f>
        <v>5.406269627451848E-05</v>
      </c>
    </row>
    <row r="26" ht="15" customHeight="1"/>
    <row r="27" ht="15" customHeight="1">
      <c r="B27" s="2"/>
    </row>
    <row r="28" spans="2:9" ht="15" customHeight="1">
      <c r="B28" s="3" t="s">
        <v>21</v>
      </c>
      <c r="C28" s="3" t="s">
        <v>23</v>
      </c>
      <c r="D28" s="6" t="s">
        <v>5</v>
      </c>
      <c r="E28" s="18" t="s">
        <v>8</v>
      </c>
      <c r="F28" s="6" t="s">
        <v>9</v>
      </c>
      <c r="G28" s="6" t="s">
        <v>70</v>
      </c>
      <c r="H28" s="12" t="s">
        <v>0</v>
      </c>
      <c r="I28" s="13" t="s">
        <v>1</v>
      </c>
    </row>
    <row r="29" spans="2:9" ht="15" customHeight="1">
      <c r="B29" s="19" t="s">
        <v>65</v>
      </c>
      <c r="C29" s="7" t="s">
        <v>45</v>
      </c>
      <c r="D29" s="4">
        <v>15.996999740600586</v>
      </c>
      <c r="E29" s="4">
        <v>22.75599988301595</v>
      </c>
      <c r="F29" s="4">
        <f aca="true" t="shared" si="3" ref="F29:F48">E29-D29</f>
        <v>6.759000142415363</v>
      </c>
      <c r="G29" s="4">
        <f>F29-6.759</f>
        <v>1.4241536305803493E-07</v>
      </c>
      <c r="H29" s="4">
        <f aca="true" t="shared" si="4" ref="H29:H48">POWER(0.5,G29)</f>
        <v>0.9999999012851974</v>
      </c>
      <c r="I29" s="22">
        <f>AVERAGE(H29:H38)</f>
        <v>0.7382581095969116</v>
      </c>
    </row>
    <row r="30" spans="2:9" ht="15" customHeight="1">
      <c r="B30" s="20"/>
      <c r="C30" s="7" t="s">
        <v>47</v>
      </c>
      <c r="D30" s="4">
        <v>16.270666122436523</v>
      </c>
      <c r="E30" s="4">
        <v>23.88133366902669</v>
      </c>
      <c r="F30" s="4">
        <f t="shared" si="3"/>
        <v>7.610667546590168</v>
      </c>
      <c r="G30" s="4">
        <f aca="true" t="shared" si="5" ref="G30:G48">F30-6.759</f>
        <v>0.8516675465901677</v>
      </c>
      <c r="H30" s="4">
        <f t="shared" si="4"/>
        <v>0.5541438556560445</v>
      </c>
      <c r="I30" s="23"/>
    </row>
    <row r="31" spans="2:9" ht="15" customHeight="1">
      <c r="B31" s="20"/>
      <c r="C31" s="7" t="s">
        <v>49</v>
      </c>
      <c r="D31" s="4">
        <v>16.312666575113933</v>
      </c>
      <c r="E31" s="4">
        <v>22.82700030008952</v>
      </c>
      <c r="F31" s="4">
        <f t="shared" si="3"/>
        <v>6.514333724975586</v>
      </c>
      <c r="G31" s="4">
        <f t="shared" si="5"/>
        <v>-0.2446662750244144</v>
      </c>
      <c r="H31" s="4">
        <f t="shared" si="4"/>
        <v>1.184818666362786</v>
      </c>
      <c r="I31" s="23"/>
    </row>
    <row r="32" spans="2:9" ht="15" customHeight="1">
      <c r="B32" s="20"/>
      <c r="C32" s="7" t="s">
        <v>51</v>
      </c>
      <c r="D32" s="4">
        <v>16.362666447957356</v>
      </c>
      <c r="E32" s="4">
        <v>23.8423334757487</v>
      </c>
      <c r="F32" s="4">
        <f t="shared" si="3"/>
        <v>7.4796670277913435</v>
      </c>
      <c r="G32" s="4">
        <f t="shared" si="5"/>
        <v>0.7206670277913432</v>
      </c>
      <c r="H32" s="4">
        <f t="shared" si="4"/>
        <v>0.6068168165249098</v>
      </c>
      <c r="I32" s="23"/>
    </row>
    <row r="33" spans="2:9" ht="15" customHeight="1">
      <c r="B33" s="20"/>
      <c r="C33" s="7" t="s">
        <v>53</v>
      </c>
      <c r="D33" s="4">
        <v>16.167666753133137</v>
      </c>
      <c r="E33" s="4">
        <v>22.774667104085285</v>
      </c>
      <c r="F33" s="4">
        <f t="shared" si="3"/>
        <v>6.607000350952148</v>
      </c>
      <c r="G33" s="4">
        <f t="shared" si="5"/>
        <v>-0.1519996490478519</v>
      </c>
      <c r="H33" s="4">
        <f t="shared" si="4"/>
        <v>1.1111084583651594</v>
      </c>
      <c r="I33" s="23"/>
    </row>
    <row r="34" spans="2:9" ht="15" customHeight="1">
      <c r="B34" s="20"/>
      <c r="C34" s="7" t="s">
        <v>55</v>
      </c>
      <c r="D34" s="4">
        <v>16.172333399454754</v>
      </c>
      <c r="E34" s="4">
        <v>23.851999918619793</v>
      </c>
      <c r="F34" s="4">
        <f t="shared" si="3"/>
        <v>7.679666519165039</v>
      </c>
      <c r="G34" s="4">
        <f t="shared" si="5"/>
        <v>0.9206665191650387</v>
      </c>
      <c r="H34" s="4">
        <f t="shared" si="4"/>
        <v>0.5282649076846075</v>
      </c>
      <c r="I34" s="23"/>
    </row>
    <row r="35" spans="2:9" ht="15" customHeight="1">
      <c r="B35" s="20"/>
      <c r="C35" s="7" t="s">
        <v>57</v>
      </c>
      <c r="D35" s="4">
        <v>16.744333267211914</v>
      </c>
      <c r="E35" s="4">
        <v>23.92566680908203</v>
      </c>
      <c r="F35" s="4">
        <f t="shared" si="3"/>
        <v>7.181333541870117</v>
      </c>
      <c r="G35" s="4">
        <f t="shared" si="5"/>
        <v>0.42233354187011685</v>
      </c>
      <c r="H35" s="4">
        <f t="shared" si="4"/>
        <v>0.7462166511850249</v>
      </c>
      <c r="I35" s="23"/>
    </row>
    <row r="36" spans="2:9" ht="15" customHeight="1">
      <c r="B36" s="20"/>
      <c r="C36" s="7" t="s">
        <v>59</v>
      </c>
      <c r="D36" s="4">
        <v>16.49133364359538</v>
      </c>
      <c r="E36" s="4">
        <v>23.942333221435547</v>
      </c>
      <c r="F36" s="4">
        <f t="shared" si="3"/>
        <v>7.450999577840168</v>
      </c>
      <c r="G36" s="4">
        <f t="shared" si="5"/>
        <v>0.6919995778401677</v>
      </c>
      <c r="H36" s="4">
        <f t="shared" si="4"/>
        <v>0.6189953265484264</v>
      </c>
      <c r="I36" s="23"/>
    </row>
    <row r="37" spans="2:9" ht="15" customHeight="1">
      <c r="B37" s="20"/>
      <c r="C37" s="7" t="s">
        <v>61</v>
      </c>
      <c r="D37" s="4">
        <v>16.071000417073567</v>
      </c>
      <c r="E37" s="4">
        <v>23.892000198364258</v>
      </c>
      <c r="F37" s="4">
        <f t="shared" si="3"/>
        <v>7.820999781290691</v>
      </c>
      <c r="G37" s="4">
        <f t="shared" si="5"/>
        <v>1.061999781290691</v>
      </c>
      <c r="H37" s="4">
        <f t="shared" si="4"/>
        <v>0.4789676817217613</v>
      </c>
      <c r="I37" s="23"/>
    </row>
    <row r="38" spans="2:9" ht="15" customHeight="1">
      <c r="B38" s="21"/>
      <c r="C38" s="7" t="s">
        <v>63</v>
      </c>
      <c r="D38" s="4">
        <v>16.387667338053387</v>
      </c>
      <c r="E38" s="4">
        <v>24.000666936238606</v>
      </c>
      <c r="F38" s="4">
        <f t="shared" si="3"/>
        <v>7.612999598185219</v>
      </c>
      <c r="G38" s="4">
        <f t="shared" si="5"/>
        <v>0.8539995981852186</v>
      </c>
      <c r="H38" s="4">
        <f t="shared" si="4"/>
        <v>0.553248830635199</v>
      </c>
      <c r="I38" s="24"/>
    </row>
    <row r="39" spans="2:9" ht="15" customHeight="1">
      <c r="B39" s="19" t="s">
        <v>67</v>
      </c>
      <c r="C39" s="7" t="s">
        <v>27</v>
      </c>
      <c r="D39" s="4">
        <v>15.887333552042643</v>
      </c>
      <c r="E39" s="4">
        <v>26.569334030151367</v>
      </c>
      <c r="F39" s="4">
        <f t="shared" si="3"/>
        <v>10.682000478108725</v>
      </c>
      <c r="G39" s="4">
        <f t="shared" si="5"/>
        <v>3.923000478108724</v>
      </c>
      <c r="H39" s="4">
        <f t="shared" si="4"/>
        <v>0.06592637296876905</v>
      </c>
      <c r="I39" s="22">
        <f>AVERAGE(H39:H48)</f>
        <v>0.15782477010955487</v>
      </c>
    </row>
    <row r="40" spans="2:9" ht="15" customHeight="1">
      <c r="B40" s="20"/>
      <c r="C40" s="7" t="s">
        <v>25</v>
      </c>
      <c r="D40" s="4">
        <v>15.958999951680502</v>
      </c>
      <c r="E40" s="4">
        <v>25.738666534423828</v>
      </c>
      <c r="F40" s="4">
        <f t="shared" si="3"/>
        <v>9.779666582743326</v>
      </c>
      <c r="G40" s="4">
        <f t="shared" si="5"/>
        <v>3.020666582743326</v>
      </c>
      <c r="H40" s="4">
        <f t="shared" si="4"/>
        <v>0.12322214135493091</v>
      </c>
      <c r="I40" s="23"/>
    </row>
    <row r="41" spans="2:9" ht="15" customHeight="1">
      <c r="B41" s="20"/>
      <c r="C41" s="7" t="s">
        <v>29</v>
      </c>
      <c r="D41" s="4">
        <v>16.293333689371746</v>
      </c>
      <c r="E41" s="4">
        <v>26.340333302815754</v>
      </c>
      <c r="F41" s="4">
        <f t="shared" si="3"/>
        <v>10.046999613444008</v>
      </c>
      <c r="G41" s="4">
        <f t="shared" si="5"/>
        <v>3.2879996134440077</v>
      </c>
      <c r="H41" s="4">
        <f t="shared" si="4"/>
        <v>0.10237961466408885</v>
      </c>
      <c r="I41" s="23"/>
    </row>
    <row r="42" spans="2:9" ht="15" customHeight="1">
      <c r="B42" s="20"/>
      <c r="C42" s="7" t="s">
        <v>31</v>
      </c>
      <c r="D42" s="4">
        <v>16.42966651916504</v>
      </c>
      <c r="E42" s="4">
        <v>24.70300038655599</v>
      </c>
      <c r="F42" s="4">
        <f t="shared" si="3"/>
        <v>8.27333386739095</v>
      </c>
      <c r="G42" s="4">
        <f t="shared" si="5"/>
        <v>1.514333867390949</v>
      </c>
      <c r="H42" s="4">
        <f t="shared" si="4"/>
        <v>0.3500580606768132</v>
      </c>
      <c r="I42" s="23"/>
    </row>
    <row r="43" spans="2:9" ht="15" customHeight="1">
      <c r="B43" s="20"/>
      <c r="C43" s="7" t="s">
        <v>33</v>
      </c>
      <c r="D43" s="4">
        <v>16.18600018819173</v>
      </c>
      <c r="E43" s="4">
        <v>25.703333536783855</v>
      </c>
      <c r="F43" s="4">
        <f t="shared" si="3"/>
        <v>9.517333348592125</v>
      </c>
      <c r="G43" s="4">
        <f t="shared" si="5"/>
        <v>2.7583333485921244</v>
      </c>
      <c r="H43" s="4">
        <f t="shared" si="4"/>
        <v>0.14779472169022964</v>
      </c>
      <c r="I43" s="23"/>
    </row>
    <row r="44" spans="2:9" ht="15" customHeight="1">
      <c r="B44" s="20"/>
      <c r="C44" s="7" t="s">
        <v>35</v>
      </c>
      <c r="D44" s="4">
        <v>16.274667104085285</v>
      </c>
      <c r="E44" s="4">
        <v>24.648333231608074</v>
      </c>
      <c r="F44" s="4">
        <f t="shared" si="3"/>
        <v>8.373666127522789</v>
      </c>
      <c r="G44" s="4">
        <f t="shared" si="5"/>
        <v>1.6146661275227885</v>
      </c>
      <c r="H44" s="4">
        <f t="shared" si="4"/>
        <v>0.3265405069361276</v>
      </c>
      <c r="I44" s="23"/>
    </row>
    <row r="45" spans="2:9" ht="15" customHeight="1">
      <c r="B45" s="20"/>
      <c r="C45" s="7" t="s">
        <v>37</v>
      </c>
      <c r="D45" s="4">
        <v>16.78533363342285</v>
      </c>
      <c r="E45" s="4">
        <v>26.52566655476888</v>
      </c>
      <c r="F45" s="4">
        <f t="shared" si="3"/>
        <v>9.740332921346027</v>
      </c>
      <c r="G45" s="4">
        <f t="shared" si="5"/>
        <v>2.981332921346027</v>
      </c>
      <c r="H45" s="4">
        <f t="shared" si="4"/>
        <v>0.1266278880543696</v>
      </c>
      <c r="I45" s="23"/>
    </row>
    <row r="46" spans="2:9" ht="15" customHeight="1">
      <c r="B46" s="20"/>
      <c r="C46" s="7" t="s">
        <v>39</v>
      </c>
      <c r="D46" s="4">
        <v>16.406667073567707</v>
      </c>
      <c r="E46" s="4">
        <v>26.527666727701824</v>
      </c>
      <c r="F46" s="4">
        <f t="shared" si="3"/>
        <v>10.120999654134117</v>
      </c>
      <c r="G46" s="4">
        <f t="shared" si="5"/>
        <v>3.3619996541341166</v>
      </c>
      <c r="H46" s="4">
        <f t="shared" si="4"/>
        <v>0.09726067038630491</v>
      </c>
      <c r="I46" s="23"/>
    </row>
    <row r="47" spans="2:9" ht="15" customHeight="1">
      <c r="B47" s="20"/>
      <c r="C47" s="7" t="s">
        <v>41</v>
      </c>
      <c r="D47" s="4">
        <v>16.136333465576172</v>
      </c>
      <c r="E47" s="4">
        <v>25.64233334859212</v>
      </c>
      <c r="F47" s="4">
        <f t="shared" si="3"/>
        <v>9.50599988301595</v>
      </c>
      <c r="G47" s="4">
        <f t="shared" si="5"/>
        <v>2.746999883015949</v>
      </c>
      <c r="H47" s="4">
        <f t="shared" si="4"/>
        <v>0.1489603339005265</v>
      </c>
      <c r="I47" s="23"/>
    </row>
    <row r="48" spans="2:9" ht="15" customHeight="1">
      <c r="B48" s="21"/>
      <c r="C48" s="7" t="s">
        <v>43</v>
      </c>
      <c r="D48" s="4">
        <v>16.283666610717773</v>
      </c>
      <c r="E48" s="4">
        <v>26.524999618530273</v>
      </c>
      <c r="F48" s="4">
        <f t="shared" si="3"/>
        <v>10.2413330078125</v>
      </c>
      <c r="G48" s="4">
        <f t="shared" si="5"/>
        <v>3.4823330078124997</v>
      </c>
      <c r="H48" s="4">
        <f t="shared" si="4"/>
        <v>0.08947739046338823</v>
      </c>
      <c r="I48" s="24"/>
    </row>
    <row r="49" spans="2:9" ht="15" customHeight="1">
      <c r="B49" s="11" t="s">
        <v>68</v>
      </c>
      <c r="C49" s="25"/>
      <c r="D49" s="25"/>
      <c r="E49" s="25"/>
      <c r="F49" s="25"/>
      <c r="G49" s="25"/>
      <c r="H49" s="25"/>
      <c r="I49" s="9">
        <f>I29/I39</f>
        <v>4.677707492204462</v>
      </c>
    </row>
    <row r="50" spans="2:9" ht="15" customHeight="1">
      <c r="B50" s="11" t="s">
        <v>2</v>
      </c>
      <c r="C50" s="25"/>
      <c r="D50" s="25"/>
      <c r="E50" s="25"/>
      <c r="F50" s="25"/>
      <c r="G50" s="25"/>
      <c r="H50" s="25"/>
      <c r="I50" s="10">
        <f>TTEST(H29:H38,H39:H48,2,2)</f>
        <v>3.687714686780855E-06</v>
      </c>
    </row>
    <row r="51" ht="15" customHeight="1"/>
    <row r="52" ht="15" customHeight="1">
      <c r="B52" s="2"/>
    </row>
    <row r="53" spans="2:9" ht="15" customHeight="1">
      <c r="B53" s="26" t="s">
        <v>20</v>
      </c>
      <c r="C53" s="27" t="s">
        <v>22</v>
      </c>
      <c r="D53" s="6" t="s">
        <v>5</v>
      </c>
      <c r="E53" s="18" t="s">
        <v>10</v>
      </c>
      <c r="F53" s="6" t="s">
        <v>11</v>
      </c>
      <c r="G53" s="6" t="s">
        <v>71</v>
      </c>
      <c r="H53" s="12" t="s">
        <v>0</v>
      </c>
      <c r="I53" s="13" t="s">
        <v>1</v>
      </c>
    </row>
    <row r="54" spans="2:9" ht="15" customHeight="1">
      <c r="B54" s="30" t="s">
        <v>64</v>
      </c>
      <c r="C54" s="28" t="s">
        <v>44</v>
      </c>
      <c r="D54" s="4">
        <v>15.996999740600586</v>
      </c>
      <c r="E54" s="4">
        <v>26.11833318074544</v>
      </c>
      <c r="F54" s="4">
        <f>E54-D54</f>
        <v>10.121333440144856</v>
      </c>
      <c r="G54" s="4">
        <f>F54-10.121</f>
        <v>0.00033344014485514606</v>
      </c>
      <c r="H54" s="4">
        <f>POWER(0.5,G54)</f>
        <v>0.9997689036105935</v>
      </c>
      <c r="I54" s="22">
        <f>AVERAGE(H54:H63)</f>
        <v>0.9435539586424305</v>
      </c>
    </row>
    <row r="55" spans="2:9" ht="15" customHeight="1">
      <c r="B55" s="31"/>
      <c r="C55" s="29" t="s">
        <v>46</v>
      </c>
      <c r="D55" s="4">
        <v>16.270666122436523</v>
      </c>
      <c r="E55" s="4">
        <v>26.821000417073567</v>
      </c>
      <c r="F55" s="4">
        <f aca="true" t="shared" si="6" ref="F55:F73">E55-D55</f>
        <v>10.550334294637043</v>
      </c>
      <c r="G55" s="4">
        <f>F55-10.121</f>
        <v>0.42933429463704265</v>
      </c>
      <c r="H55" s="4">
        <f>POWER(0.5,G55)</f>
        <v>0.7426043675358782</v>
      </c>
      <c r="I55" s="23"/>
    </row>
    <row r="56" spans="2:9" ht="15" customHeight="1">
      <c r="B56" s="31"/>
      <c r="C56" s="29" t="s">
        <v>48</v>
      </c>
      <c r="D56" s="4">
        <v>16.312666575113933</v>
      </c>
      <c r="E56" s="4">
        <v>26.189000447591145</v>
      </c>
      <c r="F56" s="4">
        <f t="shared" si="6"/>
        <v>9.876333872477211</v>
      </c>
      <c r="G56" s="4">
        <f aca="true" t="shared" si="7" ref="G56:G73">F56-10.121</f>
        <v>-0.24466612752278927</v>
      </c>
      <c r="H56" s="4">
        <f>POWER(0.5,G56)</f>
        <v>1.1848185452265343</v>
      </c>
      <c r="I56" s="23"/>
    </row>
    <row r="57" spans="2:9" ht="15" customHeight="1">
      <c r="B57" s="31"/>
      <c r="C57" s="29" t="s">
        <v>50</v>
      </c>
      <c r="D57" s="4">
        <v>16.362666447957356</v>
      </c>
      <c r="E57" s="4">
        <v>26.75866635640462</v>
      </c>
      <c r="F57" s="4">
        <f t="shared" si="6"/>
        <v>10.395999908447266</v>
      </c>
      <c r="G57" s="4">
        <f t="shared" si="7"/>
        <v>0.2749999084472652</v>
      </c>
      <c r="H57" s="4">
        <f aca="true" t="shared" si="8" ref="H57:H63">POWER(0.5,G57)</f>
        <v>0.8264503706003539</v>
      </c>
      <c r="I57" s="23"/>
    </row>
    <row r="58" spans="2:9" ht="15" customHeight="1">
      <c r="B58" s="31"/>
      <c r="C58" s="29" t="s">
        <v>52</v>
      </c>
      <c r="D58" s="4">
        <v>16.167666753133137</v>
      </c>
      <c r="E58" s="4">
        <v>26.251000086466473</v>
      </c>
      <c r="F58" s="4">
        <f t="shared" si="6"/>
        <v>10.083333333333336</v>
      </c>
      <c r="G58" s="4">
        <f t="shared" si="7"/>
        <v>-0.03766666666666474</v>
      </c>
      <c r="H58" s="4">
        <f t="shared" si="8"/>
        <v>1.0264523574674722</v>
      </c>
      <c r="I58" s="23"/>
    </row>
    <row r="59" spans="2:9" ht="15" customHeight="1">
      <c r="B59" s="31"/>
      <c r="C59" s="29" t="s">
        <v>54</v>
      </c>
      <c r="D59" s="4">
        <v>16.172333399454754</v>
      </c>
      <c r="E59" s="4">
        <v>26.837666829427082</v>
      </c>
      <c r="F59" s="4">
        <f t="shared" si="6"/>
        <v>10.665333429972328</v>
      </c>
      <c r="G59" s="4">
        <f t="shared" si="7"/>
        <v>0.5443334299723279</v>
      </c>
      <c r="H59" s="4">
        <f t="shared" si="8"/>
        <v>0.685708147825156</v>
      </c>
      <c r="I59" s="23"/>
    </row>
    <row r="60" spans="2:9" ht="15" customHeight="1">
      <c r="B60" s="31"/>
      <c r="C60" s="29" t="s">
        <v>56</v>
      </c>
      <c r="D60" s="4">
        <v>16.744333267211914</v>
      </c>
      <c r="E60" s="4">
        <v>26.453333536783855</v>
      </c>
      <c r="F60" s="4">
        <f t="shared" si="6"/>
        <v>9.709000269571941</v>
      </c>
      <c r="G60" s="4">
        <f t="shared" si="7"/>
        <v>-0.41199973042805915</v>
      </c>
      <c r="H60" s="4">
        <f t="shared" si="8"/>
        <v>1.3305287924673257</v>
      </c>
      <c r="I60" s="23"/>
    </row>
    <row r="61" spans="2:9" ht="15" customHeight="1">
      <c r="B61" s="31"/>
      <c r="C61" s="29" t="s">
        <v>58</v>
      </c>
      <c r="D61" s="4">
        <v>16.49133364359538</v>
      </c>
      <c r="E61" s="4">
        <v>26.810333251953125</v>
      </c>
      <c r="F61" s="4">
        <f t="shared" si="6"/>
        <v>10.318999608357746</v>
      </c>
      <c r="G61" s="4">
        <f t="shared" si="7"/>
        <v>0.19799960835774577</v>
      </c>
      <c r="H61" s="4">
        <f t="shared" si="8"/>
        <v>0.8717584761895762</v>
      </c>
      <c r="I61" s="23"/>
    </row>
    <row r="62" spans="2:9" ht="15" customHeight="1">
      <c r="B62" s="31"/>
      <c r="C62" s="29" t="s">
        <v>60</v>
      </c>
      <c r="D62" s="4">
        <v>16.071000417073567</v>
      </c>
      <c r="E62" s="4">
        <v>26.305999755859375</v>
      </c>
      <c r="F62" s="4">
        <f t="shared" si="6"/>
        <v>10.234999338785808</v>
      </c>
      <c r="G62" s="4">
        <f t="shared" si="7"/>
        <v>0.11399933878580804</v>
      </c>
      <c r="H62" s="4">
        <f t="shared" si="8"/>
        <v>0.9240229959437934</v>
      </c>
      <c r="I62" s="23"/>
    </row>
    <row r="63" spans="2:9" ht="15" customHeight="1">
      <c r="B63" s="32"/>
      <c r="C63" s="29" t="s">
        <v>62</v>
      </c>
      <c r="D63" s="4">
        <v>16.387667338053387</v>
      </c>
      <c r="E63" s="4">
        <v>26.75433286031087</v>
      </c>
      <c r="F63" s="4">
        <f t="shared" si="6"/>
        <v>10.366665522257485</v>
      </c>
      <c r="G63" s="4">
        <f t="shared" si="7"/>
        <v>0.24566552225748417</v>
      </c>
      <c r="H63" s="4">
        <f t="shared" si="8"/>
        <v>0.8434266295576209</v>
      </c>
      <c r="I63" s="24"/>
    </row>
    <row r="64" spans="2:9" ht="15" customHeight="1">
      <c r="B64" s="33" t="s">
        <v>66</v>
      </c>
      <c r="C64" s="29" t="s">
        <v>26</v>
      </c>
      <c r="D64" s="4">
        <v>15.887333552042643</v>
      </c>
      <c r="E64" s="4">
        <v>24.773000081380207</v>
      </c>
      <c r="F64" s="4">
        <f t="shared" si="6"/>
        <v>8.885666529337565</v>
      </c>
      <c r="G64" s="4">
        <f t="shared" si="7"/>
        <v>-1.235333470662436</v>
      </c>
      <c r="H64" s="4">
        <f>POWER(0.5,G64)</f>
        <v>2.3543576077706914</v>
      </c>
      <c r="I64" s="22">
        <f>AVERAGE(H64:H73)</f>
        <v>3.7125875001217237</v>
      </c>
    </row>
    <row r="65" spans="2:9" ht="15" customHeight="1">
      <c r="B65" s="31"/>
      <c r="C65" s="29" t="s">
        <v>24</v>
      </c>
      <c r="D65" s="4">
        <v>15.958999951680502</v>
      </c>
      <c r="E65" s="4">
        <v>24.224000295003254</v>
      </c>
      <c r="F65" s="4">
        <f t="shared" si="6"/>
        <v>8.265000343322752</v>
      </c>
      <c r="G65" s="4">
        <f t="shared" si="7"/>
        <v>-1.8559996566772483</v>
      </c>
      <c r="H65" s="4">
        <f>POWER(0.5,G65)</f>
        <v>3.6200249900625976</v>
      </c>
      <c r="I65" s="23"/>
    </row>
    <row r="66" spans="2:9" ht="15" customHeight="1">
      <c r="B66" s="31"/>
      <c r="C66" s="29" t="s">
        <v>28</v>
      </c>
      <c r="D66" s="4">
        <v>16.293333689371746</v>
      </c>
      <c r="E66" s="4">
        <v>25.069666544596355</v>
      </c>
      <c r="F66" s="4">
        <f t="shared" si="6"/>
        <v>8.77633285522461</v>
      </c>
      <c r="G66" s="4">
        <f t="shared" si="7"/>
        <v>-1.344667144775391</v>
      </c>
      <c r="H66" s="4">
        <f aca="true" t="shared" si="9" ref="H66:H73">POWER(0.5,G66)</f>
        <v>2.539715940157052</v>
      </c>
      <c r="I66" s="23"/>
    </row>
    <row r="67" spans="2:9" ht="15" customHeight="1">
      <c r="B67" s="31"/>
      <c r="C67" s="29" t="s">
        <v>30</v>
      </c>
      <c r="D67" s="4">
        <v>16.42966651916504</v>
      </c>
      <c r="E67" s="4">
        <v>24.119333267211914</v>
      </c>
      <c r="F67" s="4">
        <f t="shared" si="6"/>
        <v>7.689666748046875</v>
      </c>
      <c r="G67" s="4">
        <f t="shared" si="7"/>
        <v>-2.4313332519531254</v>
      </c>
      <c r="H67" s="4">
        <f t="shared" si="9"/>
        <v>5.393916738186603</v>
      </c>
      <c r="I67" s="23"/>
    </row>
    <row r="68" spans="2:9" ht="15" customHeight="1">
      <c r="B68" s="31"/>
      <c r="C68" s="29" t="s">
        <v>32</v>
      </c>
      <c r="D68" s="4">
        <v>16.18600018819173</v>
      </c>
      <c r="E68" s="4">
        <v>25.24799982706706</v>
      </c>
      <c r="F68" s="4">
        <f t="shared" si="6"/>
        <v>9.061999638875328</v>
      </c>
      <c r="G68" s="4">
        <f t="shared" si="7"/>
        <v>-1.0590003611246726</v>
      </c>
      <c r="H68" s="4">
        <f t="shared" si="9"/>
        <v>2.083487379539413</v>
      </c>
      <c r="I68" s="23"/>
    </row>
    <row r="69" spans="2:9" ht="15" customHeight="1">
      <c r="B69" s="31"/>
      <c r="C69" s="29" t="s">
        <v>34</v>
      </c>
      <c r="D69" s="4">
        <v>16.274667104085285</v>
      </c>
      <c r="E69" s="4">
        <v>24.563666661580402</v>
      </c>
      <c r="F69" s="4">
        <f t="shared" si="6"/>
        <v>8.288999557495117</v>
      </c>
      <c r="G69" s="4">
        <f t="shared" si="7"/>
        <v>-1.8320004425048833</v>
      </c>
      <c r="H69" s="4">
        <f t="shared" si="9"/>
        <v>3.5603040250298723</v>
      </c>
      <c r="I69" s="23"/>
    </row>
    <row r="70" spans="2:9" ht="15" customHeight="1">
      <c r="B70" s="31"/>
      <c r="C70" s="29" t="s">
        <v>36</v>
      </c>
      <c r="D70" s="4">
        <v>16.78533363342285</v>
      </c>
      <c r="E70" s="4">
        <v>24.68166669209798</v>
      </c>
      <c r="F70" s="4">
        <f t="shared" si="6"/>
        <v>7.896333058675129</v>
      </c>
      <c r="G70" s="4">
        <f t="shared" si="7"/>
        <v>-2.2246669413248714</v>
      </c>
      <c r="H70" s="4">
        <f t="shared" si="9"/>
        <v>4.6740298293182</v>
      </c>
      <c r="I70" s="23"/>
    </row>
    <row r="71" spans="2:9" ht="15" customHeight="1">
      <c r="B71" s="31"/>
      <c r="C71" s="29" t="s">
        <v>38</v>
      </c>
      <c r="D71" s="4">
        <v>16.406667073567707</v>
      </c>
      <c r="E71" s="4">
        <v>24.827333450317383</v>
      </c>
      <c r="F71" s="4">
        <f t="shared" si="6"/>
        <v>8.420666376749676</v>
      </c>
      <c r="G71" s="4">
        <f t="shared" si="7"/>
        <v>-1.7003336232503248</v>
      </c>
      <c r="H71" s="4">
        <f t="shared" si="9"/>
        <v>3.2497610058210253</v>
      </c>
      <c r="I71" s="23"/>
    </row>
    <row r="72" spans="2:9" ht="15" customHeight="1">
      <c r="B72" s="31"/>
      <c r="C72" s="29" t="s">
        <v>40</v>
      </c>
      <c r="D72" s="4">
        <v>16.136333465576172</v>
      </c>
      <c r="E72" s="4">
        <v>23.669333775838215</v>
      </c>
      <c r="F72" s="4">
        <f t="shared" si="6"/>
        <v>7.533000310262043</v>
      </c>
      <c r="G72" s="4">
        <f>F72-10.121</f>
        <v>-2.5879996897379574</v>
      </c>
      <c r="H72" s="4">
        <f t="shared" si="9"/>
        <v>6.012644619199233</v>
      </c>
      <c r="I72" s="23"/>
    </row>
    <row r="73" spans="2:9" ht="15" customHeight="1">
      <c r="B73" s="34"/>
      <c r="C73" s="29" t="s">
        <v>42</v>
      </c>
      <c r="D73" s="4">
        <v>16.283666610717773</v>
      </c>
      <c r="E73" s="4">
        <v>24.541666666666668</v>
      </c>
      <c r="F73" s="4">
        <f t="shared" si="6"/>
        <v>8.258000055948894</v>
      </c>
      <c r="G73" s="4">
        <f t="shared" si="7"/>
        <v>-1.862999944051106</v>
      </c>
      <c r="H73" s="4">
        <f t="shared" si="9"/>
        <v>3.637632866132551</v>
      </c>
      <c r="I73" s="24"/>
    </row>
    <row r="74" spans="2:9" ht="15" customHeight="1">
      <c r="B74" s="11" t="s">
        <v>68</v>
      </c>
      <c r="C74" s="25"/>
      <c r="D74" s="25"/>
      <c r="E74" s="25"/>
      <c r="F74" s="25"/>
      <c r="G74" s="25"/>
      <c r="H74" s="25"/>
      <c r="I74" s="9">
        <f>I54/I64</f>
        <v>0.25414995838118143</v>
      </c>
    </row>
    <row r="75" spans="2:9" ht="15" customHeight="1">
      <c r="B75" s="11" t="s">
        <v>2</v>
      </c>
      <c r="C75" s="25"/>
      <c r="D75" s="25"/>
      <c r="E75" s="25"/>
      <c r="F75" s="25"/>
      <c r="G75" s="25"/>
      <c r="H75" s="25"/>
      <c r="I75" s="10">
        <f>TTEST(H54:H63,H64:H73,2,2)</f>
        <v>2.9562942330816067E-06</v>
      </c>
    </row>
    <row r="76" ht="15" customHeight="1"/>
    <row r="77" ht="15" customHeight="1">
      <c r="B77" s="2"/>
    </row>
    <row r="78" spans="2:9" ht="15" customHeight="1">
      <c r="B78" s="35" t="s">
        <v>20</v>
      </c>
      <c r="C78" s="36" t="s">
        <v>22</v>
      </c>
      <c r="D78" s="6" t="s">
        <v>5</v>
      </c>
      <c r="E78" s="37" t="s">
        <v>12</v>
      </c>
      <c r="F78" s="6" t="s">
        <v>13</v>
      </c>
      <c r="G78" s="6" t="s">
        <v>72</v>
      </c>
      <c r="H78" s="12" t="s">
        <v>0</v>
      </c>
      <c r="I78" s="13" t="s">
        <v>1</v>
      </c>
    </row>
    <row r="79" spans="2:9" ht="15" customHeight="1">
      <c r="B79" s="30" t="s">
        <v>64</v>
      </c>
      <c r="C79" s="28" t="s">
        <v>44</v>
      </c>
      <c r="D79" s="4">
        <v>15.996999740600586</v>
      </c>
      <c r="E79" s="4">
        <v>28.30099932352702</v>
      </c>
      <c r="F79" s="4">
        <f>E79-D79</f>
        <v>12.303999582926433</v>
      </c>
      <c r="G79" s="4">
        <f>F79-12.304</f>
        <v>-4.170735667941017E-07</v>
      </c>
      <c r="H79" s="4">
        <f aca="true" t="shared" si="10" ref="H79:H90">POWER(0.5,G79)</f>
        <v>1.0000002890934088</v>
      </c>
      <c r="I79" s="22">
        <f>AVERAGE(H79:H88)</f>
        <v>1.1031002795569198</v>
      </c>
    </row>
    <row r="80" spans="2:9" ht="15" customHeight="1">
      <c r="B80" s="31"/>
      <c r="C80" s="29" t="s">
        <v>46</v>
      </c>
      <c r="D80" s="4">
        <v>16.270666122436523</v>
      </c>
      <c r="E80" s="4">
        <v>29.385000228881836</v>
      </c>
      <c r="F80" s="4">
        <f aca="true" t="shared" si="11" ref="F80:F98">E80-D80</f>
        <v>13.114334106445312</v>
      </c>
      <c r="G80" s="4">
        <f aca="true" t="shared" si="12" ref="G80:G98">F80-12.304</f>
        <v>0.8103341064453122</v>
      </c>
      <c r="H80" s="4">
        <f t="shared" si="10"/>
        <v>0.5702497813795978</v>
      </c>
      <c r="I80" s="23"/>
    </row>
    <row r="81" spans="2:9" ht="15" customHeight="1">
      <c r="B81" s="31"/>
      <c r="C81" s="29" t="s">
        <v>48</v>
      </c>
      <c r="D81" s="4">
        <v>16.312666575113933</v>
      </c>
      <c r="E81" s="4">
        <v>27.938000361124676</v>
      </c>
      <c r="F81" s="4">
        <f t="shared" si="11"/>
        <v>11.625333786010742</v>
      </c>
      <c r="G81" s="4">
        <f t="shared" si="12"/>
        <v>-0.6786662139892581</v>
      </c>
      <c r="H81" s="4">
        <f t="shared" si="10"/>
        <v>1.6006592454121538</v>
      </c>
      <c r="I81" s="23"/>
    </row>
    <row r="82" spans="2:9" ht="15" customHeight="1">
      <c r="B82" s="31"/>
      <c r="C82" s="29" t="s">
        <v>50</v>
      </c>
      <c r="D82" s="4">
        <v>16.362666447957356</v>
      </c>
      <c r="E82" s="4">
        <v>28.83566665649414</v>
      </c>
      <c r="F82" s="4">
        <f t="shared" si="11"/>
        <v>12.473000208536785</v>
      </c>
      <c r="G82" s="4">
        <f t="shared" si="12"/>
        <v>0.16900020853678477</v>
      </c>
      <c r="H82" s="4">
        <f t="shared" si="10"/>
        <v>0.8894588649695585</v>
      </c>
      <c r="I82" s="23"/>
    </row>
    <row r="83" spans="2:9" ht="15" customHeight="1">
      <c r="B83" s="31"/>
      <c r="C83" s="29" t="s">
        <v>52</v>
      </c>
      <c r="D83" s="4">
        <v>16.167666753133137</v>
      </c>
      <c r="E83" s="4">
        <v>28.378666559855144</v>
      </c>
      <c r="F83" s="4">
        <f t="shared" si="11"/>
        <v>12.210999806722008</v>
      </c>
      <c r="G83" s="4">
        <f t="shared" si="12"/>
        <v>-0.0930001932779927</v>
      </c>
      <c r="H83" s="4">
        <f t="shared" si="10"/>
        <v>1.0665859237223732</v>
      </c>
      <c r="I83" s="23"/>
    </row>
    <row r="84" spans="2:9" ht="15" customHeight="1">
      <c r="B84" s="31"/>
      <c r="C84" s="29" t="s">
        <v>54</v>
      </c>
      <c r="D84" s="4">
        <v>16.172333399454754</v>
      </c>
      <c r="E84" s="4">
        <v>28.468666712443035</v>
      </c>
      <c r="F84" s="4">
        <f t="shared" si="11"/>
        <v>12.296333312988281</v>
      </c>
      <c r="G84" s="4">
        <f t="shared" si="12"/>
        <v>-0.00766668701171902</v>
      </c>
      <c r="H84" s="4">
        <f t="shared" si="10"/>
        <v>1.0053282875868512</v>
      </c>
      <c r="I84" s="23"/>
    </row>
    <row r="85" spans="2:9" ht="15" customHeight="1">
      <c r="B85" s="31"/>
      <c r="C85" s="29" t="s">
        <v>56</v>
      </c>
      <c r="D85" s="4">
        <v>16.744333267211914</v>
      </c>
      <c r="E85" s="4">
        <v>28.09166653951009</v>
      </c>
      <c r="F85" s="4">
        <f t="shared" si="11"/>
        <v>11.347333272298176</v>
      </c>
      <c r="G85" s="4">
        <f t="shared" si="12"/>
        <v>-0.9566667277018244</v>
      </c>
      <c r="H85" s="4">
        <f t="shared" si="10"/>
        <v>1.9408205450961078</v>
      </c>
      <c r="I85" s="23"/>
    </row>
    <row r="86" spans="2:9" ht="15" customHeight="1">
      <c r="B86" s="31"/>
      <c r="C86" s="29" t="s">
        <v>58</v>
      </c>
      <c r="D86" s="4">
        <v>16.49133364359538</v>
      </c>
      <c r="E86" s="4">
        <v>29.214000066121418</v>
      </c>
      <c r="F86" s="4">
        <f t="shared" si="11"/>
        <v>12.72266642252604</v>
      </c>
      <c r="G86" s="4">
        <f t="shared" si="12"/>
        <v>0.41866642252603903</v>
      </c>
      <c r="H86" s="4">
        <f t="shared" si="10"/>
        <v>0.7481158372461899</v>
      </c>
      <c r="I86" s="23"/>
    </row>
    <row r="87" spans="2:9" ht="15" customHeight="1">
      <c r="B87" s="31"/>
      <c r="C87" s="29" t="s">
        <v>60</v>
      </c>
      <c r="D87" s="4">
        <v>16.071000417073567</v>
      </c>
      <c r="E87" s="4">
        <v>28.303666432698567</v>
      </c>
      <c r="F87" s="4">
        <f t="shared" si="11"/>
        <v>12.232666015625</v>
      </c>
      <c r="G87" s="4">
        <f t="shared" si="12"/>
        <v>-0.07133398437500027</v>
      </c>
      <c r="H87" s="4">
        <f t="shared" si="10"/>
        <v>1.0506877504172094</v>
      </c>
      <c r="I87" s="23"/>
    </row>
    <row r="88" spans="2:9" ht="15" customHeight="1">
      <c r="B88" s="32"/>
      <c r="C88" s="29" t="s">
        <v>62</v>
      </c>
      <c r="D88" s="4">
        <v>16.387667338053387</v>
      </c>
      <c r="E88" s="4">
        <v>28.47866694132487</v>
      </c>
      <c r="F88" s="4">
        <f t="shared" si="11"/>
        <v>12.090999603271484</v>
      </c>
      <c r="G88" s="4">
        <f t="shared" si="12"/>
        <v>-0.2130003967285159</v>
      </c>
      <c r="H88" s="4">
        <f t="shared" si="10"/>
        <v>1.159096270645747</v>
      </c>
      <c r="I88" s="24"/>
    </row>
    <row r="89" spans="2:9" ht="15" customHeight="1">
      <c r="B89" s="33" t="s">
        <v>66</v>
      </c>
      <c r="C89" s="29" t="s">
        <v>26</v>
      </c>
      <c r="D89" s="4">
        <v>15.887333552042643</v>
      </c>
      <c r="E89" s="4">
        <v>28.867333094278973</v>
      </c>
      <c r="F89" s="4">
        <f t="shared" si="11"/>
        <v>12.97999954223633</v>
      </c>
      <c r="G89" s="4">
        <f t="shared" si="12"/>
        <v>0.6759995422363296</v>
      </c>
      <c r="H89" s="4">
        <f t="shared" si="10"/>
        <v>0.6258984279230332</v>
      </c>
      <c r="I89" s="22">
        <f>AVERAGE(H89:H98)</f>
        <v>1.1227540601006987</v>
      </c>
    </row>
    <row r="90" spans="2:9" ht="15" customHeight="1">
      <c r="B90" s="31"/>
      <c r="C90" s="29" t="s">
        <v>24</v>
      </c>
      <c r="D90" s="4">
        <v>15.958999951680502</v>
      </c>
      <c r="E90" s="4">
        <v>29.59266726175944</v>
      </c>
      <c r="F90" s="4">
        <f t="shared" si="11"/>
        <v>13.63366731007894</v>
      </c>
      <c r="G90" s="4">
        <f t="shared" si="12"/>
        <v>1.3296673100789391</v>
      </c>
      <c r="H90" s="4">
        <f t="shared" si="10"/>
        <v>0.39785997903650355</v>
      </c>
      <c r="I90" s="23"/>
    </row>
    <row r="91" spans="2:9" ht="15" customHeight="1">
      <c r="B91" s="31"/>
      <c r="C91" s="29" t="s">
        <v>28</v>
      </c>
      <c r="D91" s="4">
        <v>16.293333689371746</v>
      </c>
      <c r="E91" s="4">
        <v>29.71000035603841</v>
      </c>
      <c r="F91" s="4">
        <f t="shared" si="11"/>
        <v>13.416666666666664</v>
      </c>
      <c r="G91" s="4">
        <f t="shared" si="12"/>
        <v>1.112666666666664</v>
      </c>
      <c r="H91" s="4">
        <f aca="true" t="shared" si="13" ref="H91:H98">POWER(0.5,G91)</f>
        <v>0.46243847268897914</v>
      </c>
      <c r="I91" s="23"/>
    </row>
    <row r="92" spans="2:9" ht="15" customHeight="1">
      <c r="B92" s="31"/>
      <c r="C92" s="29" t="s">
        <v>30</v>
      </c>
      <c r="D92" s="4">
        <v>16.42966651916504</v>
      </c>
      <c r="E92" s="4">
        <v>28.44099998474121</v>
      </c>
      <c r="F92" s="4">
        <f t="shared" si="11"/>
        <v>12.011333465576172</v>
      </c>
      <c r="G92" s="4">
        <f t="shared" si="12"/>
        <v>-0.2926665344238284</v>
      </c>
      <c r="H92" s="4">
        <f t="shared" si="13"/>
        <v>1.2249021744059776</v>
      </c>
      <c r="I92" s="23"/>
    </row>
    <row r="93" spans="2:9" ht="15" customHeight="1">
      <c r="B93" s="31"/>
      <c r="C93" s="29" t="s">
        <v>32</v>
      </c>
      <c r="D93" s="4">
        <v>16.18600018819173</v>
      </c>
      <c r="E93" s="4">
        <v>29.38166681925456</v>
      </c>
      <c r="F93" s="4">
        <f t="shared" si="11"/>
        <v>13.195666631062828</v>
      </c>
      <c r="G93" s="4">
        <f t="shared" si="12"/>
        <v>0.8916666310628276</v>
      </c>
      <c r="H93" s="4">
        <f t="shared" si="13"/>
        <v>0.5389911048230276</v>
      </c>
      <c r="I93" s="23"/>
    </row>
    <row r="94" spans="2:9" ht="15" customHeight="1">
      <c r="B94" s="31"/>
      <c r="C94" s="29" t="s">
        <v>34</v>
      </c>
      <c r="D94" s="4">
        <v>16.274667104085285</v>
      </c>
      <c r="E94" s="4">
        <v>28.55733362833659</v>
      </c>
      <c r="F94" s="4">
        <f t="shared" si="11"/>
        <v>12.282666524251304</v>
      </c>
      <c r="G94" s="4">
        <f t="shared" si="12"/>
        <v>-0.021333475748695818</v>
      </c>
      <c r="H94" s="4">
        <f t="shared" si="13"/>
        <v>1.014897110679332</v>
      </c>
      <c r="I94" s="23"/>
    </row>
    <row r="95" spans="2:9" ht="15" customHeight="1">
      <c r="B95" s="31"/>
      <c r="C95" s="29" t="s">
        <v>36</v>
      </c>
      <c r="D95" s="4">
        <v>16.78533363342285</v>
      </c>
      <c r="E95" s="4">
        <v>28.35099983215332</v>
      </c>
      <c r="F95" s="4">
        <f t="shared" si="11"/>
        <v>11.565666198730469</v>
      </c>
      <c r="G95" s="4">
        <f t="shared" si="12"/>
        <v>-0.7383338012695315</v>
      </c>
      <c r="H95" s="4">
        <f t="shared" si="13"/>
        <v>1.6682480312334471</v>
      </c>
      <c r="I95" s="23"/>
    </row>
    <row r="96" spans="2:9" ht="15" customHeight="1">
      <c r="B96" s="31"/>
      <c r="C96" s="29" t="s">
        <v>38</v>
      </c>
      <c r="D96" s="4">
        <v>16.406667073567707</v>
      </c>
      <c r="E96" s="4">
        <v>29.02400016784668</v>
      </c>
      <c r="F96" s="4">
        <f t="shared" si="11"/>
        <v>12.617333094278973</v>
      </c>
      <c r="G96" s="4">
        <f t="shared" si="12"/>
        <v>0.31333309427897227</v>
      </c>
      <c r="H96" s="4">
        <f t="shared" si="13"/>
        <v>0.8047803057878803</v>
      </c>
      <c r="I96" s="23"/>
    </row>
    <row r="97" spans="2:9" ht="15" customHeight="1">
      <c r="B97" s="31"/>
      <c r="C97" s="29" t="s">
        <v>40</v>
      </c>
      <c r="D97" s="4">
        <v>16.136333465576172</v>
      </c>
      <c r="E97" s="4">
        <v>26.94933319091797</v>
      </c>
      <c r="F97" s="4">
        <f t="shared" si="11"/>
        <v>10.812999725341797</v>
      </c>
      <c r="G97" s="4">
        <f t="shared" si="12"/>
        <v>-1.4910002746582034</v>
      </c>
      <c r="H97" s="4">
        <f t="shared" si="13"/>
        <v>2.810837935536665</v>
      </c>
      <c r="I97" s="23"/>
    </row>
    <row r="98" spans="2:9" ht="15" customHeight="1">
      <c r="B98" s="34"/>
      <c r="C98" s="29" t="s">
        <v>42</v>
      </c>
      <c r="D98" s="4">
        <v>16.283666610717773</v>
      </c>
      <c r="E98" s="4">
        <v>27.840333302815754</v>
      </c>
      <c r="F98" s="4">
        <f t="shared" si="11"/>
        <v>11.55666669209798</v>
      </c>
      <c r="G98" s="4">
        <f t="shared" si="12"/>
        <v>-0.7473333079020197</v>
      </c>
      <c r="H98" s="4">
        <f t="shared" si="13"/>
        <v>1.678687058892141</v>
      </c>
      <c r="I98" s="24"/>
    </row>
    <row r="99" spans="2:9" ht="15" customHeight="1">
      <c r="B99" s="11" t="s">
        <v>68</v>
      </c>
      <c r="C99" s="25"/>
      <c r="D99" s="25"/>
      <c r="E99" s="25"/>
      <c r="F99" s="25"/>
      <c r="G99" s="25"/>
      <c r="H99" s="25"/>
      <c r="I99" s="9">
        <f>I79/I89</f>
        <v>0.9824950260772015</v>
      </c>
    </row>
    <row r="100" spans="2:9" ht="15" customHeight="1">
      <c r="B100" s="11" t="s">
        <v>2</v>
      </c>
      <c r="C100" s="25"/>
      <c r="D100" s="25"/>
      <c r="E100" s="25"/>
      <c r="F100" s="25"/>
      <c r="G100" s="25"/>
      <c r="H100" s="25"/>
      <c r="I100" s="10">
        <f>TTEST(H79:H88,H89:H98,2,2)</f>
        <v>0.9427741080725436</v>
      </c>
    </row>
    <row r="101" ht="15" customHeight="1"/>
    <row r="102" ht="15" customHeight="1">
      <c r="B102" s="2"/>
    </row>
    <row r="103" spans="2:9" ht="15" customHeight="1">
      <c r="B103" s="35" t="s">
        <v>20</v>
      </c>
      <c r="C103" s="36" t="s">
        <v>22</v>
      </c>
      <c r="D103" s="6" t="s">
        <v>5</v>
      </c>
      <c r="E103" s="37" t="s">
        <v>14</v>
      </c>
      <c r="F103" s="6" t="s">
        <v>15</v>
      </c>
      <c r="G103" s="6" t="s">
        <v>73</v>
      </c>
      <c r="H103" s="12" t="s">
        <v>0</v>
      </c>
      <c r="I103" s="13" t="s">
        <v>1</v>
      </c>
    </row>
    <row r="104" spans="2:9" ht="15" customHeight="1">
      <c r="B104" s="30" t="s">
        <v>64</v>
      </c>
      <c r="C104" s="28" t="s">
        <v>44</v>
      </c>
      <c r="D104" s="4">
        <v>15.996999740600586</v>
      </c>
      <c r="E104" s="4">
        <v>21.976999918619793</v>
      </c>
      <c r="F104" s="4">
        <f>E104-D104</f>
        <v>5.980000178019207</v>
      </c>
      <c r="G104" s="4">
        <f>F104-5.98</f>
        <v>1.7801920648707892E-07</v>
      </c>
      <c r="H104" s="4">
        <f aca="true" t="shared" si="14" ref="H104:H115">POWER(0.5,G104)</f>
        <v>0.9999998766064966</v>
      </c>
      <c r="I104" s="22">
        <f>AVERAGE(H104:H113)</f>
        <v>2.851894967230877</v>
      </c>
    </row>
    <row r="105" spans="2:9" ht="15" customHeight="1">
      <c r="B105" s="31"/>
      <c r="C105" s="29" t="s">
        <v>46</v>
      </c>
      <c r="D105" s="4">
        <v>16.270666122436523</v>
      </c>
      <c r="E105" s="4">
        <v>19.606333414713543</v>
      </c>
      <c r="F105" s="4">
        <f aca="true" t="shared" si="15" ref="F105:F123">E105-D105</f>
        <v>3.3356672922770194</v>
      </c>
      <c r="G105" s="4">
        <f aca="true" t="shared" si="16" ref="G105:G123">F105-5.98</f>
        <v>-2.644332707722981</v>
      </c>
      <c r="H105" s="4">
        <f t="shared" si="14"/>
        <v>6.252064697665027</v>
      </c>
      <c r="I105" s="23"/>
    </row>
    <row r="106" spans="2:9" ht="15" customHeight="1">
      <c r="B106" s="31"/>
      <c r="C106" s="29" t="s">
        <v>48</v>
      </c>
      <c r="D106" s="4">
        <v>16.312666575113933</v>
      </c>
      <c r="E106" s="4">
        <v>21.071666717529297</v>
      </c>
      <c r="F106" s="4">
        <f t="shared" si="15"/>
        <v>4.759000142415363</v>
      </c>
      <c r="G106" s="4">
        <f t="shared" si="16"/>
        <v>-1.220999857584637</v>
      </c>
      <c r="H106" s="4">
        <f t="shared" si="14"/>
        <v>2.3310821661567807</v>
      </c>
      <c r="I106" s="23"/>
    </row>
    <row r="107" spans="2:9" ht="15" customHeight="1">
      <c r="B107" s="31"/>
      <c r="C107" s="29" t="s">
        <v>50</v>
      </c>
      <c r="D107" s="4">
        <v>16.362666447957356</v>
      </c>
      <c r="E107" s="4">
        <v>21.217000325520832</v>
      </c>
      <c r="F107" s="4">
        <f t="shared" si="15"/>
        <v>4.854333877563477</v>
      </c>
      <c r="G107" s="4">
        <f t="shared" si="16"/>
        <v>-1.1256661224365239</v>
      </c>
      <c r="H107" s="4">
        <f t="shared" si="14"/>
        <v>2.1820227182465812</v>
      </c>
      <c r="I107" s="23"/>
    </row>
    <row r="108" spans="2:9" ht="15" customHeight="1">
      <c r="B108" s="31"/>
      <c r="C108" s="29" t="s">
        <v>52</v>
      </c>
      <c r="D108" s="4">
        <v>16.167666753133137</v>
      </c>
      <c r="E108" s="4">
        <v>21.81499989827474</v>
      </c>
      <c r="F108" s="4">
        <f t="shared" si="15"/>
        <v>5.647333145141602</v>
      </c>
      <c r="G108" s="4">
        <f t="shared" si="16"/>
        <v>-0.33266685485839886</v>
      </c>
      <c r="H108" s="4">
        <f t="shared" si="14"/>
        <v>1.259339141517535</v>
      </c>
      <c r="I108" s="23"/>
    </row>
    <row r="109" spans="2:9" ht="15" customHeight="1">
      <c r="B109" s="31"/>
      <c r="C109" s="29" t="s">
        <v>54</v>
      </c>
      <c r="D109" s="4">
        <v>16.172333399454754</v>
      </c>
      <c r="E109" s="4">
        <v>20.777000427246094</v>
      </c>
      <c r="F109" s="4">
        <f t="shared" si="15"/>
        <v>4.60466702779134</v>
      </c>
      <c r="G109" s="4">
        <f t="shared" si="16"/>
        <v>-1.3753329722086605</v>
      </c>
      <c r="H109" s="4">
        <f t="shared" si="14"/>
        <v>2.5942777962776646</v>
      </c>
      <c r="I109" s="23"/>
    </row>
    <row r="110" spans="2:9" ht="15" customHeight="1">
      <c r="B110" s="31"/>
      <c r="C110" s="29" t="s">
        <v>56</v>
      </c>
      <c r="D110" s="4">
        <v>16.744333267211914</v>
      </c>
      <c r="E110" s="4">
        <v>20.148000081380207</v>
      </c>
      <c r="F110" s="4">
        <f t="shared" si="15"/>
        <v>3.403666814168293</v>
      </c>
      <c r="G110" s="4">
        <f t="shared" si="16"/>
        <v>-2.5763331858317073</v>
      </c>
      <c r="H110" s="4">
        <f t="shared" si="14"/>
        <v>5.964218805518872</v>
      </c>
      <c r="I110" s="23"/>
    </row>
    <row r="111" spans="2:9" ht="15" customHeight="1">
      <c r="B111" s="31"/>
      <c r="C111" s="29" t="s">
        <v>58</v>
      </c>
      <c r="D111" s="4">
        <v>16.49133364359538</v>
      </c>
      <c r="E111" s="4">
        <v>20.356000264485676</v>
      </c>
      <c r="F111" s="4">
        <f t="shared" si="15"/>
        <v>3.864666620890297</v>
      </c>
      <c r="G111" s="4">
        <f t="shared" si="16"/>
        <v>-2.1153333791097033</v>
      </c>
      <c r="H111" s="4">
        <f t="shared" si="14"/>
        <v>4.332901316686787</v>
      </c>
      <c r="I111" s="23"/>
    </row>
    <row r="112" spans="2:9" ht="15" customHeight="1">
      <c r="B112" s="31"/>
      <c r="C112" s="29" t="s">
        <v>60</v>
      </c>
      <c r="D112" s="4">
        <v>16.071000417073567</v>
      </c>
      <c r="E112" s="4">
        <v>21.80066680908203</v>
      </c>
      <c r="F112" s="4">
        <f t="shared" si="15"/>
        <v>5.729666392008465</v>
      </c>
      <c r="G112" s="4">
        <f t="shared" si="16"/>
        <v>-0.2503336079915357</v>
      </c>
      <c r="H112" s="4">
        <f t="shared" si="14"/>
        <v>1.189482138385447</v>
      </c>
      <c r="I112" s="23"/>
    </row>
    <row r="113" spans="2:9" ht="15" customHeight="1">
      <c r="B113" s="32"/>
      <c r="C113" s="29" t="s">
        <v>62</v>
      </c>
      <c r="D113" s="4">
        <v>16.387667338053387</v>
      </c>
      <c r="E113" s="4">
        <v>21.86833318074544</v>
      </c>
      <c r="F113" s="4">
        <f t="shared" si="15"/>
        <v>5.480665842692055</v>
      </c>
      <c r="G113" s="4">
        <f t="shared" si="16"/>
        <v>-0.4993341573079455</v>
      </c>
      <c r="H113" s="4">
        <f t="shared" si="14"/>
        <v>1.4135610152475764</v>
      </c>
      <c r="I113" s="24"/>
    </row>
    <row r="114" spans="2:9" ht="15" customHeight="1">
      <c r="B114" s="33" t="s">
        <v>66</v>
      </c>
      <c r="C114" s="29" t="s">
        <v>26</v>
      </c>
      <c r="D114" s="4">
        <v>15.887333552042643</v>
      </c>
      <c r="E114" s="4">
        <v>22.121666590372723</v>
      </c>
      <c r="F114" s="4">
        <f t="shared" si="15"/>
        <v>6.23433303833008</v>
      </c>
      <c r="G114" s="4">
        <f t="shared" si="16"/>
        <v>0.2543330383300795</v>
      </c>
      <c r="H114" s="4">
        <f t="shared" si="14"/>
        <v>0.838374627862604</v>
      </c>
      <c r="I114" s="22">
        <f>AVERAGE(H114:H123)</f>
        <v>1.7197068195471963</v>
      </c>
    </row>
    <row r="115" spans="2:9" ht="15" customHeight="1">
      <c r="B115" s="31"/>
      <c r="C115" s="29" t="s">
        <v>24</v>
      </c>
      <c r="D115" s="4">
        <v>15.958999951680502</v>
      </c>
      <c r="E115" s="4">
        <v>21.893667221069336</v>
      </c>
      <c r="F115" s="4">
        <f t="shared" si="15"/>
        <v>5.934667269388834</v>
      </c>
      <c r="G115" s="4">
        <f t="shared" si="16"/>
        <v>-0.04533273061116638</v>
      </c>
      <c r="H115" s="4">
        <f t="shared" si="14"/>
        <v>1.0319211451588615</v>
      </c>
      <c r="I115" s="23"/>
    </row>
    <row r="116" spans="2:9" ht="15" customHeight="1">
      <c r="B116" s="31"/>
      <c r="C116" s="29" t="s">
        <v>28</v>
      </c>
      <c r="D116" s="4">
        <v>16.293333689371746</v>
      </c>
      <c r="E116" s="4">
        <v>21.729666392008465</v>
      </c>
      <c r="F116" s="4">
        <f t="shared" si="15"/>
        <v>5.436332702636719</v>
      </c>
      <c r="G116" s="4">
        <f t="shared" si="16"/>
        <v>-0.5436672973632817</v>
      </c>
      <c r="H116" s="4">
        <f aca="true" t="shared" si="17" ref="H116:H123">POWER(0.5,G116)</f>
        <v>1.4576731832782115</v>
      </c>
      <c r="I116" s="23"/>
    </row>
    <row r="117" spans="2:9" ht="15" customHeight="1">
      <c r="B117" s="31"/>
      <c r="C117" s="29" t="s">
        <v>30</v>
      </c>
      <c r="D117" s="4">
        <v>16.42966651916504</v>
      </c>
      <c r="E117" s="4">
        <v>21.293333053588867</v>
      </c>
      <c r="F117" s="4">
        <f t="shared" si="15"/>
        <v>4.863666534423828</v>
      </c>
      <c r="G117" s="4">
        <f t="shared" si="16"/>
        <v>-1.1163334655761723</v>
      </c>
      <c r="H117" s="4">
        <f t="shared" si="17"/>
        <v>2.1679529780022553</v>
      </c>
      <c r="I117" s="23"/>
    </row>
    <row r="118" spans="2:9" ht="15" customHeight="1">
      <c r="B118" s="31"/>
      <c r="C118" s="29" t="s">
        <v>32</v>
      </c>
      <c r="D118" s="4">
        <v>16.18600018819173</v>
      </c>
      <c r="E118" s="4">
        <v>21.904333750406902</v>
      </c>
      <c r="F118" s="4">
        <f t="shared" si="15"/>
        <v>5.718333562215172</v>
      </c>
      <c r="G118" s="4">
        <f t="shared" si="16"/>
        <v>-0.2616664377848288</v>
      </c>
      <c r="H118" s="4">
        <f t="shared" si="17"/>
        <v>1.198862695447634</v>
      </c>
      <c r="I118" s="23"/>
    </row>
    <row r="119" spans="2:9" ht="15" customHeight="1">
      <c r="B119" s="31"/>
      <c r="C119" s="29" t="s">
        <v>34</v>
      </c>
      <c r="D119" s="4">
        <v>16.274667104085285</v>
      </c>
      <c r="E119" s="4">
        <v>21.561333338419598</v>
      </c>
      <c r="F119" s="4">
        <f t="shared" si="15"/>
        <v>5.286666234334312</v>
      </c>
      <c r="G119" s="4">
        <f t="shared" si="16"/>
        <v>-0.6933337656656882</v>
      </c>
      <c r="H119" s="4">
        <f t="shared" si="17"/>
        <v>1.6170157888906969</v>
      </c>
      <c r="I119" s="23"/>
    </row>
    <row r="120" spans="2:9" ht="15" customHeight="1">
      <c r="B120" s="31"/>
      <c r="C120" s="29" t="s">
        <v>36</v>
      </c>
      <c r="D120" s="4">
        <v>16.78533363342285</v>
      </c>
      <c r="E120" s="4">
        <v>21.22100003560384</v>
      </c>
      <c r="F120" s="4">
        <f t="shared" si="15"/>
        <v>4.435666402180988</v>
      </c>
      <c r="G120" s="4">
        <f t="shared" si="16"/>
        <v>-1.544333597819012</v>
      </c>
      <c r="H120" s="4">
        <f t="shared" si="17"/>
        <v>2.9166931135764944</v>
      </c>
      <c r="I120" s="23"/>
    </row>
    <row r="121" spans="2:9" ht="15" customHeight="1">
      <c r="B121" s="31"/>
      <c r="C121" s="29" t="s">
        <v>38</v>
      </c>
      <c r="D121" s="4">
        <v>16.406667073567707</v>
      </c>
      <c r="E121" s="4">
        <v>21.38133366902669</v>
      </c>
      <c r="F121" s="4">
        <f t="shared" si="15"/>
        <v>4.974666595458984</v>
      </c>
      <c r="G121" s="4">
        <f t="shared" si="16"/>
        <v>-1.005333404541016</v>
      </c>
      <c r="H121" s="4">
        <f t="shared" si="17"/>
        <v>2.007407352081383</v>
      </c>
      <c r="I121" s="23"/>
    </row>
    <row r="122" spans="2:9" ht="15" customHeight="1">
      <c r="B122" s="31"/>
      <c r="C122" s="29" t="s">
        <v>40</v>
      </c>
      <c r="D122" s="4">
        <v>16.136333465576172</v>
      </c>
      <c r="E122" s="4">
        <v>21.157999674479168</v>
      </c>
      <c r="F122" s="4">
        <f t="shared" si="15"/>
        <v>5.021666208902996</v>
      </c>
      <c r="G122" s="4">
        <f t="shared" si="16"/>
        <v>-0.9583337910970045</v>
      </c>
      <c r="H122" s="4">
        <f t="shared" si="17"/>
        <v>1.943064498836812</v>
      </c>
      <c r="I122" s="23"/>
    </row>
    <row r="123" spans="2:9" ht="15" customHeight="1">
      <c r="B123" s="34"/>
      <c r="C123" s="29" t="s">
        <v>42</v>
      </c>
      <c r="D123" s="4">
        <v>16.283666610717773</v>
      </c>
      <c r="E123" s="4">
        <v>21.250666936238606</v>
      </c>
      <c r="F123" s="4">
        <f t="shared" si="15"/>
        <v>4.967000325520832</v>
      </c>
      <c r="G123" s="4">
        <f t="shared" si="16"/>
        <v>-1.0129996744791683</v>
      </c>
      <c r="H123" s="4">
        <f t="shared" si="17"/>
        <v>2.0181028123370104</v>
      </c>
      <c r="I123" s="24"/>
    </row>
    <row r="124" spans="2:9" ht="15" customHeight="1">
      <c r="B124" s="11" t="s">
        <v>68</v>
      </c>
      <c r="C124" s="25"/>
      <c r="D124" s="25"/>
      <c r="E124" s="25"/>
      <c r="F124" s="25"/>
      <c r="G124" s="25"/>
      <c r="H124" s="25"/>
      <c r="I124" s="9">
        <f>I104/I114</f>
        <v>1.658361143198693</v>
      </c>
    </row>
    <row r="125" spans="2:9" ht="15" customHeight="1">
      <c r="B125" s="11" t="s">
        <v>2</v>
      </c>
      <c r="C125" s="25"/>
      <c r="D125" s="25"/>
      <c r="E125" s="25"/>
      <c r="F125" s="25"/>
      <c r="G125" s="25"/>
      <c r="H125" s="25"/>
      <c r="I125" s="10">
        <f>TTEST(H104:H113,H114:H123,2,2)</f>
        <v>0.10047127573140459</v>
      </c>
    </row>
    <row r="126" ht="15" customHeight="1"/>
    <row r="127" ht="15" customHeight="1">
      <c r="B127" s="2"/>
    </row>
    <row r="128" spans="2:9" ht="15" customHeight="1">
      <c r="B128" s="26" t="s">
        <v>20</v>
      </c>
      <c r="C128" s="27" t="s">
        <v>22</v>
      </c>
      <c r="D128" s="6" t="s">
        <v>5</v>
      </c>
      <c r="E128" s="37" t="s">
        <v>16</v>
      </c>
      <c r="F128" s="6" t="s">
        <v>17</v>
      </c>
      <c r="G128" s="6" t="s">
        <v>74</v>
      </c>
      <c r="H128" s="12" t="s">
        <v>0</v>
      </c>
      <c r="I128" s="13" t="s">
        <v>1</v>
      </c>
    </row>
    <row r="129" spans="2:9" ht="15" customHeight="1">
      <c r="B129" s="30" t="s">
        <v>64</v>
      </c>
      <c r="C129" s="28" t="s">
        <v>44</v>
      </c>
      <c r="D129" s="4">
        <v>15.996999740600586</v>
      </c>
      <c r="E129" s="4">
        <v>27.053666432698567</v>
      </c>
      <c r="F129" s="4">
        <f>E129-D129</f>
        <v>11.05666669209798</v>
      </c>
      <c r="G129" s="4">
        <f>F129-11.057</f>
        <v>-0.0003333079020197971</v>
      </c>
      <c r="H129" s="4">
        <f aca="true" t="shared" si="18" ref="H129:H140">POWER(0.5,G129)</f>
        <v>1.0002310581223601</v>
      </c>
      <c r="I129" s="22">
        <f>AVERAGE(H129:H138)</f>
        <v>1.4358113229023433</v>
      </c>
    </row>
    <row r="130" spans="2:9" ht="15" customHeight="1">
      <c r="B130" s="31"/>
      <c r="C130" s="29" t="s">
        <v>46</v>
      </c>
      <c r="D130" s="4">
        <v>16.270666122436523</v>
      </c>
      <c r="E130" s="4">
        <v>26.488666534423828</v>
      </c>
      <c r="F130" s="4">
        <f aca="true" t="shared" si="19" ref="F130:F148">E130-D130</f>
        <v>10.218000411987305</v>
      </c>
      <c r="G130" s="4">
        <f aca="true" t="shared" si="20" ref="G130:G148">F130-11.057</f>
        <v>-0.8389995880126957</v>
      </c>
      <c r="H130" s="4">
        <f t="shared" si="18"/>
        <v>1.7888092927387353</v>
      </c>
      <c r="I130" s="23"/>
    </row>
    <row r="131" spans="2:9" ht="15" customHeight="1">
      <c r="B131" s="31"/>
      <c r="C131" s="29" t="s">
        <v>48</v>
      </c>
      <c r="D131" s="4">
        <v>16.312666575113933</v>
      </c>
      <c r="E131" s="4">
        <v>26.936999638875324</v>
      </c>
      <c r="F131" s="4">
        <f t="shared" si="19"/>
        <v>10.62433306376139</v>
      </c>
      <c r="G131" s="4">
        <f t="shared" si="20"/>
        <v>-0.4326669362386095</v>
      </c>
      <c r="H131" s="4">
        <f t="shared" si="18"/>
        <v>1.3497263483477189</v>
      </c>
      <c r="I131" s="23"/>
    </row>
    <row r="132" spans="2:9" ht="15" customHeight="1">
      <c r="B132" s="31"/>
      <c r="C132" s="29" t="s">
        <v>50</v>
      </c>
      <c r="D132" s="4">
        <v>16.362666447957356</v>
      </c>
      <c r="E132" s="4">
        <v>26.660999933878582</v>
      </c>
      <c r="F132" s="4">
        <f t="shared" si="19"/>
        <v>10.298333485921226</v>
      </c>
      <c r="G132" s="4">
        <f t="shared" si="20"/>
        <v>-0.7586665140787741</v>
      </c>
      <c r="H132" s="4">
        <f t="shared" si="18"/>
        <v>1.6919260511230878</v>
      </c>
      <c r="I132" s="23"/>
    </row>
    <row r="133" spans="2:9" ht="15" customHeight="1">
      <c r="B133" s="31"/>
      <c r="C133" s="29" t="s">
        <v>52</v>
      </c>
      <c r="D133" s="4">
        <v>16.167666753133137</v>
      </c>
      <c r="E133" s="4">
        <v>26.97333335876465</v>
      </c>
      <c r="F133" s="4">
        <f t="shared" si="19"/>
        <v>10.805666605631512</v>
      </c>
      <c r="G133" s="4">
        <f t="shared" si="20"/>
        <v>-0.2513333943684888</v>
      </c>
      <c r="H133" s="4">
        <f t="shared" si="18"/>
        <v>1.190306734135802</v>
      </c>
      <c r="I133" s="23"/>
    </row>
    <row r="134" spans="2:9" ht="15" customHeight="1">
      <c r="B134" s="31"/>
      <c r="C134" s="29" t="s">
        <v>54</v>
      </c>
      <c r="D134" s="4">
        <v>16.172333399454754</v>
      </c>
      <c r="E134" s="4">
        <v>26.861000061035156</v>
      </c>
      <c r="F134" s="4">
        <f t="shared" si="19"/>
        <v>10.688666661580402</v>
      </c>
      <c r="G134" s="4">
        <f t="shared" si="20"/>
        <v>-0.3683333384195979</v>
      </c>
      <c r="H134" s="4">
        <f t="shared" si="18"/>
        <v>1.290860712703411</v>
      </c>
      <c r="I134" s="23"/>
    </row>
    <row r="135" spans="2:9" ht="15" customHeight="1">
      <c r="B135" s="31"/>
      <c r="C135" s="29" t="s">
        <v>56</v>
      </c>
      <c r="D135" s="4">
        <v>16.744333267211914</v>
      </c>
      <c r="E135" s="4">
        <v>27.02899996439616</v>
      </c>
      <c r="F135" s="4">
        <f t="shared" si="19"/>
        <v>10.284666697184246</v>
      </c>
      <c r="G135" s="4">
        <f t="shared" si="20"/>
        <v>-0.7723333028157544</v>
      </c>
      <c r="H135" s="4">
        <f t="shared" si="18"/>
        <v>1.7080299857966283</v>
      </c>
      <c r="I135" s="23"/>
    </row>
    <row r="136" spans="2:9" ht="15" customHeight="1">
      <c r="B136" s="31"/>
      <c r="C136" s="29" t="s">
        <v>58</v>
      </c>
      <c r="D136" s="4">
        <v>16.49133364359538</v>
      </c>
      <c r="E136" s="4">
        <v>26.933666865030926</v>
      </c>
      <c r="F136" s="4">
        <f t="shared" si="19"/>
        <v>10.442333221435547</v>
      </c>
      <c r="G136" s="4">
        <f t="shared" si="20"/>
        <v>-0.6146667785644535</v>
      </c>
      <c r="H136" s="4">
        <f t="shared" si="18"/>
        <v>1.531204291698181</v>
      </c>
      <c r="I136" s="23"/>
    </row>
    <row r="137" spans="2:9" ht="15" customHeight="1">
      <c r="B137" s="31"/>
      <c r="C137" s="29" t="s">
        <v>60</v>
      </c>
      <c r="D137" s="4">
        <v>16.071000417073567</v>
      </c>
      <c r="E137" s="4">
        <v>26.740999857584637</v>
      </c>
      <c r="F137" s="4">
        <f t="shared" si="19"/>
        <v>10.66999944051107</v>
      </c>
      <c r="G137" s="4">
        <f t="shared" si="20"/>
        <v>-0.3870005594889303</v>
      </c>
      <c r="H137" s="4">
        <f t="shared" si="18"/>
        <v>1.3076718556624958</v>
      </c>
      <c r="I137" s="23"/>
    </row>
    <row r="138" spans="2:9" ht="15" customHeight="1">
      <c r="B138" s="32"/>
      <c r="C138" s="29" t="s">
        <v>62</v>
      </c>
      <c r="D138" s="4">
        <v>16.387667338053387</v>
      </c>
      <c r="E138" s="4">
        <v>26.86033312479655</v>
      </c>
      <c r="F138" s="4">
        <f t="shared" si="19"/>
        <v>10.472665786743164</v>
      </c>
      <c r="G138" s="4">
        <f t="shared" si="20"/>
        <v>-0.5843342132568363</v>
      </c>
      <c r="H138" s="4">
        <f t="shared" si="18"/>
        <v>1.4993468986950103</v>
      </c>
      <c r="I138" s="24"/>
    </row>
    <row r="139" spans="2:9" ht="15" customHeight="1">
      <c r="B139" s="33" t="s">
        <v>66</v>
      </c>
      <c r="C139" s="29" t="s">
        <v>26</v>
      </c>
      <c r="D139" s="4">
        <v>15.887333552042643</v>
      </c>
      <c r="E139" s="4">
        <v>26.811999638875324</v>
      </c>
      <c r="F139" s="4">
        <f t="shared" si="19"/>
        <v>10.924666086832682</v>
      </c>
      <c r="G139" s="4">
        <f t="shared" si="20"/>
        <v>-0.13233391316731868</v>
      </c>
      <c r="H139" s="4">
        <f t="shared" si="18"/>
        <v>1.0960654224978343</v>
      </c>
      <c r="I139" s="22">
        <f>AVERAGE(H139:H148)</f>
        <v>2.2443499764745214</v>
      </c>
    </row>
    <row r="140" spans="2:9" ht="15" customHeight="1">
      <c r="B140" s="31"/>
      <c r="C140" s="29" t="s">
        <v>24</v>
      </c>
      <c r="D140" s="4">
        <v>15.958999951680502</v>
      </c>
      <c r="E140" s="4">
        <v>26.56166712443034</v>
      </c>
      <c r="F140" s="4">
        <f t="shared" si="19"/>
        <v>10.602667172749838</v>
      </c>
      <c r="G140" s="4">
        <f t="shared" si="20"/>
        <v>-0.45433282725016255</v>
      </c>
      <c r="H140" s="4">
        <f t="shared" si="18"/>
        <v>1.3701490345195377</v>
      </c>
      <c r="I140" s="23"/>
    </row>
    <row r="141" spans="2:9" ht="15" customHeight="1">
      <c r="B141" s="31"/>
      <c r="C141" s="29" t="s">
        <v>28</v>
      </c>
      <c r="D141" s="4">
        <v>16.293333689371746</v>
      </c>
      <c r="E141" s="4">
        <v>25.835999806722004</v>
      </c>
      <c r="F141" s="4">
        <f t="shared" si="19"/>
        <v>9.542666117350258</v>
      </c>
      <c r="G141" s="4">
        <f t="shared" si="20"/>
        <v>-1.5143338826497423</v>
      </c>
      <c r="H141" s="4">
        <f aca="true" t="shared" si="21" ref="H141:H148">POWER(0.5,G141)</f>
        <v>2.8566690012598435</v>
      </c>
      <c r="I141" s="23"/>
    </row>
    <row r="142" spans="2:9" ht="15" customHeight="1">
      <c r="B142" s="31"/>
      <c r="C142" s="29" t="s">
        <v>30</v>
      </c>
      <c r="D142" s="4">
        <v>16.42966651916504</v>
      </c>
      <c r="E142" s="4">
        <v>26.704999923706055</v>
      </c>
      <c r="F142" s="4">
        <f t="shared" si="19"/>
        <v>10.275333404541016</v>
      </c>
      <c r="G142" s="4">
        <f t="shared" si="20"/>
        <v>-0.7816665954589848</v>
      </c>
      <c r="H142" s="4">
        <f t="shared" si="21"/>
        <v>1.7191156416720743</v>
      </c>
      <c r="I142" s="23"/>
    </row>
    <row r="143" spans="2:9" ht="15" customHeight="1">
      <c r="B143" s="31"/>
      <c r="C143" s="29" t="s">
        <v>32</v>
      </c>
      <c r="D143" s="4">
        <v>16.18600018819173</v>
      </c>
      <c r="E143" s="4">
        <v>26.35466702779134</v>
      </c>
      <c r="F143" s="4">
        <f t="shared" si="19"/>
        <v>10.16866683959961</v>
      </c>
      <c r="G143" s="4">
        <f t="shared" si="20"/>
        <v>-0.888333160400391</v>
      </c>
      <c r="H143" s="4">
        <f t="shared" si="21"/>
        <v>1.8510362650326289</v>
      </c>
      <c r="I143" s="23"/>
    </row>
    <row r="144" spans="2:9" ht="15" customHeight="1">
      <c r="B144" s="31"/>
      <c r="C144" s="29" t="s">
        <v>34</v>
      </c>
      <c r="D144" s="4">
        <v>16.274667104085285</v>
      </c>
      <c r="E144" s="4">
        <v>26.77899996439616</v>
      </c>
      <c r="F144" s="4">
        <f t="shared" si="19"/>
        <v>10.504332860310875</v>
      </c>
      <c r="G144" s="4">
        <f t="shared" si="20"/>
        <v>-0.5526671396891256</v>
      </c>
      <c r="H144" s="4">
        <f t="shared" si="21"/>
        <v>1.466794884468546</v>
      </c>
      <c r="I144" s="23"/>
    </row>
    <row r="145" spans="2:9" ht="15" customHeight="1">
      <c r="B145" s="31"/>
      <c r="C145" s="29" t="s">
        <v>36</v>
      </c>
      <c r="D145" s="4">
        <v>16.78533363342285</v>
      </c>
      <c r="E145" s="4">
        <v>26.06233278910319</v>
      </c>
      <c r="F145" s="4">
        <f t="shared" si="19"/>
        <v>9.27699915568034</v>
      </c>
      <c r="G145" s="4">
        <f t="shared" si="20"/>
        <v>-1.7800008443196607</v>
      </c>
      <c r="H145" s="4">
        <f t="shared" si="21"/>
        <v>3.4342637556113655</v>
      </c>
      <c r="I145" s="23"/>
    </row>
    <row r="146" spans="2:9" ht="15" customHeight="1">
      <c r="B146" s="31"/>
      <c r="C146" s="29" t="s">
        <v>38</v>
      </c>
      <c r="D146" s="4">
        <v>16.406667073567707</v>
      </c>
      <c r="E146" s="4">
        <v>26.227333068847656</v>
      </c>
      <c r="F146" s="4">
        <f t="shared" si="19"/>
        <v>9.820665995279949</v>
      </c>
      <c r="G146" s="4">
        <f t="shared" si="20"/>
        <v>-1.2363340047200513</v>
      </c>
      <c r="H146" s="4">
        <f t="shared" si="21"/>
        <v>2.355990961960173</v>
      </c>
      <c r="I146" s="23"/>
    </row>
    <row r="147" spans="2:9" ht="15" customHeight="1">
      <c r="B147" s="31"/>
      <c r="C147" s="29" t="s">
        <v>40</v>
      </c>
      <c r="D147" s="4">
        <v>16.136333465576172</v>
      </c>
      <c r="E147" s="4">
        <v>25.589667002360027</v>
      </c>
      <c r="F147" s="4">
        <f t="shared" si="19"/>
        <v>9.453333536783855</v>
      </c>
      <c r="G147" s="4">
        <f t="shared" si="20"/>
        <v>-1.603666463216145</v>
      </c>
      <c r="H147" s="4">
        <f t="shared" si="21"/>
        <v>3.0391470109326417</v>
      </c>
      <c r="I147" s="23"/>
    </row>
    <row r="148" spans="2:9" ht="15" customHeight="1">
      <c r="B148" s="34"/>
      <c r="C148" s="29" t="s">
        <v>42</v>
      </c>
      <c r="D148" s="4">
        <v>16.283666610717773</v>
      </c>
      <c r="E148" s="4">
        <v>25.638333638509113</v>
      </c>
      <c r="F148" s="4">
        <f t="shared" si="19"/>
        <v>9.35466702779134</v>
      </c>
      <c r="G148" s="4">
        <f t="shared" si="20"/>
        <v>-1.7023329722086604</v>
      </c>
      <c r="H148" s="4">
        <f t="shared" si="21"/>
        <v>3.254267786790572</v>
      </c>
      <c r="I148" s="24"/>
    </row>
    <row r="149" spans="2:9" ht="15" customHeight="1">
      <c r="B149" s="11" t="s">
        <v>68</v>
      </c>
      <c r="C149" s="25"/>
      <c r="D149" s="25"/>
      <c r="E149" s="25"/>
      <c r="F149" s="25"/>
      <c r="G149" s="25"/>
      <c r="H149" s="25"/>
      <c r="I149" s="9">
        <f>I129/I139</f>
        <v>0.639744842806446</v>
      </c>
    </row>
    <row r="150" spans="2:9" ht="15" customHeight="1">
      <c r="B150" s="11" t="s">
        <v>2</v>
      </c>
      <c r="C150" s="25"/>
      <c r="D150" s="25"/>
      <c r="E150" s="25"/>
      <c r="F150" s="25"/>
      <c r="G150" s="25"/>
      <c r="H150" s="25"/>
      <c r="I150" s="10">
        <f>TTEST(H129:H138,H139:H148,2,2)</f>
        <v>0.010193152438930392</v>
      </c>
    </row>
    <row r="151" ht="15" customHeight="1"/>
    <row r="152" ht="15" customHeight="1">
      <c r="B152" s="2"/>
    </row>
    <row r="153" spans="2:9" ht="15" customHeight="1">
      <c r="B153" s="26" t="s">
        <v>20</v>
      </c>
      <c r="C153" s="27" t="s">
        <v>22</v>
      </c>
      <c r="D153" s="6" t="s">
        <v>5</v>
      </c>
      <c r="E153" s="18" t="s">
        <v>18</v>
      </c>
      <c r="F153" s="6" t="s">
        <v>19</v>
      </c>
      <c r="G153" s="6" t="s">
        <v>75</v>
      </c>
      <c r="H153" s="12" t="s">
        <v>0</v>
      </c>
      <c r="I153" s="13" t="s">
        <v>1</v>
      </c>
    </row>
    <row r="154" spans="2:9" ht="15" customHeight="1">
      <c r="B154" s="30" t="s">
        <v>64</v>
      </c>
      <c r="C154" s="28" t="s">
        <v>44</v>
      </c>
      <c r="D154" s="4">
        <v>15.996999740600586</v>
      </c>
      <c r="E154" s="4">
        <v>21.6913331349691</v>
      </c>
      <c r="F154" s="4">
        <f aca="true" t="shared" si="22" ref="F154:F159">E154-21.691</f>
        <v>0.0003331349691002572</v>
      </c>
      <c r="G154" s="4">
        <f>F154-$F$4</f>
        <v>-7.634333943684915</v>
      </c>
      <c r="H154" s="4">
        <f aca="true" t="shared" si="23" ref="H154:H165">POWER(0.5,G154)</f>
        <v>198.68428324506843</v>
      </c>
      <c r="I154" s="14">
        <f>AVERAGE(H154:H163)</f>
        <v>120.21045853312167</v>
      </c>
    </row>
    <row r="155" spans="2:9" ht="15" customHeight="1">
      <c r="B155" s="31"/>
      <c r="C155" s="29" t="s">
        <v>46</v>
      </c>
      <c r="D155" s="4">
        <v>16.270666122436523</v>
      </c>
      <c r="E155" s="4">
        <v>22.925999959309895</v>
      </c>
      <c r="F155" s="4">
        <f t="shared" si="22"/>
        <v>1.2349999593098957</v>
      </c>
      <c r="G155" s="4">
        <f>F155-$F$4</f>
        <v>-6.3996671193441195</v>
      </c>
      <c r="H155" s="4">
        <f t="shared" si="23"/>
        <v>84.42902328683257</v>
      </c>
      <c r="I155" s="15"/>
    </row>
    <row r="156" spans="2:9" ht="15" customHeight="1">
      <c r="B156" s="31"/>
      <c r="C156" s="29" t="s">
        <v>48</v>
      </c>
      <c r="D156" s="4">
        <v>16.312666575113933</v>
      </c>
      <c r="E156" s="4">
        <v>21.69599978129069</v>
      </c>
      <c r="F156" s="4">
        <f t="shared" si="22"/>
        <v>0.00499978129069234</v>
      </c>
      <c r="G156" s="4">
        <f aca="true" t="shared" si="24" ref="G156:G173">F156-$F$4</f>
        <v>-7.629667297363323</v>
      </c>
      <c r="H156" s="4">
        <f t="shared" si="23"/>
        <v>198.04264291779387</v>
      </c>
      <c r="I156" s="15"/>
    </row>
    <row r="157" spans="2:9" ht="15" customHeight="1">
      <c r="B157" s="31"/>
      <c r="C157" s="29" t="s">
        <v>50</v>
      </c>
      <c r="D157" s="4">
        <v>16.362666447957356</v>
      </c>
      <c r="E157" s="4">
        <v>22.886333465576172</v>
      </c>
      <c r="F157" s="4">
        <f t="shared" si="22"/>
        <v>1.195333465576173</v>
      </c>
      <c r="G157" s="4">
        <f t="shared" si="24"/>
        <v>-6.439333613077842</v>
      </c>
      <c r="H157" s="4">
        <f t="shared" si="23"/>
        <v>86.78258245672029</v>
      </c>
      <c r="I157" s="15"/>
    </row>
    <row r="158" spans="2:9" ht="15" customHeight="1">
      <c r="B158" s="31"/>
      <c r="C158" s="29" t="s">
        <v>52</v>
      </c>
      <c r="D158" s="4">
        <v>16.167666753133137</v>
      </c>
      <c r="E158" s="4">
        <v>21.66499964396159</v>
      </c>
      <c r="F158" s="4">
        <f t="shared" si="22"/>
        <v>-0.026000356038409222</v>
      </c>
      <c r="G158" s="4">
        <f t="shared" si="24"/>
        <v>-7.660667434692424</v>
      </c>
      <c r="H158" s="4">
        <f t="shared" si="23"/>
        <v>202.3441647639216</v>
      </c>
      <c r="I158" s="15"/>
    </row>
    <row r="159" spans="2:9" ht="15" customHeight="1">
      <c r="B159" s="31"/>
      <c r="C159" s="29" t="s">
        <v>54</v>
      </c>
      <c r="D159" s="4">
        <v>16.172333399454754</v>
      </c>
      <c r="E159" s="4">
        <v>22.890666325887043</v>
      </c>
      <c r="F159" s="4">
        <f t="shared" si="22"/>
        <v>1.1996663258870441</v>
      </c>
      <c r="G159" s="4">
        <f t="shared" si="24"/>
        <v>-6.435000752766971</v>
      </c>
      <c r="H159" s="4">
        <f t="shared" si="23"/>
        <v>86.52233845926725</v>
      </c>
      <c r="I159" s="15"/>
    </row>
    <row r="160" spans="2:9" ht="15" customHeight="1">
      <c r="B160" s="31"/>
      <c r="C160" s="29" t="s">
        <v>56</v>
      </c>
      <c r="D160" s="4">
        <v>16.744333267211914</v>
      </c>
      <c r="E160" s="4">
        <v>22.897666295369465</v>
      </c>
      <c r="F160" s="4">
        <f aca="true" t="shared" si="25" ref="F160:F173">E160-21.691</f>
        <v>1.206666295369466</v>
      </c>
      <c r="G160" s="4">
        <f t="shared" si="24"/>
        <v>-6.428000783284549</v>
      </c>
      <c r="H160" s="4">
        <f t="shared" si="23"/>
        <v>86.10354809371069</v>
      </c>
      <c r="I160" s="15"/>
    </row>
    <row r="161" spans="2:9" ht="15" customHeight="1">
      <c r="B161" s="31"/>
      <c r="C161" s="29" t="s">
        <v>58</v>
      </c>
      <c r="D161" s="4">
        <v>16.49133364359538</v>
      </c>
      <c r="E161" s="4">
        <v>22.922666549682617</v>
      </c>
      <c r="F161" s="4">
        <f t="shared" si="25"/>
        <v>1.2316665496826182</v>
      </c>
      <c r="G161" s="4">
        <f t="shared" si="24"/>
        <v>-6.403000528971397</v>
      </c>
      <c r="H161" s="4">
        <f t="shared" si="23"/>
        <v>84.62432575705398</v>
      </c>
      <c r="I161" s="15"/>
    </row>
    <row r="162" spans="2:9" ht="15" customHeight="1">
      <c r="B162" s="31"/>
      <c r="C162" s="29" t="s">
        <v>60</v>
      </c>
      <c r="D162" s="4">
        <v>16.071000417073567</v>
      </c>
      <c r="E162" s="4">
        <v>22.855666478474934</v>
      </c>
      <c r="F162" s="4">
        <f t="shared" si="25"/>
        <v>1.1646664784749348</v>
      </c>
      <c r="G162" s="4">
        <f t="shared" si="24"/>
        <v>-6.47000060017908</v>
      </c>
      <c r="H162" s="4">
        <f t="shared" si="23"/>
        <v>88.6470428373639</v>
      </c>
      <c r="I162" s="15"/>
    </row>
    <row r="163" spans="2:9" ht="15" customHeight="1">
      <c r="B163" s="32"/>
      <c r="C163" s="29" t="s">
        <v>62</v>
      </c>
      <c r="D163" s="4">
        <v>16.387667338053387</v>
      </c>
      <c r="E163" s="4">
        <v>22.900667190551758</v>
      </c>
      <c r="F163" s="4">
        <f t="shared" si="25"/>
        <v>1.2096671905517589</v>
      </c>
      <c r="G163" s="4">
        <f t="shared" si="24"/>
        <v>-6.424999888102256</v>
      </c>
      <c r="H163" s="4">
        <f t="shared" si="23"/>
        <v>85.92463351348403</v>
      </c>
      <c r="I163" s="16"/>
    </row>
    <row r="164" spans="2:9" ht="15" customHeight="1">
      <c r="B164" s="33" t="s">
        <v>66</v>
      </c>
      <c r="C164" s="29" t="s">
        <v>26</v>
      </c>
      <c r="D164" s="4">
        <v>15.887333552042643</v>
      </c>
      <c r="E164" s="4">
        <v>25.538666407267254</v>
      </c>
      <c r="F164" s="4">
        <f t="shared" si="25"/>
        <v>3.847666407267255</v>
      </c>
      <c r="G164" s="4">
        <f t="shared" si="24"/>
        <v>-3.7870006713867603</v>
      </c>
      <c r="H164" s="4">
        <f t="shared" si="23"/>
        <v>13.803867936584815</v>
      </c>
      <c r="I164" s="14">
        <f>AVERAGE(H164:H173)</f>
        <v>17.98069591464801</v>
      </c>
    </row>
    <row r="165" spans="2:9" ht="15" customHeight="1">
      <c r="B165" s="31"/>
      <c r="C165" s="29" t="s">
        <v>24</v>
      </c>
      <c r="D165" s="4">
        <v>15.958999951680502</v>
      </c>
      <c r="E165" s="4">
        <v>24.19766680399577</v>
      </c>
      <c r="F165" s="4">
        <f t="shared" si="25"/>
        <v>2.5066668039957705</v>
      </c>
      <c r="G165" s="4">
        <f t="shared" si="24"/>
        <v>-5.128000274658245</v>
      </c>
      <c r="H165" s="4">
        <f t="shared" si="23"/>
        <v>34.96889430855856</v>
      </c>
      <c r="I165" s="15"/>
    </row>
    <row r="166" spans="2:9" ht="15" customHeight="1">
      <c r="B166" s="31"/>
      <c r="C166" s="29" t="s">
        <v>28</v>
      </c>
      <c r="D166" s="4">
        <v>16.293333689371746</v>
      </c>
      <c r="E166" s="4">
        <v>26.04300053914388</v>
      </c>
      <c r="F166" s="4">
        <f t="shared" si="25"/>
        <v>4.35200053914388</v>
      </c>
      <c r="G166" s="4">
        <f t="shared" si="24"/>
        <v>-3.282666539510135</v>
      </c>
      <c r="H166" s="4">
        <f aca="true" t="shared" si="26" ref="H166:H173">POWER(0.5,G166)</f>
        <v>9.73152929068575</v>
      </c>
      <c r="I166" s="15"/>
    </row>
    <row r="167" spans="2:9" ht="15" customHeight="1">
      <c r="B167" s="31"/>
      <c r="C167" s="29" t="s">
        <v>30</v>
      </c>
      <c r="D167" s="4">
        <v>16.42966651916504</v>
      </c>
      <c r="E167" s="4">
        <v>24.6026668548584</v>
      </c>
      <c r="F167" s="4">
        <f t="shared" si="25"/>
        <v>2.9116668548583995</v>
      </c>
      <c r="G167" s="4">
        <f t="shared" si="24"/>
        <v>-4.723000223795616</v>
      </c>
      <c r="H167" s="4">
        <f t="shared" si="26"/>
        <v>26.409777169176504</v>
      </c>
      <c r="I167" s="15"/>
    </row>
    <row r="168" spans="2:9" ht="15" customHeight="1">
      <c r="B168" s="31"/>
      <c r="C168" s="29" t="s">
        <v>32</v>
      </c>
      <c r="D168" s="4">
        <v>16.18600018819173</v>
      </c>
      <c r="E168" s="4">
        <v>25.73633321126302</v>
      </c>
      <c r="F168" s="4">
        <f t="shared" si="25"/>
        <v>4.045333211263021</v>
      </c>
      <c r="G168" s="4">
        <f t="shared" si="24"/>
        <v>-3.5893338673909945</v>
      </c>
      <c r="H168" s="4">
        <f t="shared" si="26"/>
        <v>12.036415146884696</v>
      </c>
      <c r="I168" s="15"/>
    </row>
    <row r="169" spans="2:9" ht="15" customHeight="1">
      <c r="B169" s="31"/>
      <c r="C169" s="29" t="s">
        <v>34</v>
      </c>
      <c r="D169" s="4">
        <v>16.274667104085285</v>
      </c>
      <c r="E169" s="4">
        <v>23.96666653951009</v>
      </c>
      <c r="F169" s="4">
        <f t="shared" si="25"/>
        <v>2.275666539510091</v>
      </c>
      <c r="G169" s="4">
        <f t="shared" si="24"/>
        <v>-5.359000539143924</v>
      </c>
      <c r="H169" s="4">
        <f t="shared" si="26"/>
        <v>41.0411866257305</v>
      </c>
      <c r="I169" s="15"/>
    </row>
    <row r="170" spans="2:9" ht="15" customHeight="1">
      <c r="B170" s="31"/>
      <c r="C170" s="29" t="s">
        <v>36</v>
      </c>
      <c r="D170" s="4">
        <v>16.78533363342285</v>
      </c>
      <c r="E170" s="4">
        <v>25.918999354044598</v>
      </c>
      <c r="F170" s="4">
        <f t="shared" si="25"/>
        <v>4.227999354044599</v>
      </c>
      <c r="G170" s="4">
        <f t="shared" si="24"/>
        <v>-3.4066677246094166</v>
      </c>
      <c r="H170" s="4">
        <f t="shared" si="26"/>
        <v>10.604963311015387</v>
      </c>
      <c r="I170" s="15"/>
    </row>
    <row r="171" spans="2:9" ht="15" customHeight="1">
      <c r="B171" s="31"/>
      <c r="C171" s="29" t="s">
        <v>38</v>
      </c>
      <c r="D171" s="4">
        <v>16.406667073567707</v>
      </c>
      <c r="E171" s="4">
        <v>26.244666417439777</v>
      </c>
      <c r="F171" s="4">
        <f t="shared" si="25"/>
        <v>4.5536664174397785</v>
      </c>
      <c r="G171" s="4">
        <f t="shared" si="24"/>
        <v>-3.0810006612142367</v>
      </c>
      <c r="H171" s="4">
        <f t="shared" si="26"/>
        <v>8.462011587245389</v>
      </c>
      <c r="I171" s="15"/>
    </row>
    <row r="172" spans="2:9" ht="15" customHeight="1">
      <c r="B172" s="31"/>
      <c r="C172" s="29" t="s">
        <v>40</v>
      </c>
      <c r="D172" s="4">
        <v>16.136333465576172</v>
      </c>
      <c r="E172" s="4">
        <v>25.55733299255371</v>
      </c>
      <c r="F172" s="4">
        <f t="shared" si="25"/>
        <v>3.866332992553712</v>
      </c>
      <c r="G172" s="4">
        <f t="shared" si="24"/>
        <v>-3.768334086100303</v>
      </c>
      <c r="H172" s="4">
        <f t="shared" si="26"/>
        <v>13.626414438869935</v>
      </c>
      <c r="I172" s="15"/>
    </row>
    <row r="173" spans="2:9" ht="15" customHeight="1">
      <c r="B173" s="34"/>
      <c r="C173" s="29" t="s">
        <v>42</v>
      </c>
      <c r="D173" s="4">
        <v>16.283666610717773</v>
      </c>
      <c r="E173" s="4">
        <v>26.136332829793293</v>
      </c>
      <c r="F173" s="4">
        <f t="shared" si="25"/>
        <v>4.445332829793294</v>
      </c>
      <c r="G173" s="4">
        <f t="shared" si="24"/>
        <v>-3.189334248860721</v>
      </c>
      <c r="H173" s="4">
        <f t="shared" si="26"/>
        <v>9.121899331728551</v>
      </c>
      <c r="I173" s="16"/>
    </row>
    <row r="174" spans="2:9" ht="15" customHeight="1">
      <c r="B174" s="11" t="s">
        <v>68</v>
      </c>
      <c r="C174" s="17"/>
      <c r="D174" s="17"/>
      <c r="E174" s="17"/>
      <c r="F174" s="17"/>
      <c r="G174" s="17"/>
      <c r="H174" s="17"/>
      <c r="I174" s="9">
        <f>I154/I164</f>
        <v>6.685528697206429</v>
      </c>
    </row>
    <row r="175" spans="2:9" ht="15" customHeight="1">
      <c r="B175" s="11" t="s">
        <v>2</v>
      </c>
      <c r="C175" s="17"/>
      <c r="D175" s="17"/>
      <c r="E175" s="17"/>
      <c r="F175" s="17"/>
      <c r="G175" s="17"/>
      <c r="H175" s="17"/>
      <c r="I175" s="10">
        <f>TTEST(H154:H163,H164:H173,2,2)</f>
        <v>1.8495098332126246E-05</v>
      </c>
    </row>
    <row r="176" ht="15" customHeight="1"/>
    <row r="177" ht="15" customHeight="1"/>
    <row r="178" spans="2:3" ht="15" customHeight="1">
      <c r="B178" s="5"/>
      <c r="C178" s="1"/>
    </row>
    <row r="179" spans="2:3" ht="15" customHeight="1">
      <c r="B179" s="5"/>
      <c r="C179" s="1"/>
    </row>
    <row r="180" spans="2:3" ht="15" customHeight="1">
      <c r="B180" s="5"/>
      <c r="C180" s="1"/>
    </row>
    <row r="181" spans="2:3" ht="15" customHeight="1">
      <c r="B181" s="5"/>
      <c r="C181" s="1"/>
    </row>
    <row r="182" spans="2:3" ht="15" customHeight="1">
      <c r="B182" s="5"/>
      <c r="C182" s="1"/>
    </row>
    <row r="183" spans="2:3" ht="15" customHeight="1">
      <c r="B183" s="5"/>
      <c r="C183" s="1"/>
    </row>
    <row r="184" spans="2:3" ht="15" customHeight="1">
      <c r="B184" s="5"/>
      <c r="C184" s="1"/>
    </row>
    <row r="185" spans="2:3" ht="15" customHeight="1">
      <c r="B185" s="5"/>
      <c r="C185" s="1"/>
    </row>
    <row r="186" spans="2:3" ht="15" customHeight="1">
      <c r="B186" s="5"/>
      <c r="C186" s="1"/>
    </row>
    <row r="187" spans="2:3" ht="15" customHeight="1">
      <c r="B187" s="5"/>
      <c r="C187" s="1"/>
    </row>
    <row r="188" spans="2:3" ht="15" customHeight="1">
      <c r="B188" s="5"/>
      <c r="C188" s="1"/>
    </row>
    <row r="189" spans="2:3" ht="15" customHeight="1">
      <c r="B189" s="5"/>
      <c r="C189" s="1"/>
    </row>
    <row r="190" spans="2:3" ht="15" customHeight="1">
      <c r="B190" s="5"/>
      <c r="C190" s="1"/>
    </row>
    <row r="191" spans="2:3" ht="15" customHeight="1">
      <c r="B191" s="5"/>
      <c r="C191" s="1"/>
    </row>
    <row r="192" spans="2:3" ht="15" customHeight="1">
      <c r="B192" s="5"/>
      <c r="C192" s="1"/>
    </row>
    <row r="193" spans="2:3" ht="15" customHeight="1">
      <c r="B193" s="5"/>
      <c r="C193" s="1"/>
    </row>
    <row r="194" spans="2:3" ht="15" customHeight="1">
      <c r="B194" s="5"/>
      <c r="C194" s="1"/>
    </row>
    <row r="195" spans="2:3" ht="15" customHeight="1">
      <c r="B195" s="5"/>
      <c r="C195" s="1"/>
    </row>
    <row r="196" spans="2:3" ht="15" customHeight="1">
      <c r="B196" s="5"/>
      <c r="C196" s="1"/>
    </row>
    <row r="197" spans="2:3" ht="15" customHeight="1">
      <c r="B197" s="5"/>
      <c r="C197" s="1"/>
    </row>
    <row r="198" spans="2:3" ht="15" customHeight="1">
      <c r="B198" s="5"/>
      <c r="C198" s="1"/>
    </row>
    <row r="199" spans="2:3" ht="15" customHeight="1">
      <c r="B199" s="5"/>
      <c r="C199" s="1"/>
    </row>
    <row r="200" spans="2:3" ht="15" customHeight="1">
      <c r="B200" s="5"/>
      <c r="C200" s="1"/>
    </row>
    <row r="201" spans="2:3" ht="15" customHeight="1">
      <c r="B201" s="5"/>
      <c r="C201" s="1"/>
    </row>
    <row r="202" spans="2:3" ht="15" customHeight="1">
      <c r="B202" s="5"/>
      <c r="C202" s="1"/>
    </row>
    <row r="203" spans="2:3" ht="15" customHeight="1">
      <c r="B203" s="5"/>
      <c r="C203" s="1"/>
    </row>
    <row r="204" spans="2:3" ht="15" customHeight="1">
      <c r="B204" s="5"/>
      <c r="C204" s="1"/>
    </row>
    <row r="205" spans="2:3" ht="15" customHeight="1">
      <c r="B205" s="5"/>
      <c r="C205" s="1"/>
    </row>
    <row r="206" spans="2:3" ht="15" customHeight="1">
      <c r="B206" s="5"/>
      <c r="C206" s="1"/>
    </row>
    <row r="207" spans="2:3" ht="15" customHeight="1">
      <c r="B207" s="5"/>
      <c r="C207" s="1"/>
    </row>
    <row r="208" spans="2:3" ht="15" customHeight="1">
      <c r="B208" s="5"/>
      <c r="C208" s="1"/>
    </row>
    <row r="209" spans="2:3" ht="15" customHeight="1">
      <c r="B209" s="5"/>
      <c r="C209" s="1"/>
    </row>
    <row r="210" spans="2:3" ht="15" customHeight="1">
      <c r="B210" s="5"/>
      <c r="C210" s="1"/>
    </row>
    <row r="211" spans="2:3" ht="15" customHeight="1">
      <c r="B211" s="5"/>
      <c r="C211" s="1"/>
    </row>
    <row r="212" spans="2:3" ht="15" customHeight="1">
      <c r="B212" s="5"/>
      <c r="C212" s="1"/>
    </row>
    <row r="213" spans="2:3" ht="15" customHeight="1">
      <c r="B213" s="5"/>
      <c r="C213" s="1"/>
    </row>
    <row r="214" spans="2:3" ht="15" customHeight="1">
      <c r="B214" s="5"/>
      <c r="C214" s="1"/>
    </row>
    <row r="215" spans="2:3" ht="15" customHeight="1">
      <c r="B215" s="5"/>
      <c r="C215" s="1"/>
    </row>
    <row r="216" spans="2:3" ht="15" customHeight="1">
      <c r="B216" s="5"/>
      <c r="C216" s="1"/>
    </row>
    <row r="217" spans="2:3" ht="15" customHeight="1">
      <c r="B217" s="5"/>
      <c r="C217" s="1"/>
    </row>
    <row r="218" spans="2:3" ht="15" customHeight="1">
      <c r="B218" s="5"/>
      <c r="C218" s="1"/>
    </row>
    <row r="219" spans="2:3" ht="15" customHeight="1">
      <c r="B219" s="5"/>
      <c r="C219" s="1"/>
    </row>
    <row r="220" spans="2:3" ht="15" customHeight="1">
      <c r="B220" s="5"/>
      <c r="C220" s="1"/>
    </row>
    <row r="221" spans="2:3" ht="15" customHeight="1">
      <c r="B221" s="5"/>
      <c r="C221" s="1"/>
    </row>
    <row r="222" spans="2:3" ht="15" customHeight="1">
      <c r="B222" s="5"/>
      <c r="C222" s="1"/>
    </row>
    <row r="223" spans="2:3" ht="15" customHeight="1">
      <c r="B223" s="5"/>
      <c r="C223" s="1"/>
    </row>
    <row r="224" spans="2:3" ht="15" customHeight="1">
      <c r="B224" s="5"/>
      <c r="C224" s="1"/>
    </row>
    <row r="225" spans="2:3" ht="15" customHeight="1">
      <c r="B225" s="5"/>
      <c r="C225" s="1"/>
    </row>
    <row r="226" spans="2:3" ht="15" customHeight="1">
      <c r="B226" s="5"/>
      <c r="C226" s="1"/>
    </row>
    <row r="227" spans="2:3" ht="15" customHeight="1">
      <c r="B227" s="5"/>
      <c r="C227" s="1"/>
    </row>
    <row r="228" spans="2:3" ht="15" customHeight="1">
      <c r="B228" s="5"/>
      <c r="C228" s="1"/>
    </row>
    <row r="229" spans="2:3" ht="15" customHeight="1">
      <c r="B229" s="5"/>
      <c r="C229" s="1"/>
    </row>
    <row r="230" spans="2:3" ht="15" customHeight="1">
      <c r="B230" s="5"/>
      <c r="C230" s="1"/>
    </row>
    <row r="231" spans="2:3" ht="15" customHeight="1">
      <c r="B231" s="5"/>
      <c r="C231" s="1"/>
    </row>
    <row r="232" spans="2:3" ht="15" customHeight="1">
      <c r="B232" s="5"/>
      <c r="C232" s="1"/>
    </row>
    <row r="233" spans="2:3" ht="15" customHeight="1">
      <c r="B233" s="5"/>
      <c r="C233" s="1"/>
    </row>
    <row r="234" spans="2:3" ht="15" customHeight="1">
      <c r="B234" s="5"/>
      <c r="C234" s="1"/>
    </row>
    <row r="235" spans="2:3" ht="15" customHeight="1">
      <c r="B235" s="5"/>
      <c r="C235" s="1"/>
    </row>
    <row r="236" spans="2:3" ht="15" customHeight="1">
      <c r="B236" s="5"/>
      <c r="C236" s="1"/>
    </row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</sheetData>
  <sheetProtection/>
  <mergeCells count="38">
    <mergeCell ref="B154:B163"/>
    <mergeCell ref="B164:B173"/>
    <mergeCell ref="B14:B23"/>
    <mergeCell ref="B4:B13"/>
    <mergeCell ref="I4:I13"/>
    <mergeCell ref="I14:I23"/>
    <mergeCell ref="B54:B63"/>
    <mergeCell ref="I54:I63"/>
    <mergeCell ref="C24:H24"/>
    <mergeCell ref="C25:H25"/>
    <mergeCell ref="B64:B73"/>
    <mergeCell ref="I64:I73"/>
    <mergeCell ref="C74:H74"/>
    <mergeCell ref="C75:H75"/>
    <mergeCell ref="B79:B88"/>
    <mergeCell ref="I79:I88"/>
    <mergeCell ref="B89:B98"/>
    <mergeCell ref="I89:I98"/>
    <mergeCell ref="C99:H99"/>
    <mergeCell ref="C100:H100"/>
    <mergeCell ref="B104:B113"/>
    <mergeCell ref="I104:I113"/>
    <mergeCell ref="B114:B123"/>
    <mergeCell ref="I114:I123"/>
    <mergeCell ref="C124:H124"/>
    <mergeCell ref="C125:H125"/>
    <mergeCell ref="B129:B138"/>
    <mergeCell ref="I129:I138"/>
    <mergeCell ref="B139:B148"/>
    <mergeCell ref="I139:I148"/>
    <mergeCell ref="C149:H149"/>
    <mergeCell ref="C150:H150"/>
    <mergeCell ref="B29:B38"/>
    <mergeCell ref="I29:I38"/>
    <mergeCell ref="B39:B48"/>
    <mergeCell ref="I39:I48"/>
    <mergeCell ref="C49:H49"/>
    <mergeCell ref="C50:H50"/>
  </mergeCells>
  <printOptions/>
  <pageMargins left="0.75" right="0.75" top="1" bottom="1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Microsoft Office User</cp:lastModifiedBy>
  <dcterms:created xsi:type="dcterms:W3CDTF">2017-10-18T02:35:44Z</dcterms:created>
  <dcterms:modified xsi:type="dcterms:W3CDTF">2019-02-15T18:27:15Z</dcterms:modified>
  <cp:category/>
  <cp:version/>
  <cp:contentType/>
  <cp:contentStatus/>
</cp:coreProperties>
</file>