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520" yWindow="0" windowWidth="18100" windowHeight="11920" activeTab="1"/>
  </bookViews>
  <sheets>
    <sheet name="% weigh change" sheetId="5" r:id="rId1"/>
    <sheet name="Tests" sheetId="1" r:id="rId2"/>
    <sheet name="FCI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5" i="2" l="1"/>
  <c r="L54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F55" i="2"/>
  <c r="F54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H35" i="2"/>
  <c r="B35" i="2"/>
  <c r="L28" i="2"/>
  <c r="L27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9" i="2"/>
  <c r="F28" i="2"/>
  <c r="F27" i="2"/>
  <c r="L54" i="5"/>
  <c r="K54" i="5"/>
  <c r="J54" i="5"/>
  <c r="I54" i="5"/>
  <c r="H54" i="5"/>
  <c r="G54" i="5"/>
  <c r="F54" i="5"/>
  <c r="E54" i="5"/>
  <c r="D54" i="5"/>
  <c r="C54" i="5"/>
  <c r="O53" i="5"/>
  <c r="P53" i="5"/>
  <c r="Q53" i="5"/>
  <c r="R53" i="5"/>
  <c r="S53" i="5"/>
  <c r="T53" i="5"/>
  <c r="U53" i="5"/>
  <c r="V53" i="5"/>
  <c r="C55" i="5"/>
  <c r="C41" i="5"/>
  <c r="C40" i="5"/>
  <c r="C27" i="5"/>
  <c r="C15" i="5"/>
  <c r="C14" i="5"/>
  <c r="P45" i="5"/>
  <c r="P46" i="5"/>
  <c r="P47" i="5"/>
  <c r="P48" i="5"/>
  <c r="P49" i="5"/>
  <c r="P50" i="5"/>
  <c r="P51" i="5"/>
  <c r="P52" i="5"/>
  <c r="P55" i="5"/>
  <c r="Q45" i="5"/>
  <c r="Q46" i="5"/>
  <c r="Q47" i="5"/>
  <c r="Q48" i="5"/>
  <c r="Q49" i="5"/>
  <c r="Q50" i="5"/>
  <c r="Q51" i="5"/>
  <c r="Q52" i="5"/>
  <c r="Q55" i="5"/>
  <c r="R45" i="5"/>
  <c r="R46" i="5"/>
  <c r="R47" i="5"/>
  <c r="R48" i="5"/>
  <c r="R49" i="5"/>
  <c r="R50" i="5"/>
  <c r="R51" i="5"/>
  <c r="R52" i="5"/>
  <c r="R55" i="5"/>
  <c r="S45" i="5"/>
  <c r="S46" i="5"/>
  <c r="S47" i="5"/>
  <c r="S48" i="5"/>
  <c r="S49" i="5"/>
  <c r="S50" i="5"/>
  <c r="S51" i="5"/>
  <c r="S52" i="5"/>
  <c r="S55" i="5"/>
  <c r="T45" i="5"/>
  <c r="T46" i="5"/>
  <c r="T47" i="5"/>
  <c r="T48" i="5"/>
  <c r="T49" i="5"/>
  <c r="T50" i="5"/>
  <c r="T51" i="5"/>
  <c r="T52" i="5"/>
  <c r="T55" i="5"/>
  <c r="U45" i="5"/>
  <c r="U46" i="5"/>
  <c r="U47" i="5"/>
  <c r="U48" i="5"/>
  <c r="U49" i="5"/>
  <c r="U50" i="5"/>
  <c r="U51" i="5"/>
  <c r="U52" i="5"/>
  <c r="U55" i="5"/>
  <c r="V45" i="5"/>
  <c r="V46" i="5"/>
  <c r="V47" i="5"/>
  <c r="V48" i="5"/>
  <c r="V49" i="5"/>
  <c r="V50" i="5"/>
  <c r="V51" i="5"/>
  <c r="V52" i="5"/>
  <c r="V55" i="5"/>
  <c r="O45" i="5"/>
  <c r="O46" i="5"/>
  <c r="O47" i="5"/>
  <c r="O48" i="5"/>
  <c r="O49" i="5"/>
  <c r="O50" i="5"/>
  <c r="O51" i="5"/>
  <c r="O52" i="5"/>
  <c r="O55" i="5"/>
  <c r="P54" i="5"/>
  <c r="Q54" i="5"/>
  <c r="R54" i="5"/>
  <c r="S54" i="5"/>
  <c r="T54" i="5"/>
  <c r="U54" i="5"/>
  <c r="V54" i="5"/>
  <c r="O54" i="5"/>
  <c r="P30" i="5"/>
  <c r="P31" i="5"/>
  <c r="P32" i="5"/>
  <c r="P33" i="5"/>
  <c r="P34" i="5"/>
  <c r="P35" i="5"/>
  <c r="P36" i="5"/>
  <c r="P37" i="5"/>
  <c r="P38" i="5"/>
  <c r="P39" i="5"/>
  <c r="P41" i="5"/>
  <c r="Q30" i="5"/>
  <c r="Q31" i="5"/>
  <c r="Q32" i="5"/>
  <c r="Q33" i="5"/>
  <c r="Q34" i="5"/>
  <c r="Q35" i="5"/>
  <c r="Q36" i="5"/>
  <c r="Q37" i="5"/>
  <c r="Q38" i="5"/>
  <c r="Q39" i="5"/>
  <c r="Q41" i="5"/>
  <c r="R30" i="5"/>
  <c r="R31" i="5"/>
  <c r="R32" i="5"/>
  <c r="R33" i="5"/>
  <c r="R34" i="5"/>
  <c r="R35" i="5"/>
  <c r="R36" i="5"/>
  <c r="R37" i="5"/>
  <c r="R38" i="5"/>
  <c r="R39" i="5"/>
  <c r="R41" i="5"/>
  <c r="S30" i="5"/>
  <c r="S31" i="5"/>
  <c r="S32" i="5"/>
  <c r="S33" i="5"/>
  <c r="S34" i="5"/>
  <c r="S35" i="5"/>
  <c r="S36" i="5"/>
  <c r="S37" i="5"/>
  <c r="S38" i="5"/>
  <c r="S39" i="5"/>
  <c r="S41" i="5"/>
  <c r="T30" i="5"/>
  <c r="T31" i="5"/>
  <c r="T32" i="5"/>
  <c r="T33" i="5"/>
  <c r="T34" i="5"/>
  <c r="T35" i="5"/>
  <c r="T36" i="5"/>
  <c r="T37" i="5"/>
  <c r="T38" i="5"/>
  <c r="T39" i="5"/>
  <c r="T41" i="5"/>
  <c r="U30" i="5"/>
  <c r="U31" i="5"/>
  <c r="U32" i="5"/>
  <c r="U33" i="5"/>
  <c r="U34" i="5"/>
  <c r="U35" i="5"/>
  <c r="U36" i="5"/>
  <c r="U37" i="5"/>
  <c r="U38" i="5"/>
  <c r="U41" i="5"/>
  <c r="V30" i="5"/>
  <c r="V31" i="5"/>
  <c r="V32" i="5"/>
  <c r="V33" i="5"/>
  <c r="V34" i="5"/>
  <c r="V35" i="5"/>
  <c r="V36" i="5"/>
  <c r="V37" i="5"/>
  <c r="V38" i="5"/>
  <c r="V41" i="5"/>
  <c r="O30" i="5"/>
  <c r="O31" i="5"/>
  <c r="O32" i="5"/>
  <c r="O33" i="5"/>
  <c r="O34" i="5"/>
  <c r="O35" i="5"/>
  <c r="O36" i="5"/>
  <c r="O37" i="5"/>
  <c r="O38" i="5"/>
  <c r="O39" i="5"/>
  <c r="O41" i="5"/>
  <c r="P40" i="5"/>
  <c r="Q40" i="5"/>
  <c r="R40" i="5"/>
  <c r="S40" i="5"/>
  <c r="T40" i="5"/>
  <c r="U40" i="5"/>
  <c r="V40" i="5"/>
  <c r="O40" i="5"/>
  <c r="P18" i="5"/>
  <c r="P19" i="5"/>
  <c r="P20" i="5"/>
  <c r="P21" i="5"/>
  <c r="P22" i="5"/>
  <c r="P23" i="5"/>
  <c r="P24" i="5"/>
  <c r="P25" i="5"/>
  <c r="Q18" i="5"/>
  <c r="Q19" i="5"/>
  <c r="Q20" i="5"/>
  <c r="Q21" i="5"/>
  <c r="Q22" i="5"/>
  <c r="Q23" i="5"/>
  <c r="Q24" i="5"/>
  <c r="Q25" i="5"/>
  <c r="R18" i="5"/>
  <c r="R19" i="5"/>
  <c r="R20" i="5"/>
  <c r="R21" i="5"/>
  <c r="R22" i="5"/>
  <c r="R23" i="5"/>
  <c r="R24" i="5"/>
  <c r="R25" i="5"/>
  <c r="S18" i="5"/>
  <c r="S19" i="5"/>
  <c r="S20" i="5"/>
  <c r="S21" i="5"/>
  <c r="S22" i="5"/>
  <c r="S23" i="5"/>
  <c r="S24" i="5"/>
  <c r="S25" i="5"/>
  <c r="T18" i="5"/>
  <c r="T19" i="5"/>
  <c r="T20" i="5"/>
  <c r="T21" i="5"/>
  <c r="T22" i="5"/>
  <c r="T23" i="5"/>
  <c r="T24" i="5"/>
  <c r="T25" i="5"/>
  <c r="U18" i="5"/>
  <c r="U19" i="5"/>
  <c r="U20" i="5"/>
  <c r="U21" i="5"/>
  <c r="U22" i="5"/>
  <c r="U23" i="5"/>
  <c r="U24" i="5"/>
  <c r="U25" i="5"/>
  <c r="V18" i="5"/>
  <c r="V19" i="5"/>
  <c r="V20" i="5"/>
  <c r="V21" i="5"/>
  <c r="V22" i="5"/>
  <c r="V23" i="5"/>
  <c r="V24" i="5"/>
  <c r="V25" i="5"/>
  <c r="O18" i="5"/>
  <c r="O19" i="5"/>
  <c r="O20" i="5"/>
  <c r="O21" i="5"/>
  <c r="O22" i="5"/>
  <c r="O23" i="5"/>
  <c r="O24" i="5"/>
  <c r="O25" i="5"/>
  <c r="P13" i="5"/>
  <c r="Q13" i="5"/>
  <c r="R13" i="5"/>
  <c r="S13" i="5"/>
  <c r="T13" i="5"/>
  <c r="U13" i="5"/>
  <c r="V13" i="5"/>
  <c r="O13" i="5"/>
  <c r="P12" i="5"/>
  <c r="Q12" i="5"/>
  <c r="R12" i="5"/>
  <c r="S12" i="5"/>
  <c r="T12" i="5"/>
  <c r="U12" i="5"/>
  <c r="V12" i="5"/>
  <c r="O12" i="5"/>
  <c r="P11" i="5"/>
  <c r="Q11" i="5"/>
  <c r="R11" i="5"/>
  <c r="S11" i="5"/>
  <c r="T11" i="5"/>
  <c r="U11" i="5"/>
  <c r="V11" i="5"/>
  <c r="O11" i="5"/>
  <c r="P10" i="5"/>
  <c r="Q10" i="5"/>
  <c r="R10" i="5"/>
  <c r="S10" i="5"/>
  <c r="T10" i="5"/>
  <c r="U10" i="5"/>
  <c r="V10" i="5"/>
  <c r="O10" i="5"/>
  <c r="P9" i="5"/>
  <c r="Q9" i="5"/>
  <c r="R9" i="5"/>
  <c r="S9" i="5"/>
  <c r="T9" i="5"/>
  <c r="U9" i="5"/>
  <c r="V9" i="5"/>
  <c r="O9" i="5"/>
  <c r="P8" i="5"/>
  <c r="Q8" i="5"/>
  <c r="R8" i="5"/>
  <c r="S8" i="5"/>
  <c r="T8" i="5"/>
  <c r="U8" i="5"/>
  <c r="V8" i="5"/>
  <c r="O8" i="5"/>
  <c r="Q7" i="5"/>
  <c r="R7" i="5"/>
  <c r="S7" i="5"/>
  <c r="T7" i="5"/>
  <c r="U7" i="5"/>
  <c r="V7" i="5"/>
  <c r="P7" i="5"/>
  <c r="R6" i="5"/>
  <c r="S6" i="5"/>
  <c r="T6" i="5"/>
  <c r="U6" i="5"/>
  <c r="V6" i="5"/>
  <c r="Q6" i="5"/>
  <c r="P6" i="5"/>
  <c r="Q5" i="5"/>
  <c r="R5" i="5"/>
  <c r="S5" i="5"/>
  <c r="T5" i="5"/>
  <c r="U5" i="5"/>
  <c r="V5" i="5"/>
  <c r="P5" i="5"/>
  <c r="P4" i="5"/>
  <c r="Q4" i="5"/>
  <c r="R4" i="5"/>
  <c r="S4" i="5"/>
  <c r="T4" i="5"/>
  <c r="U4" i="5"/>
  <c r="V4" i="5"/>
  <c r="O4" i="5"/>
  <c r="P15" i="5"/>
  <c r="Q15" i="5"/>
  <c r="R15" i="5"/>
  <c r="S15" i="5"/>
  <c r="T15" i="5"/>
  <c r="U15" i="5"/>
  <c r="V15" i="5"/>
  <c r="O5" i="5"/>
  <c r="O6" i="5"/>
  <c r="O7" i="5"/>
  <c r="O15" i="5"/>
  <c r="P14" i="5"/>
  <c r="Q14" i="5"/>
  <c r="R14" i="5"/>
  <c r="S14" i="5"/>
  <c r="T14" i="5"/>
  <c r="U14" i="5"/>
  <c r="V14" i="5"/>
  <c r="O14" i="5"/>
  <c r="E55" i="5"/>
  <c r="F55" i="5"/>
  <c r="G55" i="5"/>
  <c r="H55" i="5"/>
  <c r="I55" i="5"/>
  <c r="J55" i="5"/>
  <c r="K55" i="5"/>
  <c r="L55" i="5"/>
  <c r="D55" i="5"/>
  <c r="I26" i="5"/>
  <c r="E15" i="5"/>
  <c r="F15" i="5"/>
  <c r="G15" i="5"/>
  <c r="H15" i="5"/>
  <c r="I15" i="5"/>
  <c r="J15" i="5"/>
  <c r="K15" i="5"/>
  <c r="L15" i="5"/>
  <c r="D15" i="5"/>
  <c r="L14" i="5"/>
  <c r="K14" i="5"/>
  <c r="J14" i="5"/>
  <c r="I14" i="5"/>
  <c r="H14" i="5"/>
  <c r="G14" i="5"/>
  <c r="F14" i="5"/>
  <c r="E14" i="5"/>
  <c r="D14" i="5"/>
  <c r="E41" i="5"/>
  <c r="F41" i="5"/>
  <c r="G41" i="5"/>
  <c r="H41" i="5"/>
  <c r="I41" i="5"/>
  <c r="J41" i="5"/>
  <c r="K41" i="5"/>
  <c r="L41" i="5"/>
  <c r="D41" i="5"/>
  <c r="E27" i="5"/>
  <c r="F27" i="5"/>
  <c r="G27" i="5"/>
  <c r="H27" i="5"/>
  <c r="I27" i="5"/>
  <c r="J27" i="5"/>
  <c r="K27" i="5"/>
  <c r="L27" i="5"/>
  <c r="D27" i="5"/>
  <c r="E40" i="5"/>
  <c r="F40" i="5"/>
  <c r="G40" i="5"/>
  <c r="H40" i="5"/>
  <c r="I40" i="5"/>
  <c r="J40" i="5"/>
  <c r="K40" i="5"/>
  <c r="L40" i="5"/>
  <c r="D40" i="5"/>
  <c r="AN48" i="1"/>
  <c r="AO48" i="1"/>
  <c r="I28" i="2"/>
  <c r="J28" i="2"/>
  <c r="K28" i="2"/>
  <c r="H28" i="2"/>
  <c r="C28" i="2"/>
  <c r="D28" i="2"/>
  <c r="E28" i="2"/>
  <c r="B28" i="2"/>
  <c r="I55" i="2"/>
  <c r="J55" i="2"/>
  <c r="K55" i="2"/>
  <c r="C55" i="2"/>
  <c r="D55" i="2"/>
  <c r="E55" i="2"/>
  <c r="B55" i="2"/>
  <c r="H55" i="2"/>
  <c r="H27" i="2"/>
  <c r="I27" i="2"/>
  <c r="J27" i="2"/>
  <c r="K27" i="2"/>
  <c r="C27" i="2"/>
  <c r="D27" i="2"/>
  <c r="E27" i="2"/>
  <c r="B27" i="2"/>
  <c r="I54" i="2"/>
  <c r="J54" i="2"/>
  <c r="K54" i="2"/>
  <c r="H54" i="2"/>
  <c r="C54" i="2"/>
  <c r="D54" i="2"/>
  <c r="E54" i="2"/>
  <c r="B54" i="2"/>
  <c r="AG25" i="1"/>
  <c r="AF25" i="1"/>
  <c r="AG48" i="1"/>
  <c r="AK25" i="1"/>
  <c r="AJ25" i="1"/>
  <c r="AK48" i="1"/>
  <c r="AO25" i="1"/>
  <c r="AN25" i="1"/>
  <c r="AS25" i="1"/>
  <c r="AR25" i="1"/>
  <c r="AS48" i="1"/>
  <c r="AR48" i="1"/>
  <c r="AJ48" i="1"/>
  <c r="AF48" i="1"/>
  <c r="AB48" i="1"/>
  <c r="X48" i="1"/>
  <c r="T48" i="1"/>
  <c r="P48" i="1"/>
  <c r="L48" i="1"/>
  <c r="H48" i="1"/>
  <c r="E48" i="1"/>
  <c r="D48" i="1"/>
  <c r="AC25" i="1"/>
  <c r="AB25" i="1"/>
  <c r="AC48" i="1"/>
  <c r="Y25" i="1"/>
  <c r="X25" i="1"/>
  <c r="Y48" i="1"/>
  <c r="U25" i="1"/>
  <c r="T25" i="1"/>
  <c r="U48" i="1"/>
  <c r="Q25" i="1"/>
  <c r="P25" i="1"/>
  <c r="Q48" i="1"/>
  <c r="M25" i="1"/>
  <c r="L25" i="1"/>
  <c r="M48" i="1"/>
  <c r="I25" i="1"/>
  <c r="H25" i="1"/>
  <c r="I48" i="1"/>
  <c r="E25" i="1"/>
  <c r="D25" i="1"/>
  <c r="AP48" i="1"/>
  <c r="AQ25" i="1"/>
  <c r="AP25" i="1"/>
  <c r="AQ48" i="1"/>
  <c r="R25" i="1"/>
  <c r="N25" i="1"/>
  <c r="N48" i="1"/>
  <c r="J48" i="1"/>
  <c r="J25" i="1"/>
  <c r="F48" i="1"/>
  <c r="F25" i="1"/>
  <c r="B25" i="1"/>
  <c r="C48" i="1"/>
  <c r="B48" i="1"/>
  <c r="R48" i="1"/>
  <c r="W48" i="1"/>
  <c r="AA48" i="1"/>
  <c r="Z48" i="1"/>
  <c r="AE48" i="1"/>
  <c r="AD48" i="1"/>
  <c r="AD25" i="1"/>
  <c r="AH25" i="1"/>
  <c r="AI48" i="1"/>
  <c r="AM25" i="1"/>
  <c r="AL25" i="1"/>
  <c r="AM48" i="1"/>
  <c r="AL48" i="1"/>
  <c r="AI25" i="1"/>
  <c r="AE25" i="1"/>
  <c r="AA25" i="1"/>
  <c r="Z25" i="1"/>
  <c r="W25" i="1"/>
  <c r="V25" i="1"/>
  <c r="AH48" i="1"/>
  <c r="V48" i="1"/>
  <c r="S25" i="1"/>
  <c r="O25" i="1"/>
  <c r="K25" i="1"/>
  <c r="G25" i="1"/>
  <c r="C25" i="1"/>
  <c r="S48" i="1"/>
  <c r="G48" i="1"/>
  <c r="O48" i="1"/>
  <c r="K48" i="1"/>
  <c r="D26" i="5"/>
  <c r="E26" i="5"/>
  <c r="F26" i="5"/>
  <c r="G26" i="5"/>
  <c r="H26" i="5"/>
  <c r="J26" i="5"/>
  <c r="K26" i="5"/>
  <c r="L26" i="5"/>
  <c r="O26" i="5"/>
  <c r="O27" i="5"/>
  <c r="V26" i="5"/>
  <c r="V27" i="5"/>
  <c r="U26" i="5"/>
  <c r="U27" i="5"/>
  <c r="T26" i="5"/>
  <c r="T27" i="5"/>
  <c r="S26" i="5"/>
  <c r="S27" i="5"/>
  <c r="R26" i="5"/>
  <c r="R27" i="5"/>
  <c r="Q26" i="5"/>
  <c r="Q27" i="5"/>
  <c r="P26" i="5"/>
  <c r="P27" i="5"/>
  <c r="C26" i="5"/>
</calcChain>
</file>

<file path=xl/sharedStrings.xml><?xml version="1.0" encoding="utf-8"?>
<sst xmlns="http://schemas.openxmlformats.org/spreadsheetml/2006/main" count="167" uniqueCount="52">
  <si>
    <t>SF-36</t>
  </si>
  <si>
    <t>BSQ</t>
  </si>
  <si>
    <t>Grado Ob</t>
  </si>
  <si>
    <t>e.e</t>
  </si>
  <si>
    <t xml:space="preserve">                   </t>
  </si>
  <si>
    <t>before</t>
  </si>
  <si>
    <t>after</t>
  </si>
  <si>
    <t>two w after</t>
  </si>
  <si>
    <t>w3</t>
  </si>
  <si>
    <t>w4</t>
  </si>
  <si>
    <t>w6</t>
  </si>
  <si>
    <t>w8</t>
  </si>
  <si>
    <t>w12</t>
  </si>
  <si>
    <t>w20</t>
  </si>
  <si>
    <t>w28</t>
  </si>
  <si>
    <t>ob</t>
  </si>
  <si>
    <t>over</t>
  </si>
  <si>
    <t>obes</t>
  </si>
  <si>
    <t>obe</t>
  </si>
  <si>
    <t># patient</t>
  </si>
  <si>
    <t>SHAM</t>
  </si>
  <si>
    <t>rTMS</t>
  </si>
  <si>
    <t>Basal weight (KG)</t>
  </si>
  <si>
    <t>Average</t>
  </si>
  <si>
    <t>EE</t>
  </si>
  <si>
    <t>Avarage</t>
  </si>
  <si>
    <t>Basal BMI</t>
  </si>
  <si>
    <t>Initial weight</t>
  </si>
  <si>
    <t>% change</t>
  </si>
  <si>
    <t>Anxiety</t>
  </si>
  <si>
    <t>Depression</t>
  </si>
  <si>
    <t>General Health</t>
  </si>
  <si>
    <t>Before</t>
  </si>
  <si>
    <t>After</t>
  </si>
  <si>
    <t>Mean ±E.E</t>
  </si>
  <si>
    <t>Physical function</t>
  </si>
  <si>
    <t>Physical role</t>
  </si>
  <si>
    <t>Pain</t>
  </si>
  <si>
    <t>Emotional role</t>
  </si>
  <si>
    <t>Social function</t>
  </si>
  <si>
    <t>Vitality</t>
  </si>
  <si>
    <t>Mental health</t>
  </si>
  <si>
    <t># patiens</t>
  </si>
  <si>
    <t>Sweets</t>
  </si>
  <si>
    <t>Starches/Carb</t>
  </si>
  <si>
    <t>Fast food</t>
  </si>
  <si>
    <t>Total</t>
  </si>
  <si>
    <t>Before rTMS</t>
  </si>
  <si>
    <t>After rTMS</t>
  </si>
  <si>
    <t>Before Sham</t>
  </si>
  <si>
    <t>After Sham</t>
  </si>
  <si>
    <t>high fats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</si>
</sst>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0" fillId="0" borderId="1" xfId="0" applyBorder="1" applyAlignment="1">
      <alignment horizontal="center"/>
    </xf>
    <xf numFmtId="0" fontId="0" fillId="5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4" fillId="2" borderId="1" xfId="0" applyNumberFormat="1" applyFont="1" applyFill="1" applyBorder="1"/>
    <xf numFmtId="0" fontId="4" fillId="6" borderId="1" xfId="0" applyFont="1" applyFill="1" applyBorder="1"/>
    <xf numFmtId="2" fontId="0" fillId="2" borderId="1" xfId="0" applyNumberFormat="1" applyFill="1" applyBorder="1"/>
    <xf numFmtId="2" fontId="4" fillId="6" borderId="1" xfId="0" applyNumberFormat="1" applyFont="1" applyFill="1" applyBorder="1"/>
    <xf numFmtId="0" fontId="5" fillId="0" borderId="1" xfId="0" applyFont="1" applyBorder="1" applyAlignment="1">
      <alignment horizontal="center"/>
    </xf>
    <xf numFmtId="2" fontId="1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8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workbookViewId="0">
      <selection activeCell="J14" sqref="J14"/>
    </sheetView>
  </sheetViews>
  <sheetFormatPr baseColWidth="10" defaultRowHeight="14" x14ac:dyDescent="0"/>
  <cols>
    <col min="1" max="1" width="10.83203125" style="11"/>
    <col min="3" max="3" width="8.33203125" customWidth="1"/>
    <col min="4" max="4" width="13.83203125" customWidth="1"/>
  </cols>
  <sheetData>
    <row r="1" spans="1:24">
      <c r="A1" s="13" t="s">
        <v>19</v>
      </c>
      <c r="B1" s="12"/>
      <c r="C1" s="12"/>
      <c r="D1" s="2"/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13"/>
      <c r="B2" s="12"/>
      <c r="C2" s="12"/>
      <c r="D2" s="2"/>
      <c r="E2" s="2">
        <v>42986</v>
      </c>
      <c r="F2" s="2">
        <v>42989</v>
      </c>
      <c r="G2" s="2">
        <v>42993</v>
      </c>
      <c r="H2" s="2">
        <v>42999</v>
      </c>
      <c r="I2" s="2">
        <v>43005</v>
      </c>
      <c r="J2" s="2">
        <v>43012</v>
      </c>
      <c r="K2" s="2">
        <v>43018</v>
      </c>
      <c r="L2" s="2">
        <v>43028</v>
      </c>
      <c r="M2" s="2"/>
      <c r="N2" s="2" t="s">
        <v>27</v>
      </c>
      <c r="O2" s="2" t="s">
        <v>28</v>
      </c>
      <c r="P2" s="2"/>
      <c r="Q2" s="2"/>
      <c r="R2" s="2"/>
      <c r="S2" s="2"/>
      <c r="T2" s="2"/>
      <c r="U2" s="2"/>
      <c r="V2" s="2"/>
      <c r="W2" s="2"/>
      <c r="X2" s="2"/>
    </row>
    <row r="3" spans="1:24">
      <c r="A3" s="13" t="s">
        <v>20</v>
      </c>
      <c r="B3" s="12" t="s">
        <v>2</v>
      </c>
      <c r="C3" s="12" t="s">
        <v>26</v>
      </c>
      <c r="D3" s="2" t="s">
        <v>22</v>
      </c>
      <c r="E3" s="2"/>
      <c r="F3" s="2"/>
      <c r="G3" s="2"/>
      <c r="H3" s="2"/>
      <c r="I3" s="2"/>
      <c r="J3" s="2"/>
      <c r="K3" s="2"/>
      <c r="L3" s="2"/>
      <c r="M3" s="2"/>
      <c r="N3" s="2" t="s">
        <v>20</v>
      </c>
      <c r="O3" s="20" t="s">
        <v>7</v>
      </c>
      <c r="P3" s="20" t="s">
        <v>8</v>
      </c>
      <c r="Q3" s="20" t="s">
        <v>9</v>
      </c>
      <c r="R3" s="20" t="s">
        <v>10</v>
      </c>
      <c r="S3" s="20" t="s">
        <v>11</v>
      </c>
      <c r="T3" s="20" t="s">
        <v>12</v>
      </c>
      <c r="U3" s="20" t="s">
        <v>13</v>
      </c>
      <c r="V3" s="20" t="s">
        <v>14</v>
      </c>
      <c r="W3" s="2"/>
      <c r="X3" s="2"/>
    </row>
    <row r="4" spans="1:24">
      <c r="A4" s="13">
        <v>1</v>
      </c>
      <c r="B4" s="12" t="s">
        <v>15</v>
      </c>
      <c r="C4">
        <v>30.61</v>
      </c>
      <c r="D4" s="2">
        <v>89</v>
      </c>
      <c r="E4" s="2">
        <v>88.8</v>
      </c>
      <c r="F4" s="2">
        <v>88.6</v>
      </c>
      <c r="G4" s="2">
        <v>88.7</v>
      </c>
      <c r="H4" s="2">
        <v>88.9</v>
      </c>
      <c r="I4" s="2">
        <v>88.6</v>
      </c>
      <c r="J4" s="2">
        <v>88.6</v>
      </c>
      <c r="K4" s="2">
        <v>88.7</v>
      </c>
      <c r="L4" s="2">
        <v>88.5</v>
      </c>
      <c r="M4" s="2"/>
      <c r="N4" s="2">
        <v>89</v>
      </c>
      <c r="O4" s="2">
        <f>((E4-89)/89)*100</f>
        <v>-0.22471910112359869</v>
      </c>
      <c r="P4" s="2">
        <f t="shared" ref="P4:V4" si="0">((F4-89)/89)*100</f>
        <v>-0.44943820224719738</v>
      </c>
      <c r="Q4" s="2">
        <f t="shared" si="0"/>
        <v>-0.33707865168539008</v>
      </c>
      <c r="R4" s="2">
        <f t="shared" si="0"/>
        <v>-0.11235955056179137</v>
      </c>
      <c r="S4" s="2">
        <f t="shared" si="0"/>
        <v>-0.44943820224719738</v>
      </c>
      <c r="T4" s="2">
        <f t="shared" si="0"/>
        <v>-0.44943820224719738</v>
      </c>
      <c r="U4" s="2">
        <f t="shared" si="0"/>
        <v>-0.33707865168539008</v>
      </c>
      <c r="V4" s="2">
        <f t="shared" si="0"/>
        <v>-0.5617977528089888</v>
      </c>
      <c r="W4" s="2"/>
      <c r="X4" s="2"/>
    </row>
    <row r="5" spans="1:24">
      <c r="A5" s="13">
        <v>2</v>
      </c>
      <c r="B5" s="15" t="s">
        <v>15</v>
      </c>
      <c r="C5" s="14">
        <v>43.476562499999993</v>
      </c>
      <c r="D5" s="2">
        <v>111.3</v>
      </c>
      <c r="E5" s="2">
        <v>110</v>
      </c>
      <c r="F5" s="2">
        <v>110.5</v>
      </c>
      <c r="G5" s="2">
        <v>109.4</v>
      </c>
      <c r="H5" s="2">
        <v>107.5</v>
      </c>
      <c r="I5" s="2">
        <v>106.5</v>
      </c>
      <c r="J5" s="2">
        <v>106</v>
      </c>
      <c r="K5" s="2">
        <v>108</v>
      </c>
      <c r="L5" s="2">
        <v>106</v>
      </c>
      <c r="M5" s="2"/>
      <c r="N5" s="2">
        <v>111.3</v>
      </c>
      <c r="O5" s="2">
        <f t="shared" ref="O5:O7" si="1">((E5-D5)/D5)*100</f>
        <v>-1.1680143755615429</v>
      </c>
      <c r="P5" s="2">
        <f>((F5-111.3)/111.3)*100</f>
        <v>-0.71877807726864074</v>
      </c>
      <c r="Q5" s="2">
        <f t="shared" ref="Q5:V5" si="2">((G5-111.3)/111.3)*100</f>
        <v>-1.7070979335130201</v>
      </c>
      <c r="R5" s="2">
        <f t="shared" si="2"/>
        <v>-3.4141958670260535</v>
      </c>
      <c r="S5" s="2">
        <f t="shared" si="2"/>
        <v>-4.3126684636118569</v>
      </c>
      <c r="T5" s="2">
        <f t="shared" si="2"/>
        <v>-4.7619047619047592</v>
      </c>
      <c r="U5" s="2">
        <f t="shared" si="2"/>
        <v>-2.9649595687331511</v>
      </c>
      <c r="V5" s="2">
        <f t="shared" si="2"/>
        <v>-4.7619047619047592</v>
      </c>
      <c r="W5" s="2"/>
      <c r="X5" s="2"/>
    </row>
    <row r="6" spans="1:24">
      <c r="A6" s="13">
        <v>3</v>
      </c>
      <c r="B6" s="12" t="s">
        <v>15</v>
      </c>
      <c r="C6">
        <v>32.450000000000003</v>
      </c>
      <c r="D6" s="2">
        <v>89.5</v>
      </c>
      <c r="E6" s="2">
        <v>89</v>
      </c>
      <c r="F6" s="2">
        <v>89.2</v>
      </c>
      <c r="G6" s="2">
        <v>89</v>
      </c>
      <c r="H6" s="2">
        <v>88.5</v>
      </c>
      <c r="I6" s="2">
        <v>88.5</v>
      </c>
      <c r="J6" s="2">
        <v>88.6</v>
      </c>
      <c r="K6" s="2">
        <v>88.4</v>
      </c>
      <c r="L6" s="2">
        <v>88.4</v>
      </c>
      <c r="M6" s="2"/>
      <c r="N6" s="2">
        <v>89.5</v>
      </c>
      <c r="O6" s="2">
        <f t="shared" si="1"/>
        <v>-0.55865921787709494</v>
      </c>
      <c r="P6" s="2">
        <f>((F6-$D$6)/$D$6)*100</f>
        <v>-0.3351955307262538</v>
      </c>
      <c r="Q6" s="2">
        <f>((G6-$D$6)/$D$6)*100</f>
        <v>-0.55865921787709494</v>
      </c>
      <c r="R6" s="2">
        <f t="shared" ref="R6:V6" si="3">((H6-$D$6)/$D$6)*100</f>
        <v>-1.1173184357541899</v>
      </c>
      <c r="S6" s="2">
        <f t="shared" si="3"/>
        <v>-1.1173184357541899</v>
      </c>
      <c r="T6" s="2">
        <f t="shared" si="3"/>
        <v>-1.0055865921787774</v>
      </c>
      <c r="U6" s="2">
        <f t="shared" si="3"/>
        <v>-1.2290502793296025</v>
      </c>
      <c r="V6" s="2">
        <f t="shared" si="3"/>
        <v>-1.2290502793296025</v>
      </c>
      <c r="W6" s="2"/>
      <c r="X6" s="2"/>
    </row>
    <row r="7" spans="1:24">
      <c r="A7" s="13">
        <v>4</v>
      </c>
      <c r="B7" s="15" t="s">
        <v>15</v>
      </c>
      <c r="C7" s="17">
        <v>34.960937499999993</v>
      </c>
      <c r="D7" s="3">
        <v>96.6</v>
      </c>
      <c r="E7" s="3">
        <v>96.1</v>
      </c>
      <c r="F7" s="3">
        <v>95</v>
      </c>
      <c r="G7" s="3">
        <v>94.5</v>
      </c>
      <c r="H7" s="3">
        <v>95.5</v>
      </c>
      <c r="I7" s="3">
        <v>96.5</v>
      </c>
      <c r="J7" s="3">
        <v>98</v>
      </c>
      <c r="K7" s="3">
        <v>97.5</v>
      </c>
      <c r="L7" s="3">
        <v>97</v>
      </c>
      <c r="M7" s="3"/>
      <c r="N7" s="3">
        <v>96.6</v>
      </c>
      <c r="O7" s="3">
        <f t="shared" si="1"/>
        <v>-0.51759834368530022</v>
      </c>
      <c r="P7" s="3">
        <f>((F7-$D$7)/$D$7)*100</f>
        <v>-1.656314699792955</v>
      </c>
      <c r="Q7" s="3">
        <f t="shared" ref="Q7:V7" si="4">((G7-$D$7)/$D$7)*100</f>
        <v>-2.1739130434782554</v>
      </c>
      <c r="R7" s="3">
        <f t="shared" si="4"/>
        <v>-1.1387163561076548</v>
      </c>
      <c r="S7" s="3">
        <f t="shared" si="4"/>
        <v>-0.10351966873705418</v>
      </c>
      <c r="T7" s="3">
        <f t="shared" si="4"/>
        <v>1.4492753623188466</v>
      </c>
      <c r="U7" s="3">
        <f t="shared" si="4"/>
        <v>0.93167701863354635</v>
      </c>
      <c r="V7" s="3">
        <f t="shared" si="4"/>
        <v>0.41407867494824607</v>
      </c>
      <c r="W7" s="2"/>
      <c r="X7" s="2"/>
    </row>
    <row r="8" spans="1:24">
      <c r="A8" s="13">
        <v>5</v>
      </c>
      <c r="B8" s="15" t="s">
        <v>15</v>
      </c>
      <c r="C8">
        <v>38.130000000000003</v>
      </c>
      <c r="D8" s="3">
        <v>81.5</v>
      </c>
      <c r="E8" s="3">
        <v>80.099999999999994</v>
      </c>
      <c r="F8" s="3">
        <v>80</v>
      </c>
      <c r="G8" s="3">
        <v>81</v>
      </c>
      <c r="H8" s="3">
        <v>80.5</v>
      </c>
      <c r="I8" s="3">
        <v>80.400000000000006</v>
      </c>
      <c r="J8" s="3">
        <v>80</v>
      </c>
      <c r="K8" s="3">
        <v>77.7</v>
      </c>
      <c r="L8" s="3">
        <v>78.599999999999994</v>
      </c>
      <c r="M8" s="3"/>
      <c r="N8" s="3">
        <v>81.5</v>
      </c>
      <c r="O8" s="3">
        <f>((E8-$D$8)/$D$8)*100</f>
        <v>-1.717791411042952</v>
      </c>
      <c r="P8" s="3">
        <f t="shared" ref="P8:V8" si="5">((F8-$D$8)/$D$8)*100</f>
        <v>-1.8404907975460123</v>
      </c>
      <c r="Q8" s="3">
        <f t="shared" si="5"/>
        <v>-0.61349693251533743</v>
      </c>
      <c r="R8" s="3">
        <f t="shared" si="5"/>
        <v>-1.2269938650306749</v>
      </c>
      <c r="S8" s="3">
        <f t="shared" si="5"/>
        <v>-1.3496932515337354</v>
      </c>
      <c r="T8" s="3">
        <f t="shared" si="5"/>
        <v>-1.8404907975460123</v>
      </c>
      <c r="U8" s="3">
        <f t="shared" si="5"/>
        <v>-4.6625766871165615</v>
      </c>
      <c r="V8" s="3">
        <f t="shared" si="5"/>
        <v>-3.558282208588964</v>
      </c>
      <c r="W8" s="2"/>
      <c r="X8" s="2"/>
    </row>
    <row r="9" spans="1:24">
      <c r="A9" s="13">
        <v>6</v>
      </c>
      <c r="B9" s="12" t="s">
        <v>15</v>
      </c>
      <c r="C9" s="17">
        <v>41.266179674484171</v>
      </c>
      <c r="D9" s="3">
        <v>95.5</v>
      </c>
      <c r="E9" s="3">
        <v>95</v>
      </c>
      <c r="F9" s="3">
        <v>95</v>
      </c>
      <c r="G9" s="3">
        <v>94.8</v>
      </c>
      <c r="H9" s="3">
        <v>95</v>
      </c>
      <c r="I9" s="3">
        <v>94.5</v>
      </c>
      <c r="J9" s="3">
        <v>94.2</v>
      </c>
      <c r="K9" s="3">
        <v>94.5</v>
      </c>
      <c r="L9" s="3">
        <v>94.1</v>
      </c>
      <c r="M9" s="3"/>
      <c r="N9" s="3">
        <v>95.5</v>
      </c>
      <c r="O9" s="3">
        <f>((E9-$D$9)/$D$9)*100</f>
        <v>-0.52356020942408377</v>
      </c>
      <c r="P9" s="3">
        <f t="shared" ref="P9:V9" si="6">((F9-$D$9)/$D$9)*100</f>
        <v>-0.52356020942408377</v>
      </c>
      <c r="Q9" s="3">
        <f t="shared" si="6"/>
        <v>-0.73298429319372027</v>
      </c>
      <c r="R9" s="3">
        <f t="shared" si="6"/>
        <v>-0.52356020942408377</v>
      </c>
      <c r="S9" s="3">
        <f t="shared" si="6"/>
        <v>-1.0471204188481675</v>
      </c>
      <c r="T9" s="3">
        <f t="shared" si="6"/>
        <v>-1.3612565445026148</v>
      </c>
      <c r="U9" s="3">
        <f t="shared" si="6"/>
        <v>-1.0471204188481675</v>
      </c>
      <c r="V9" s="3">
        <f t="shared" si="6"/>
        <v>-1.4659685863874405</v>
      </c>
      <c r="W9" s="2"/>
      <c r="X9" s="2"/>
    </row>
    <row r="10" spans="1:24">
      <c r="A10" s="13">
        <v>7</v>
      </c>
      <c r="B10" s="12" t="s">
        <v>15</v>
      </c>
      <c r="C10" s="14">
        <v>31.425598335067633</v>
      </c>
      <c r="D10" s="3">
        <v>85.3</v>
      </c>
      <c r="E10" s="3">
        <v>83</v>
      </c>
      <c r="F10" s="3">
        <v>82.5</v>
      </c>
      <c r="G10" s="3">
        <v>83</v>
      </c>
      <c r="H10" s="3">
        <v>83</v>
      </c>
      <c r="I10" s="3">
        <v>83.2</v>
      </c>
      <c r="J10" s="3">
        <v>82.8</v>
      </c>
      <c r="K10" s="3">
        <v>83</v>
      </c>
      <c r="L10" s="3">
        <v>83</v>
      </c>
      <c r="M10" s="3"/>
      <c r="N10" s="3">
        <v>85.3</v>
      </c>
      <c r="O10" s="3">
        <f>((E10-$D$10)/$D$10)*100</f>
        <v>-2.6963657678780741</v>
      </c>
      <c r="P10" s="3">
        <f t="shared" ref="P10:V10" si="7">((F10-$D$10)/$D$10)*100</f>
        <v>-3.2825322391559171</v>
      </c>
      <c r="Q10" s="3">
        <f t="shared" si="7"/>
        <v>-2.6963657678780741</v>
      </c>
      <c r="R10" s="3">
        <f t="shared" si="7"/>
        <v>-2.6963657678780741</v>
      </c>
      <c r="S10" s="3">
        <f t="shared" si="7"/>
        <v>-2.4618991793669336</v>
      </c>
      <c r="T10" s="3">
        <f t="shared" si="7"/>
        <v>-2.9308323563892147</v>
      </c>
      <c r="U10" s="3">
        <f t="shared" si="7"/>
        <v>-2.6963657678780741</v>
      </c>
      <c r="V10" s="3">
        <f t="shared" si="7"/>
        <v>-2.6963657678780741</v>
      </c>
      <c r="W10" s="2"/>
      <c r="X10" s="2"/>
    </row>
    <row r="11" spans="1:24">
      <c r="A11" s="13">
        <v>8</v>
      </c>
      <c r="B11" s="12" t="s">
        <v>15</v>
      </c>
      <c r="C11">
        <v>35.39</v>
      </c>
      <c r="D11" s="3">
        <v>91</v>
      </c>
      <c r="E11" s="3">
        <v>90</v>
      </c>
      <c r="F11" s="3">
        <v>89</v>
      </c>
      <c r="G11" s="3">
        <v>89.5</v>
      </c>
      <c r="H11" s="3">
        <v>89.5</v>
      </c>
      <c r="I11" s="3">
        <v>89</v>
      </c>
      <c r="J11" s="3">
        <v>88</v>
      </c>
      <c r="K11" s="3">
        <v>89</v>
      </c>
      <c r="L11" s="3">
        <v>88.5</v>
      </c>
      <c r="M11" s="3"/>
      <c r="N11" s="3">
        <v>91</v>
      </c>
      <c r="O11" s="3">
        <f>((E11-$D$11)/$D$11)*100</f>
        <v>-1.098901098901099</v>
      </c>
      <c r="P11" s="3">
        <f t="shared" ref="P11:V11" si="8">((F11-$D$11)/$D$11)*100</f>
        <v>-2.197802197802198</v>
      </c>
      <c r="Q11" s="3">
        <f t="shared" si="8"/>
        <v>-1.6483516483516485</v>
      </c>
      <c r="R11" s="3">
        <f t="shared" si="8"/>
        <v>-1.6483516483516485</v>
      </c>
      <c r="S11" s="3">
        <f t="shared" si="8"/>
        <v>-2.197802197802198</v>
      </c>
      <c r="T11" s="3">
        <f t="shared" si="8"/>
        <v>-3.296703296703297</v>
      </c>
      <c r="U11" s="3">
        <f t="shared" si="8"/>
        <v>-2.197802197802198</v>
      </c>
      <c r="V11" s="3">
        <f t="shared" si="8"/>
        <v>-2.7472527472527473</v>
      </c>
      <c r="W11" s="2"/>
      <c r="X11" s="2"/>
    </row>
    <row r="12" spans="1:24">
      <c r="A12" s="13">
        <v>9</v>
      </c>
      <c r="B12" s="12" t="s">
        <v>15</v>
      </c>
      <c r="C12" s="14">
        <v>44.277284806990679</v>
      </c>
      <c r="D12" s="3">
        <v>101</v>
      </c>
      <c r="E12" s="3">
        <v>99</v>
      </c>
      <c r="F12" s="3">
        <v>99.2</v>
      </c>
      <c r="G12" s="3">
        <v>98.8</v>
      </c>
      <c r="H12" s="3">
        <v>98.5</v>
      </c>
      <c r="I12" s="3">
        <v>98</v>
      </c>
      <c r="J12" s="3">
        <v>97</v>
      </c>
      <c r="K12" s="3">
        <v>97.6</v>
      </c>
      <c r="L12" s="3">
        <v>97.3</v>
      </c>
      <c r="M12" s="3"/>
      <c r="N12" s="3">
        <v>101</v>
      </c>
      <c r="O12" s="3">
        <f>((E12-$D$12)/$D$12)*100</f>
        <v>-1.9801980198019802</v>
      </c>
      <c r="P12" s="3">
        <f t="shared" ref="P12:V12" si="9">((F12-$D$12)/$D$12)*100</f>
        <v>-1.7821782178217793</v>
      </c>
      <c r="Q12" s="3">
        <f t="shared" si="9"/>
        <v>-2.178217821782181</v>
      </c>
      <c r="R12" s="3">
        <f t="shared" si="9"/>
        <v>-2.4752475247524752</v>
      </c>
      <c r="S12" s="3">
        <f t="shared" si="9"/>
        <v>-2.9702970297029703</v>
      </c>
      <c r="T12" s="3">
        <f t="shared" si="9"/>
        <v>-3.9603960396039604</v>
      </c>
      <c r="U12" s="3">
        <f t="shared" si="9"/>
        <v>-3.366336633663372</v>
      </c>
      <c r="V12" s="3">
        <f t="shared" si="9"/>
        <v>-3.6633663366336657</v>
      </c>
      <c r="W12" s="2"/>
      <c r="X12" s="2"/>
    </row>
    <row r="13" spans="1:24">
      <c r="A13" s="13">
        <v>10</v>
      </c>
      <c r="B13" s="12" t="s">
        <v>15</v>
      </c>
      <c r="C13" s="14">
        <v>33.922996878251816</v>
      </c>
      <c r="D13" s="3">
        <v>98</v>
      </c>
      <c r="E13" s="3">
        <v>96.4</v>
      </c>
      <c r="F13" s="3">
        <v>96.1</v>
      </c>
      <c r="G13" s="3">
        <v>95.8</v>
      </c>
      <c r="H13" s="3">
        <v>96</v>
      </c>
      <c r="I13" s="3">
        <v>96</v>
      </c>
      <c r="J13" s="3">
        <v>95.6</v>
      </c>
      <c r="K13" s="3">
        <v>96</v>
      </c>
      <c r="L13" s="3">
        <v>95.5</v>
      </c>
      <c r="M13" s="3"/>
      <c r="N13" s="3">
        <v>98</v>
      </c>
      <c r="O13" s="3">
        <f>((E13-$D$13)/$D$13)*100</f>
        <v>-1.6326530612244841</v>
      </c>
      <c r="P13" s="3">
        <f t="shared" ref="P13:V13" si="10">((F13-$D$13)/$D$13)*100</f>
        <v>-1.9387755102040876</v>
      </c>
      <c r="Q13" s="3">
        <f t="shared" si="10"/>
        <v>-2.2448979591836764</v>
      </c>
      <c r="R13" s="3">
        <f t="shared" si="10"/>
        <v>-2.0408163265306123</v>
      </c>
      <c r="S13" s="3">
        <f t="shared" si="10"/>
        <v>-2.0408163265306123</v>
      </c>
      <c r="T13" s="3">
        <f t="shared" si="10"/>
        <v>-2.4489795918367405</v>
      </c>
      <c r="U13" s="3">
        <f t="shared" si="10"/>
        <v>-2.0408163265306123</v>
      </c>
      <c r="V13" s="3">
        <f t="shared" si="10"/>
        <v>-2.5510204081632653</v>
      </c>
      <c r="W13" s="2"/>
      <c r="X13" s="2"/>
    </row>
    <row r="14" spans="1:24">
      <c r="A14" s="13"/>
      <c r="B14" s="12" t="s">
        <v>23</v>
      </c>
      <c r="C14" s="16">
        <f>AVERAGE(C5:C13)</f>
        <v>37.255506632754916</v>
      </c>
      <c r="D14" s="3">
        <f t="shared" ref="D14:L14" si="11">AVERAGE(D4:D13)</f>
        <v>93.86999999999999</v>
      </c>
      <c r="E14" s="3">
        <f t="shared" si="11"/>
        <v>92.74</v>
      </c>
      <c r="F14" s="3">
        <f t="shared" si="11"/>
        <v>92.51</v>
      </c>
      <c r="G14" s="3">
        <f t="shared" si="11"/>
        <v>92.449999999999989</v>
      </c>
      <c r="H14" s="3">
        <f t="shared" si="11"/>
        <v>92.289999999999992</v>
      </c>
      <c r="I14" s="3">
        <f t="shared" si="11"/>
        <v>92.12</v>
      </c>
      <c r="J14" s="3">
        <f t="shared" si="11"/>
        <v>91.88</v>
      </c>
      <c r="K14" s="3">
        <f t="shared" si="11"/>
        <v>92.039999999999992</v>
      </c>
      <c r="L14" s="3">
        <f t="shared" si="11"/>
        <v>91.69</v>
      </c>
      <c r="M14" s="3"/>
      <c r="N14" s="3" t="s">
        <v>23</v>
      </c>
      <c r="O14" s="3">
        <f>AVERAGE(O4:O13)</f>
        <v>-1.2118460606520212</v>
      </c>
      <c r="P14" s="3">
        <f t="shared" ref="P14:V14" si="12">AVERAGE(P4:P13)</f>
        <v>-1.4725065681989125</v>
      </c>
      <c r="Q14" s="3">
        <f t="shared" si="12"/>
        <v>-1.4891063269458398</v>
      </c>
      <c r="R14" s="3">
        <f t="shared" si="12"/>
        <v>-1.6393925551417259</v>
      </c>
      <c r="S14" s="3">
        <f t="shared" si="12"/>
        <v>-1.8050573174134914</v>
      </c>
      <c r="T14" s="3">
        <f t="shared" si="12"/>
        <v>-2.0606312820593731</v>
      </c>
      <c r="U14" s="3">
        <f t="shared" si="12"/>
        <v>-1.9610429512953587</v>
      </c>
      <c r="V14" s="3">
        <f t="shared" si="12"/>
        <v>-2.2820930173999256</v>
      </c>
      <c r="W14" s="2"/>
      <c r="X14" s="2"/>
    </row>
    <row r="15" spans="1:24">
      <c r="A15" s="13"/>
      <c r="B15" s="12" t="s">
        <v>24</v>
      </c>
      <c r="C15" s="19">
        <f>STDEV(C5:C13)/SQRT(COUNT(C5:C13))</f>
        <v>1.5889752561319226</v>
      </c>
      <c r="D15" s="3">
        <f t="shared" ref="D15:L15" si="13">STDEV(D4:D13)/SQRT(COUNT(D4:D13))</f>
        <v>2.7066194577163758</v>
      </c>
      <c r="E15" s="3">
        <f t="shared" si="13"/>
        <v>2.7050241321577073</v>
      </c>
      <c r="F15" s="3">
        <f t="shared" si="13"/>
        <v>2.7667650584913939</v>
      </c>
      <c r="G15" s="3">
        <f t="shared" si="13"/>
        <v>2.5898198135520296</v>
      </c>
      <c r="H15" s="3">
        <f t="shared" si="13"/>
        <v>2.4950372965370899</v>
      </c>
      <c r="I15" s="3">
        <f t="shared" si="13"/>
        <v>2.4345111304827594</v>
      </c>
      <c r="J15" s="3">
        <f t="shared" si="13"/>
        <v>2.4549632266990158</v>
      </c>
      <c r="K15" s="3">
        <f t="shared" si="13"/>
        <v>2.7042846661465858</v>
      </c>
      <c r="L15" s="3">
        <f t="shared" si="13"/>
        <v>2.5006865723903373</v>
      </c>
      <c r="M15" s="3"/>
      <c r="N15" s="3" t="s">
        <v>24</v>
      </c>
      <c r="O15" s="3">
        <f t="shared" ref="O15:V15" si="14">STDEV(O4:O13)/SQRT(COUNT(O4:O13))</f>
        <v>0.24941465910549798</v>
      </c>
      <c r="P15" s="3">
        <f t="shared" si="14"/>
        <v>0.29987958446743063</v>
      </c>
      <c r="Q15" s="3">
        <f t="shared" si="14"/>
        <v>0.27032331634150786</v>
      </c>
      <c r="R15" s="3">
        <f t="shared" si="14"/>
        <v>0.32313080170545527</v>
      </c>
      <c r="S15" s="3">
        <f t="shared" si="14"/>
        <v>0.39825888327981362</v>
      </c>
      <c r="T15" s="3">
        <f t="shared" si="14"/>
        <v>0.57646448130504691</v>
      </c>
      <c r="U15" s="3">
        <f t="shared" si="14"/>
        <v>0.50837713853879862</v>
      </c>
      <c r="V15" s="3">
        <f t="shared" si="14"/>
        <v>0.49609670021723701</v>
      </c>
      <c r="W15" s="2"/>
      <c r="X15" s="2"/>
    </row>
    <row r="16" spans="1:24">
      <c r="A16" s="1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13" t="s">
        <v>20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13">
        <v>1</v>
      </c>
      <c r="B18" s="12" t="s">
        <v>16</v>
      </c>
      <c r="C18" s="14">
        <v>29.304968174633686</v>
      </c>
      <c r="D18" s="2">
        <v>73.8</v>
      </c>
      <c r="E18" s="2">
        <v>74</v>
      </c>
      <c r="F18" s="2">
        <v>73.5</v>
      </c>
      <c r="G18" s="2">
        <v>74</v>
      </c>
      <c r="H18" s="2">
        <v>73.7</v>
      </c>
      <c r="I18" s="2">
        <v>73.2</v>
      </c>
      <c r="J18" s="2">
        <v>73</v>
      </c>
      <c r="K18" s="2">
        <v>72.8</v>
      </c>
      <c r="L18" s="2">
        <v>73</v>
      </c>
      <c r="M18" s="2"/>
      <c r="N18" s="2">
        <v>73.8</v>
      </c>
      <c r="O18" s="2">
        <f>((E18-$D$18)/$D$18)*100</f>
        <v>0.27100271002710413</v>
      </c>
      <c r="P18" s="2">
        <f t="shared" ref="P18:V18" si="15">((F18-$D$18)/$D$18)*100</f>
        <v>-0.40650406504064657</v>
      </c>
      <c r="Q18" s="2">
        <f t="shared" si="15"/>
        <v>0.27100271002710413</v>
      </c>
      <c r="R18" s="2">
        <f t="shared" si="15"/>
        <v>-0.13550135501354243</v>
      </c>
      <c r="S18" s="2">
        <f t="shared" si="15"/>
        <v>-0.81300813008129313</v>
      </c>
      <c r="T18" s="2">
        <f t="shared" si="15"/>
        <v>-1.0840108401083972</v>
      </c>
      <c r="U18" s="2">
        <f t="shared" si="15"/>
        <v>-1.3550135501355014</v>
      </c>
      <c r="V18" s="2">
        <f t="shared" si="15"/>
        <v>-1.0840108401083972</v>
      </c>
      <c r="W18" s="2"/>
      <c r="X18" s="2"/>
    </row>
    <row r="19" spans="1:24">
      <c r="A19" s="13">
        <v>2</v>
      </c>
      <c r="B19" s="15" t="s">
        <v>16</v>
      </c>
      <c r="C19" s="14">
        <v>27.434104357181283</v>
      </c>
      <c r="D19" s="2">
        <v>72.3</v>
      </c>
      <c r="E19" s="2">
        <v>72.400000000000006</v>
      </c>
      <c r="F19" s="2">
        <v>71</v>
      </c>
      <c r="G19" s="2">
        <v>70.400000000000006</v>
      </c>
      <c r="H19" s="2">
        <v>70.400000000000006</v>
      </c>
      <c r="I19" s="2">
        <v>72.7</v>
      </c>
      <c r="J19" s="2">
        <v>71.900000000000006</v>
      </c>
      <c r="K19" s="2">
        <v>71.8</v>
      </c>
      <c r="L19" s="2">
        <v>71.8</v>
      </c>
      <c r="M19" s="2"/>
      <c r="N19" s="2">
        <v>72.3</v>
      </c>
      <c r="O19" s="2">
        <f>((E19-$D$19)/$D$19)*100</f>
        <v>0.13831258644537833</v>
      </c>
      <c r="P19" s="2">
        <f t="shared" ref="P19:V19" si="16">((F19-$D$19)/$D$19)*100</f>
        <v>-1.7980636237897609</v>
      </c>
      <c r="Q19" s="2">
        <f t="shared" si="16"/>
        <v>-2.6279391424619525</v>
      </c>
      <c r="R19" s="2">
        <f t="shared" si="16"/>
        <v>-2.6279391424619525</v>
      </c>
      <c r="S19" s="2">
        <f t="shared" si="16"/>
        <v>0.55325034578147403</v>
      </c>
      <c r="T19" s="2">
        <f t="shared" si="16"/>
        <v>-0.55325034578145438</v>
      </c>
      <c r="U19" s="2">
        <f t="shared" si="16"/>
        <v>-0.69156293222683274</v>
      </c>
      <c r="V19" s="2">
        <f t="shared" si="16"/>
        <v>-0.69156293222683274</v>
      </c>
      <c r="W19" s="2"/>
      <c r="X19" s="2"/>
    </row>
    <row r="20" spans="1:24">
      <c r="A20" s="13">
        <v>3</v>
      </c>
      <c r="B20" s="12" t="s">
        <v>16</v>
      </c>
      <c r="C20" s="14">
        <v>29.191883232467067</v>
      </c>
      <c r="D20" s="2">
        <v>68.599999999999994</v>
      </c>
      <c r="E20" s="2">
        <v>69.099999999999994</v>
      </c>
      <c r="F20" s="2">
        <v>68</v>
      </c>
      <c r="G20" s="2">
        <v>67.8</v>
      </c>
      <c r="H20" s="2">
        <v>67.599999999999994</v>
      </c>
      <c r="I20" s="2">
        <v>66.900000000000006</v>
      </c>
      <c r="J20" s="2">
        <v>66.5</v>
      </c>
      <c r="K20" s="2">
        <v>66.7</v>
      </c>
      <c r="L20" s="2">
        <v>66.5</v>
      </c>
      <c r="M20" s="2"/>
      <c r="N20" s="2">
        <v>68.599999999999994</v>
      </c>
      <c r="O20" s="2">
        <f>((E20-$D$20)/$D$20)*100</f>
        <v>0.72886297376093301</v>
      </c>
      <c r="P20" s="2">
        <f t="shared" ref="P20:V20" si="17">((F20-$D$20)/$D$20)*100</f>
        <v>-0.87463556851311119</v>
      </c>
      <c r="Q20" s="2">
        <f t="shared" si="17"/>
        <v>-1.1661807580174888</v>
      </c>
      <c r="R20" s="2">
        <f t="shared" si="17"/>
        <v>-1.457725947521866</v>
      </c>
      <c r="S20" s="2">
        <f t="shared" si="17"/>
        <v>-2.4781341107871557</v>
      </c>
      <c r="T20" s="2">
        <f t="shared" si="17"/>
        <v>-3.0612244897959102</v>
      </c>
      <c r="U20" s="2">
        <f t="shared" si="17"/>
        <v>-2.769679300291533</v>
      </c>
      <c r="V20" s="2">
        <f t="shared" si="17"/>
        <v>-3.0612244897959102</v>
      </c>
      <c r="W20" s="2"/>
      <c r="X20" s="2"/>
    </row>
    <row r="21" spans="1:24">
      <c r="A21" s="13">
        <v>4</v>
      </c>
      <c r="B21" s="12" t="s">
        <v>16</v>
      </c>
      <c r="C21" s="17">
        <v>28.242187499999993</v>
      </c>
      <c r="D21" s="2">
        <v>66.099999999999994</v>
      </c>
      <c r="E21" s="2">
        <v>66.8</v>
      </c>
      <c r="F21" s="2">
        <v>66.599999999999994</v>
      </c>
      <c r="G21" s="2">
        <v>66.5</v>
      </c>
      <c r="H21" s="2">
        <v>66</v>
      </c>
      <c r="I21" s="2">
        <v>65.8</v>
      </c>
      <c r="J21" s="2">
        <v>66</v>
      </c>
      <c r="K21" s="2">
        <v>65.7</v>
      </c>
      <c r="L21" s="2">
        <v>66</v>
      </c>
      <c r="M21" s="2"/>
      <c r="N21" s="2">
        <v>66.099999999999994</v>
      </c>
      <c r="O21" s="2">
        <f>((E21-$D$21)/$D$21)*100</f>
        <v>1.0590015128593084</v>
      </c>
      <c r="P21" s="2">
        <f t="shared" ref="P21:V21" si="18">((F21-$D$21)/$D$21)*100</f>
        <v>0.75642965204236012</v>
      </c>
      <c r="Q21" s="2">
        <f t="shared" si="18"/>
        <v>0.60514372163389674</v>
      </c>
      <c r="R21" s="2">
        <f t="shared" si="18"/>
        <v>-0.15128593040846344</v>
      </c>
      <c r="S21" s="2">
        <f t="shared" si="18"/>
        <v>-0.45385779122541181</v>
      </c>
      <c r="T21" s="2">
        <f t="shared" si="18"/>
        <v>-0.15128593040846344</v>
      </c>
      <c r="U21" s="2">
        <f t="shared" si="18"/>
        <v>-0.6051437216338752</v>
      </c>
      <c r="V21" s="2">
        <f t="shared" si="18"/>
        <v>-0.15128593040846344</v>
      </c>
      <c r="W21" s="2"/>
      <c r="X21" s="2"/>
    </row>
    <row r="22" spans="1:24">
      <c r="A22" s="13">
        <v>5</v>
      </c>
      <c r="B22" s="12" t="s">
        <v>16</v>
      </c>
      <c r="C22" s="14">
        <v>29.38</v>
      </c>
      <c r="D22" s="2">
        <v>74</v>
      </c>
      <c r="E22" s="2">
        <v>72.8</v>
      </c>
      <c r="F22" s="2">
        <v>72.2</v>
      </c>
      <c r="G22" s="2">
        <v>72</v>
      </c>
      <c r="H22" s="2">
        <v>72.5</v>
      </c>
      <c r="I22" s="2">
        <v>72.599999999999994</v>
      </c>
      <c r="J22" s="2">
        <v>72</v>
      </c>
      <c r="K22" s="2">
        <v>71.8</v>
      </c>
      <c r="L22" s="2">
        <v>72</v>
      </c>
      <c r="M22" s="2"/>
      <c r="N22" s="2">
        <v>74</v>
      </c>
      <c r="O22" s="2">
        <f>((E22-$D$22)/$D$22)*100</f>
        <v>-1.6216216216216255</v>
      </c>
      <c r="P22" s="2">
        <f t="shared" ref="P22:V22" si="19">((F22-$D$22)/$D$22)*100</f>
        <v>-2.4324324324324289</v>
      </c>
      <c r="Q22" s="2">
        <f t="shared" si="19"/>
        <v>-2.7027027027027026</v>
      </c>
      <c r="R22" s="2">
        <f t="shared" si="19"/>
        <v>-2.0270270270270272</v>
      </c>
      <c r="S22" s="2">
        <f t="shared" si="19"/>
        <v>-1.8918918918918997</v>
      </c>
      <c r="T22" s="2">
        <f t="shared" si="19"/>
        <v>-2.7027027027027026</v>
      </c>
      <c r="U22" s="2">
        <f t="shared" si="19"/>
        <v>-2.9729729729729768</v>
      </c>
      <c r="V22" s="2">
        <f t="shared" si="19"/>
        <v>-2.7027027027027026</v>
      </c>
      <c r="W22" s="2"/>
      <c r="X22" s="2"/>
    </row>
    <row r="23" spans="1:24">
      <c r="A23" s="13">
        <v>6</v>
      </c>
      <c r="B23" s="12" t="s">
        <v>16</v>
      </c>
      <c r="C23" s="12">
        <v>28.15</v>
      </c>
      <c r="D23" s="2">
        <v>70</v>
      </c>
      <c r="E23" s="2">
        <v>71</v>
      </c>
      <c r="F23" s="2">
        <v>70.5</v>
      </c>
      <c r="G23" s="2">
        <v>70</v>
      </c>
      <c r="H23" s="2">
        <v>69.599999999999994</v>
      </c>
      <c r="I23" s="2">
        <v>68.599999999999994</v>
      </c>
      <c r="J23" s="2">
        <v>68.5</v>
      </c>
      <c r="K23" s="2">
        <v>69</v>
      </c>
      <c r="L23" s="2">
        <v>68.5</v>
      </c>
      <c r="M23" s="2"/>
      <c r="N23" s="2">
        <v>70</v>
      </c>
      <c r="O23" s="2">
        <f>((E23-$D$23)/$D$23)*100</f>
        <v>1.4285714285714286</v>
      </c>
      <c r="P23" s="2">
        <f t="shared" ref="P23:V23" si="20">((F23-$D$23)/$D$23)*100</f>
        <v>0.7142857142857143</v>
      </c>
      <c r="Q23" s="2">
        <f t="shared" si="20"/>
        <v>0</v>
      </c>
      <c r="R23" s="2">
        <f t="shared" si="20"/>
        <v>-0.57142857142857961</v>
      </c>
      <c r="S23" s="2">
        <f t="shared" si="20"/>
        <v>-2.000000000000008</v>
      </c>
      <c r="T23" s="2">
        <f t="shared" si="20"/>
        <v>-2.1428571428571428</v>
      </c>
      <c r="U23" s="2">
        <f t="shared" si="20"/>
        <v>-1.4285714285714286</v>
      </c>
      <c r="V23" s="2">
        <f t="shared" si="20"/>
        <v>-2.1428571428571428</v>
      </c>
      <c r="W23" s="2"/>
      <c r="X23" s="2"/>
    </row>
    <row r="24" spans="1:24">
      <c r="A24" s="13">
        <v>7</v>
      </c>
      <c r="B24" s="12" t="s">
        <v>16</v>
      </c>
      <c r="C24" s="12">
        <v>29.19</v>
      </c>
      <c r="D24" s="2">
        <v>74</v>
      </c>
      <c r="E24" s="2">
        <v>73.099999999999994</v>
      </c>
      <c r="F24" s="2">
        <v>72.8</v>
      </c>
      <c r="G24" s="2">
        <v>73</v>
      </c>
      <c r="H24" s="2">
        <v>73.2</v>
      </c>
      <c r="I24" s="2">
        <v>72.900000000000006</v>
      </c>
      <c r="J24" s="2">
        <v>72.2</v>
      </c>
      <c r="K24" s="2">
        <v>72</v>
      </c>
      <c r="L24" s="2">
        <v>72.3</v>
      </c>
      <c r="M24" s="2"/>
      <c r="N24" s="2">
        <v>74</v>
      </c>
      <c r="O24" s="2">
        <f>((E24-$D$24)/$D$24)*100</f>
        <v>-1.216216216216224</v>
      </c>
      <c r="P24" s="2">
        <f t="shared" ref="P24:V24" si="21">((F24-$D$24)/$D$24)*100</f>
        <v>-1.6216216216216255</v>
      </c>
      <c r="Q24" s="2">
        <f t="shared" si="21"/>
        <v>-1.3513513513513513</v>
      </c>
      <c r="R24" s="2">
        <f t="shared" si="21"/>
        <v>-1.0810810810810774</v>
      </c>
      <c r="S24" s="2">
        <f t="shared" si="21"/>
        <v>-1.4864864864864789</v>
      </c>
      <c r="T24" s="2">
        <f t="shared" si="21"/>
        <v>-2.4324324324324289</v>
      </c>
      <c r="U24" s="2">
        <f t="shared" si="21"/>
        <v>-2.7027027027027026</v>
      </c>
      <c r="V24" s="2">
        <f t="shared" si="21"/>
        <v>-2.2972972972973014</v>
      </c>
      <c r="W24" s="2"/>
      <c r="X24" s="2"/>
    </row>
    <row r="25" spans="1:24">
      <c r="A25" s="13">
        <v>8</v>
      </c>
      <c r="B25" s="12" t="s">
        <v>16</v>
      </c>
      <c r="C25" s="12">
        <v>27.35</v>
      </c>
      <c r="D25" s="2">
        <v>72.5</v>
      </c>
      <c r="E25" s="2">
        <v>72</v>
      </c>
      <c r="F25" s="2">
        <v>71.8</v>
      </c>
      <c r="G25" s="2">
        <v>71.5</v>
      </c>
      <c r="H25" s="2">
        <v>71</v>
      </c>
      <c r="I25" s="2">
        <v>70.599999999999994</v>
      </c>
      <c r="J25" s="2">
        <v>70.2</v>
      </c>
      <c r="K25" s="2">
        <v>70</v>
      </c>
      <c r="L25" s="2">
        <v>69.8</v>
      </c>
      <c r="M25" s="2"/>
      <c r="N25" s="2">
        <v>72.5</v>
      </c>
      <c r="O25" s="2">
        <f>((E25-$D$25)/$D$25)*100</f>
        <v>-0.68965517241379315</v>
      </c>
      <c r="P25" s="2">
        <f t="shared" ref="P25:V25" si="22">((F25-$D$25)/$D$25)*100</f>
        <v>-0.96551724137931427</v>
      </c>
      <c r="Q25" s="2">
        <f t="shared" si="22"/>
        <v>-1.3793103448275863</v>
      </c>
      <c r="R25" s="2">
        <f t="shared" si="22"/>
        <v>-2.0689655172413794</v>
      </c>
      <c r="S25" s="2">
        <f t="shared" si="22"/>
        <v>-2.6206896551724217</v>
      </c>
      <c r="T25" s="2">
        <f t="shared" si="22"/>
        <v>-3.1724137931034444</v>
      </c>
      <c r="U25" s="2">
        <f t="shared" si="22"/>
        <v>-3.4482758620689653</v>
      </c>
      <c r="V25" s="2">
        <f t="shared" si="22"/>
        <v>-3.7241379310344866</v>
      </c>
      <c r="W25" s="2"/>
      <c r="X25" s="2"/>
    </row>
    <row r="26" spans="1:24">
      <c r="A26" s="13"/>
      <c r="B26" s="12" t="s">
        <v>23</v>
      </c>
      <c r="C26" s="14">
        <f t="shared" ref="C26:H26" ca="1" si="23">AVERAGE(C18:C53)</f>
        <v>28.558127029364666</v>
      </c>
      <c r="D26" s="2">
        <f t="shared" ca="1" si="23"/>
        <v>71.144444444444446</v>
      </c>
      <c r="E26" s="2">
        <f t="shared" ca="1" si="23"/>
        <v>71.100000000000009</v>
      </c>
      <c r="F26" s="2">
        <f t="shared" ca="1" si="23"/>
        <v>70.48888888888888</v>
      </c>
      <c r="G26" s="2">
        <f t="shared" ca="1" si="23"/>
        <v>70.377777777777794</v>
      </c>
      <c r="H26" s="2">
        <f t="shared" ca="1" si="23"/>
        <v>70.222222222222229</v>
      </c>
      <c r="I26" s="2">
        <f>AVERAGE(I18:I24)</f>
        <v>70.385714285714286</v>
      </c>
      <c r="J26" s="2">
        <f ca="1">AVERAGE(J18:J53)</f>
        <v>69.699999999999989</v>
      </c>
      <c r="K26" s="2">
        <f ca="1">AVERAGE(K18:K53)</f>
        <v>69.611111111111114</v>
      </c>
      <c r="L26" s="2">
        <f ca="1">AVERAGE(L18:L53)</f>
        <v>69.577777777777769</v>
      </c>
      <c r="M26" s="2"/>
      <c r="N26" s="2" t="s">
        <v>23</v>
      </c>
      <c r="O26" s="2">
        <f t="shared" ref="O26:V26" ca="1" si="24">AVERAGE(O18:O53)</f>
        <v>-3.7391600809237507E-2</v>
      </c>
      <c r="P26" s="2">
        <f t="shared" ca="1" si="24"/>
        <v>-0.89748161652973912</v>
      </c>
      <c r="Q26" s="2">
        <f t="shared" ca="1" si="24"/>
        <v>-1.0567509063950167</v>
      </c>
      <c r="R26" s="2">
        <f t="shared" ca="1" si="24"/>
        <v>-1.2855811038336364</v>
      </c>
      <c r="S26" s="2">
        <f t="shared" ca="1" si="24"/>
        <v>-1.4688670252343978</v>
      </c>
      <c r="T26" s="2">
        <f t="shared" ca="1" si="24"/>
        <v>-2.0220809335364027</v>
      </c>
      <c r="U26" s="2">
        <f t="shared" ca="1" si="24"/>
        <v>-2.1452506448819046</v>
      </c>
      <c r="V26" s="2">
        <f t="shared" ca="1" si="24"/>
        <v>-2.1964580827435678</v>
      </c>
      <c r="W26" s="2"/>
      <c r="X26" s="2"/>
    </row>
    <row r="27" spans="1:24">
      <c r="A27" s="13"/>
      <c r="B27" s="12" t="s">
        <v>24</v>
      </c>
      <c r="C27" s="3">
        <f t="shared" ref="C27:L27" si="25">STDEV(C18:C21)/SQRT(COUNT(C18:C21))</f>
        <v>0.43986573032638654</v>
      </c>
      <c r="D27" s="3">
        <f t="shared" si="25"/>
        <v>1.7497618885627464</v>
      </c>
      <c r="E27" s="3">
        <f t="shared" si="25"/>
        <v>1.6198636773918162</v>
      </c>
      <c r="F27" s="3">
        <f t="shared" si="25"/>
        <v>1.5440072322801264</v>
      </c>
      <c r="G27" s="3">
        <f t="shared" si="25"/>
        <v>1.6539724907023097</v>
      </c>
      <c r="H27" s="3">
        <f t="shared" si="25"/>
        <v>1.6903525273346596</v>
      </c>
      <c r="I27" s="3">
        <f t="shared" si="25"/>
        <v>1.9211541669874741</v>
      </c>
      <c r="J27" s="3">
        <f t="shared" si="25"/>
        <v>1.806700491688279</v>
      </c>
      <c r="K27" s="3">
        <f t="shared" si="25"/>
        <v>1.784423342894466</v>
      </c>
      <c r="L27" s="3">
        <f t="shared" si="25"/>
        <v>1.7950742788716754</v>
      </c>
      <c r="M27" s="2"/>
      <c r="N27" s="2" t="s">
        <v>24</v>
      </c>
      <c r="O27" s="2">
        <f t="shared" ref="O27:V27" ca="1" si="26">STDEV(O18:O53)/SQRT(COUNT(O17:O53))</f>
        <v>0.34454136506536254</v>
      </c>
      <c r="P27" s="2">
        <f t="shared" ca="1" si="26"/>
        <v>0.36468028617783604</v>
      </c>
      <c r="Q27" s="2">
        <f t="shared" ca="1" si="26"/>
        <v>0.39144826527589061</v>
      </c>
      <c r="R27" s="2">
        <f t="shared" ca="1" si="26"/>
        <v>0.29304273070753101</v>
      </c>
      <c r="S27" s="2">
        <f t="shared" ca="1" si="26"/>
        <v>0.34700632704079681</v>
      </c>
      <c r="T27" s="2">
        <f t="shared" ca="1" si="26"/>
        <v>0.37923201434157039</v>
      </c>
      <c r="U27" s="2">
        <f t="shared" ca="1" si="26"/>
        <v>0.37487858130768065</v>
      </c>
      <c r="V27" s="2">
        <f t="shared" ca="1" si="26"/>
        <v>0.44068435912718257</v>
      </c>
      <c r="W27" s="2"/>
      <c r="X27" s="2"/>
    </row>
    <row r="28" spans="1:24">
      <c r="A28" s="13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13" t="s">
        <v>21</v>
      </c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13">
        <v>1</v>
      </c>
      <c r="B30" s="15" t="s">
        <v>17</v>
      </c>
      <c r="C30" s="19">
        <v>30.15</v>
      </c>
      <c r="D30" s="3">
        <v>76.900000000000006</v>
      </c>
      <c r="E30" s="3">
        <v>76.5</v>
      </c>
      <c r="F30" s="3">
        <v>76.7</v>
      </c>
      <c r="G30" s="3">
        <v>78.900000000000006</v>
      </c>
      <c r="H30" s="3">
        <v>76.5</v>
      </c>
      <c r="I30" s="3">
        <v>77.5</v>
      </c>
      <c r="J30" s="3">
        <v>77</v>
      </c>
      <c r="K30" s="3">
        <v>74</v>
      </c>
      <c r="L30" s="3">
        <v>74.5</v>
      </c>
      <c r="M30" s="2"/>
      <c r="N30" s="2">
        <v>76.900000000000006</v>
      </c>
      <c r="O30" s="2">
        <f>((E30-$D$30)/$D$30)*100</f>
        <v>-0.52015604681405159</v>
      </c>
      <c r="P30" s="2">
        <f t="shared" ref="P30:V30" si="27">((F30-$D$30)/$D$30)*100</f>
        <v>-0.26007802340702579</v>
      </c>
      <c r="Q30" s="2">
        <f t="shared" si="27"/>
        <v>2.6007802340702209</v>
      </c>
      <c r="R30" s="2">
        <f t="shared" si="27"/>
        <v>-0.52015604681405159</v>
      </c>
      <c r="S30" s="2">
        <f t="shared" si="27"/>
        <v>0.78023407022105884</v>
      </c>
      <c r="T30" s="2">
        <f t="shared" si="27"/>
        <v>0.13003901170350365</v>
      </c>
      <c r="U30" s="2">
        <f t="shared" si="27"/>
        <v>-3.771131339401828</v>
      </c>
      <c r="V30" s="2">
        <f t="shared" si="27"/>
        <v>-3.1209362808842722</v>
      </c>
      <c r="W30" s="2"/>
      <c r="X30" s="2"/>
    </row>
    <row r="31" spans="1:24">
      <c r="A31" s="13">
        <v>2</v>
      </c>
      <c r="B31" s="12" t="s">
        <v>17</v>
      </c>
      <c r="C31" s="19">
        <v>41.25</v>
      </c>
      <c r="D31" s="3">
        <v>107.3</v>
      </c>
      <c r="E31" s="3">
        <v>108.5</v>
      </c>
      <c r="F31" s="3">
        <v>103</v>
      </c>
      <c r="G31" s="3">
        <v>102.5</v>
      </c>
      <c r="H31" s="3">
        <v>101</v>
      </c>
      <c r="I31" s="3">
        <v>99</v>
      </c>
      <c r="J31" s="3">
        <v>99</v>
      </c>
      <c r="K31" s="3">
        <v>99</v>
      </c>
      <c r="L31" s="3">
        <v>98</v>
      </c>
      <c r="M31" s="2"/>
      <c r="N31" s="2">
        <v>107.3</v>
      </c>
      <c r="O31" s="2">
        <f>((E31-$D$31)/$D$31)*100</f>
        <v>1.1183597390493969</v>
      </c>
      <c r="P31" s="2">
        <f t="shared" ref="P31:V31" si="28">((F31-$D$31)/$D$31)*100</f>
        <v>-4.0074557315936596</v>
      </c>
      <c r="Q31" s="2">
        <f t="shared" si="28"/>
        <v>-4.4734389561975743</v>
      </c>
      <c r="R31" s="2">
        <f t="shared" si="28"/>
        <v>-5.8713886300093172</v>
      </c>
      <c r="S31" s="2">
        <f t="shared" si="28"/>
        <v>-7.7353215284249739</v>
      </c>
      <c r="T31" s="2">
        <f t="shared" si="28"/>
        <v>-7.7353215284249739</v>
      </c>
      <c r="U31" s="2">
        <f t="shared" si="28"/>
        <v>-7.7353215284249739</v>
      </c>
      <c r="V31" s="2">
        <f t="shared" si="28"/>
        <v>-8.6672879776328031</v>
      </c>
      <c r="W31" s="2"/>
      <c r="X31" s="2"/>
    </row>
    <row r="32" spans="1:24">
      <c r="A32" s="13">
        <v>3</v>
      </c>
      <c r="B32" s="12" t="s">
        <v>17</v>
      </c>
      <c r="C32" s="19">
        <v>33.35</v>
      </c>
      <c r="D32" s="3">
        <v>95</v>
      </c>
      <c r="E32" s="3">
        <v>96</v>
      </c>
      <c r="F32" s="3">
        <v>94</v>
      </c>
      <c r="G32" s="3">
        <v>93.8</v>
      </c>
      <c r="H32" s="3">
        <v>93</v>
      </c>
      <c r="I32" s="3">
        <v>92</v>
      </c>
      <c r="J32" s="3">
        <v>91</v>
      </c>
      <c r="K32" s="3">
        <v>89.5</v>
      </c>
      <c r="L32" s="3">
        <v>88</v>
      </c>
      <c r="M32" s="2"/>
      <c r="N32" s="2">
        <v>95</v>
      </c>
      <c r="O32" s="2">
        <f>((E32-$D$32)/$D$32)*100</f>
        <v>1.0526315789473684</v>
      </c>
      <c r="P32" s="2">
        <f t="shared" ref="P32:V32" si="29">((F32-$D$32)/$D$32)*100</f>
        <v>-1.0526315789473684</v>
      </c>
      <c r="Q32" s="2">
        <f t="shared" si="29"/>
        <v>-1.2631578947368449</v>
      </c>
      <c r="R32" s="2">
        <f t="shared" si="29"/>
        <v>-2.1052631578947367</v>
      </c>
      <c r="S32" s="2">
        <f t="shared" si="29"/>
        <v>-3.1578947368421053</v>
      </c>
      <c r="T32" s="2">
        <f t="shared" si="29"/>
        <v>-4.2105263157894735</v>
      </c>
      <c r="U32" s="2">
        <f t="shared" si="29"/>
        <v>-5.7894736842105265</v>
      </c>
      <c r="V32" s="2">
        <f t="shared" si="29"/>
        <v>-7.3684210526315779</v>
      </c>
      <c r="W32" s="2"/>
      <c r="X32" s="2"/>
    </row>
    <row r="33" spans="1:24">
      <c r="A33" s="13">
        <v>4</v>
      </c>
      <c r="B33" s="12" t="s">
        <v>17</v>
      </c>
      <c r="C33" s="19">
        <v>33.726590938993908</v>
      </c>
      <c r="D33" s="3">
        <v>82.5</v>
      </c>
      <c r="E33" s="3">
        <v>79.3</v>
      </c>
      <c r="F33" s="3">
        <v>77.5</v>
      </c>
      <c r="G33" s="3">
        <v>76</v>
      </c>
      <c r="H33" s="3">
        <v>74.5</v>
      </c>
      <c r="I33" s="3">
        <v>75</v>
      </c>
      <c r="J33" s="3">
        <v>74</v>
      </c>
      <c r="K33" s="3">
        <v>73.5</v>
      </c>
      <c r="L33" s="3">
        <v>73</v>
      </c>
      <c r="M33" s="2"/>
      <c r="N33" s="2">
        <v>82.5</v>
      </c>
      <c r="O33" s="2">
        <f>((E33-$D$33)/$D$33)*100</f>
        <v>-3.8787878787878824</v>
      </c>
      <c r="P33" s="2">
        <f t="shared" ref="P33:V33" si="30">((F33-$D$33)/$D$33)*100</f>
        <v>-6.0606060606060606</v>
      </c>
      <c r="Q33" s="2">
        <f t="shared" si="30"/>
        <v>-7.878787878787878</v>
      </c>
      <c r="R33" s="2">
        <f t="shared" si="30"/>
        <v>-9.6969696969696972</v>
      </c>
      <c r="S33" s="2">
        <f t="shared" si="30"/>
        <v>-9.0909090909090917</v>
      </c>
      <c r="T33" s="2">
        <f t="shared" si="30"/>
        <v>-10.303030303030303</v>
      </c>
      <c r="U33" s="2">
        <f t="shared" si="30"/>
        <v>-10.909090909090908</v>
      </c>
      <c r="V33" s="2">
        <f t="shared" si="30"/>
        <v>-11.515151515151516</v>
      </c>
      <c r="W33" s="2"/>
      <c r="X33" s="2"/>
    </row>
    <row r="34" spans="1:24">
      <c r="A34" s="13">
        <v>5</v>
      </c>
      <c r="B34" s="12" t="s">
        <v>18</v>
      </c>
      <c r="C34" s="19">
        <v>39.894408090422374</v>
      </c>
      <c r="D34" s="3">
        <v>104.2</v>
      </c>
      <c r="E34" s="3">
        <v>101.4</v>
      </c>
      <c r="F34" s="3">
        <v>100</v>
      </c>
      <c r="G34" s="3">
        <v>101.5</v>
      </c>
      <c r="H34" s="3">
        <v>99.2</v>
      </c>
      <c r="I34" s="3">
        <v>98.7</v>
      </c>
      <c r="J34" s="3">
        <v>97.3</v>
      </c>
      <c r="K34" s="3">
        <v>92</v>
      </c>
      <c r="L34" s="3">
        <v>91</v>
      </c>
      <c r="M34" s="2"/>
      <c r="N34" s="2">
        <v>104.2</v>
      </c>
      <c r="O34" s="2">
        <f>((E34-$D$34)/$D$34)*100</f>
        <v>-2.6871401151631451</v>
      </c>
      <c r="P34" s="2">
        <f t="shared" ref="P34:V34" si="31">((F34-$D$34)/$D$34)*100</f>
        <v>-4.0307101727447243</v>
      </c>
      <c r="Q34" s="2">
        <f t="shared" si="31"/>
        <v>-2.5911708253358952</v>
      </c>
      <c r="R34" s="2">
        <f t="shared" si="31"/>
        <v>-4.7984644913627639</v>
      </c>
      <c r="S34" s="2">
        <f t="shared" si="31"/>
        <v>-5.2783109404990407</v>
      </c>
      <c r="T34" s="2">
        <f t="shared" si="31"/>
        <v>-6.621880998080619</v>
      </c>
      <c r="U34" s="2">
        <f t="shared" si="31"/>
        <v>-11.708253358925147</v>
      </c>
      <c r="V34" s="2">
        <f t="shared" si="31"/>
        <v>-12.667946257197698</v>
      </c>
      <c r="W34" s="2"/>
      <c r="X34" s="2"/>
    </row>
    <row r="35" spans="1:24">
      <c r="A35" s="13">
        <v>6</v>
      </c>
      <c r="B35" s="12" t="s">
        <v>18</v>
      </c>
      <c r="C35" s="19">
        <v>38.541117286705344</v>
      </c>
      <c r="D35" s="3">
        <v>99</v>
      </c>
      <c r="E35" s="3">
        <v>98</v>
      </c>
      <c r="F35" s="3">
        <v>95</v>
      </c>
      <c r="G35" s="3">
        <v>94.5</v>
      </c>
      <c r="H35" s="3">
        <v>93</v>
      </c>
      <c r="I35" s="3">
        <v>93</v>
      </c>
      <c r="J35" s="3">
        <v>92.5</v>
      </c>
      <c r="K35" s="3">
        <v>92</v>
      </c>
      <c r="L35" s="3">
        <v>91</v>
      </c>
      <c r="M35" s="2"/>
      <c r="N35" s="2">
        <v>99</v>
      </c>
      <c r="O35" s="2">
        <f>((E35-$D$35)/$D$35)*100</f>
        <v>-1.0101010101010102</v>
      </c>
      <c r="P35" s="2">
        <f t="shared" ref="P35:V35" si="32">((F35-$D$35)/$D$35)*100</f>
        <v>-4.0404040404040407</v>
      </c>
      <c r="Q35" s="2">
        <f t="shared" si="32"/>
        <v>-4.5454545454545459</v>
      </c>
      <c r="R35" s="2">
        <f t="shared" si="32"/>
        <v>-6.0606060606060606</v>
      </c>
      <c r="S35" s="2">
        <f t="shared" si="32"/>
        <v>-6.0606060606060606</v>
      </c>
      <c r="T35" s="2">
        <f t="shared" si="32"/>
        <v>-6.5656565656565666</v>
      </c>
      <c r="U35" s="2">
        <f t="shared" si="32"/>
        <v>-7.0707070707070701</v>
      </c>
      <c r="V35" s="2">
        <f t="shared" si="32"/>
        <v>-8.0808080808080813</v>
      </c>
      <c r="W35" s="2"/>
      <c r="X35" s="2"/>
    </row>
    <row r="36" spans="1:24">
      <c r="A36" s="13">
        <v>7</v>
      </c>
      <c r="B36" s="12" t="s">
        <v>17</v>
      </c>
      <c r="C36" s="19">
        <v>32.673706127305202</v>
      </c>
      <c r="D36" s="3">
        <v>98</v>
      </c>
      <c r="E36" s="3">
        <v>96.6</v>
      </c>
      <c r="F36" s="3">
        <v>94.6</v>
      </c>
      <c r="G36" s="3">
        <v>92.4</v>
      </c>
      <c r="H36" s="3">
        <v>92</v>
      </c>
      <c r="I36" s="3">
        <v>91.5</v>
      </c>
      <c r="J36" s="3">
        <v>92</v>
      </c>
      <c r="K36" s="3">
        <v>91</v>
      </c>
      <c r="L36" s="3">
        <v>90.6</v>
      </c>
      <c r="M36" s="2"/>
      <c r="N36" s="2">
        <v>98</v>
      </c>
      <c r="O36" s="2">
        <f>((E36-$D$36)/$D$36)*100</f>
        <v>-1.4285714285714344</v>
      </c>
      <c r="P36" s="2">
        <f t="shared" ref="P36:V36" si="33">((F36-$D$36)/$D$36)*100</f>
        <v>-3.4693877551020464</v>
      </c>
      <c r="Q36" s="2">
        <f t="shared" si="33"/>
        <v>-5.7142857142857082</v>
      </c>
      <c r="R36" s="2">
        <f t="shared" si="33"/>
        <v>-6.1224489795918364</v>
      </c>
      <c r="S36" s="2">
        <f t="shared" si="33"/>
        <v>-6.6326530612244898</v>
      </c>
      <c r="T36" s="2">
        <f t="shared" si="33"/>
        <v>-6.1224489795918364</v>
      </c>
      <c r="U36" s="2">
        <f t="shared" si="33"/>
        <v>-7.1428571428571423</v>
      </c>
      <c r="V36" s="2">
        <f t="shared" si="33"/>
        <v>-7.5510204081632715</v>
      </c>
      <c r="W36" s="2"/>
      <c r="X36" s="2"/>
    </row>
    <row r="37" spans="1:24">
      <c r="A37" s="13">
        <v>8</v>
      </c>
      <c r="B37" s="12" t="s">
        <v>17</v>
      </c>
      <c r="C37" s="19">
        <v>39.218638262636908</v>
      </c>
      <c r="D37" s="3">
        <v>101</v>
      </c>
      <c r="E37" s="3">
        <v>99</v>
      </c>
      <c r="F37" s="3">
        <v>97.2</v>
      </c>
      <c r="G37" s="3">
        <v>96</v>
      </c>
      <c r="H37" s="3">
        <v>94.5</v>
      </c>
      <c r="I37" s="3">
        <v>94</v>
      </c>
      <c r="J37" s="3">
        <v>93</v>
      </c>
      <c r="K37" s="3">
        <v>92.1</v>
      </c>
      <c r="L37" s="3">
        <v>92</v>
      </c>
      <c r="M37" s="2"/>
      <c r="N37" s="2">
        <v>101</v>
      </c>
      <c r="O37" s="2">
        <f>((E37-$D$37)/$D$37)*100</f>
        <v>-1.9801980198019802</v>
      </c>
      <c r="P37" s="2">
        <f t="shared" ref="P37:V37" si="34">((F37-$D$37)/$D$37)*100</f>
        <v>-3.7623762376237595</v>
      </c>
      <c r="Q37" s="2">
        <f t="shared" si="34"/>
        <v>-4.9504950495049505</v>
      </c>
      <c r="R37" s="2">
        <f t="shared" si="34"/>
        <v>-6.435643564356436</v>
      </c>
      <c r="S37" s="2">
        <f t="shared" si="34"/>
        <v>-6.9306930693069315</v>
      </c>
      <c r="T37" s="2">
        <f t="shared" si="34"/>
        <v>-7.9207920792079207</v>
      </c>
      <c r="U37" s="2">
        <f t="shared" si="34"/>
        <v>-8.8118811881188162</v>
      </c>
      <c r="V37" s="2">
        <f t="shared" si="34"/>
        <v>-8.9108910891089099</v>
      </c>
      <c r="W37" s="2"/>
      <c r="X37" s="2"/>
    </row>
    <row r="38" spans="1:24">
      <c r="A38" s="13">
        <v>9</v>
      </c>
      <c r="B38" s="12" t="s">
        <v>17</v>
      </c>
      <c r="C38" s="19">
        <v>38.461911357340703</v>
      </c>
      <c r="D38" s="3">
        <v>87</v>
      </c>
      <c r="E38" s="3">
        <v>86</v>
      </c>
      <c r="F38" s="3">
        <v>84</v>
      </c>
      <c r="G38" s="3">
        <v>84.5</v>
      </c>
      <c r="H38" s="3">
        <v>83</v>
      </c>
      <c r="I38" s="3">
        <v>82.5</v>
      </c>
      <c r="J38" s="3">
        <v>81</v>
      </c>
      <c r="K38" s="3">
        <v>81</v>
      </c>
      <c r="L38" s="3">
        <v>80.5</v>
      </c>
      <c r="M38" s="2"/>
      <c r="N38" s="2">
        <v>87</v>
      </c>
      <c r="O38" s="2">
        <f>((E38-$D$38)/$D$38)*100</f>
        <v>-1.1494252873563218</v>
      </c>
      <c r="P38" s="2">
        <f t="shared" ref="P38:V38" si="35">((F38-$D$38)/$D$38)*100</f>
        <v>-3.4482758620689653</v>
      </c>
      <c r="Q38" s="2">
        <f t="shared" si="35"/>
        <v>-2.8735632183908044</v>
      </c>
      <c r="R38" s="2">
        <f t="shared" si="35"/>
        <v>-4.5977011494252871</v>
      </c>
      <c r="S38" s="2">
        <f t="shared" si="35"/>
        <v>-5.1724137931034484</v>
      </c>
      <c r="T38" s="2">
        <f t="shared" si="35"/>
        <v>-6.8965517241379306</v>
      </c>
      <c r="U38" s="2">
        <f t="shared" si="35"/>
        <v>-6.8965517241379306</v>
      </c>
      <c r="V38" s="2">
        <f t="shared" si="35"/>
        <v>-7.4712643678160928</v>
      </c>
      <c r="W38" s="2"/>
      <c r="X38" s="2"/>
    </row>
    <row r="39" spans="1:24">
      <c r="A39" s="13">
        <v>10</v>
      </c>
      <c r="B39" s="12" t="s">
        <v>17</v>
      </c>
      <c r="C39" s="19">
        <v>35.204303627229933</v>
      </c>
      <c r="D39" s="3">
        <v>89</v>
      </c>
      <c r="E39" s="3">
        <v>85</v>
      </c>
      <c r="F39" s="3">
        <v>80</v>
      </c>
      <c r="G39" s="3">
        <v>80</v>
      </c>
      <c r="H39" s="3">
        <v>79</v>
      </c>
      <c r="I39" s="3">
        <v>79.5</v>
      </c>
      <c r="J39" s="3">
        <v>78</v>
      </c>
      <c r="K39" s="3"/>
      <c r="L39" s="3"/>
      <c r="M39" s="2"/>
      <c r="N39" s="2">
        <v>89</v>
      </c>
      <c r="O39" s="2">
        <f>((E39-$D$39)/$D$39)*100</f>
        <v>-4.4943820224719104</v>
      </c>
      <c r="P39" s="2">
        <f t="shared" ref="P39:T39" si="36">((F39-$D$39)/$D$39)*100</f>
        <v>-10.112359550561797</v>
      </c>
      <c r="Q39" s="2">
        <f t="shared" si="36"/>
        <v>-10.112359550561797</v>
      </c>
      <c r="R39" s="2">
        <f t="shared" si="36"/>
        <v>-11.235955056179774</v>
      </c>
      <c r="S39" s="2">
        <f t="shared" si="36"/>
        <v>-10.674157303370785</v>
      </c>
      <c r="T39" s="2">
        <f t="shared" si="36"/>
        <v>-12.359550561797752</v>
      </c>
      <c r="U39" s="2"/>
      <c r="V39" s="2"/>
      <c r="W39" s="2"/>
      <c r="X39" s="2"/>
    </row>
    <row r="40" spans="1:24">
      <c r="A40" s="13"/>
      <c r="B40" s="12" t="s">
        <v>25</v>
      </c>
      <c r="C40" s="19">
        <f>AVERAGE(C30:C39)</f>
        <v>36.247067569063432</v>
      </c>
      <c r="D40" s="3">
        <f t="shared" ref="D40:L40" si="37">AVERAGE(D30:D39)</f>
        <v>93.99</v>
      </c>
      <c r="E40" s="3">
        <f t="shared" si="37"/>
        <v>92.63000000000001</v>
      </c>
      <c r="F40" s="3">
        <f t="shared" si="37"/>
        <v>90.200000000000017</v>
      </c>
      <c r="G40" s="3">
        <f t="shared" si="37"/>
        <v>90.01</v>
      </c>
      <c r="H40" s="3">
        <f t="shared" si="37"/>
        <v>88.570000000000007</v>
      </c>
      <c r="I40" s="3">
        <f t="shared" si="37"/>
        <v>88.27000000000001</v>
      </c>
      <c r="J40" s="3">
        <f t="shared" si="37"/>
        <v>87.47999999999999</v>
      </c>
      <c r="K40" s="3">
        <f t="shared" si="37"/>
        <v>87.12222222222222</v>
      </c>
      <c r="L40" s="3">
        <f t="shared" si="37"/>
        <v>86.51111111111112</v>
      </c>
      <c r="M40" s="2"/>
      <c r="N40" s="2" t="s">
        <v>23</v>
      </c>
      <c r="O40" s="2">
        <f>AVERAGE(O30:O39)</f>
        <v>-1.497777049107097</v>
      </c>
      <c r="P40" s="2">
        <f t="shared" ref="P40:V40" si="38">AVERAGE(P30:P39)</f>
        <v>-4.0244285013059446</v>
      </c>
      <c r="Q40" s="2">
        <f t="shared" si="38"/>
        <v>-4.1801933399185778</v>
      </c>
      <c r="R40" s="2">
        <f t="shared" si="38"/>
        <v>-5.7444596833209971</v>
      </c>
      <c r="S40" s="2">
        <f t="shared" si="38"/>
        <v>-5.995272551406587</v>
      </c>
      <c r="T40" s="2">
        <f t="shared" si="38"/>
        <v>-6.8605720044013863</v>
      </c>
      <c r="U40" s="2">
        <f t="shared" si="38"/>
        <v>-7.7594742162082611</v>
      </c>
      <c r="V40" s="2">
        <f t="shared" si="38"/>
        <v>-8.3726363365993581</v>
      </c>
      <c r="W40" s="2"/>
      <c r="X40" s="2"/>
    </row>
    <row r="41" spans="1:24">
      <c r="A41" s="13"/>
      <c r="B41" s="12" t="s">
        <v>24</v>
      </c>
      <c r="C41" s="3">
        <f t="shared" ref="C41:L41" si="39">STDEV(C30:C39)/SQRT(COUNT(C30:C39))</f>
        <v>1.1695543301410691</v>
      </c>
      <c r="D41" s="3">
        <f t="shared" si="39"/>
        <v>3.1101786300968475</v>
      </c>
      <c r="E41" s="3">
        <f t="shared" si="39"/>
        <v>3.2750589477306806</v>
      </c>
      <c r="F41" s="3">
        <f t="shared" si="39"/>
        <v>3.0763253692965429</v>
      </c>
      <c r="G41" s="3">
        <f t="shared" si="39"/>
        <v>3.008153734251108</v>
      </c>
      <c r="H41" s="3">
        <f t="shared" si="39"/>
        <v>3.0183531197584323</v>
      </c>
      <c r="I41" s="3">
        <f t="shared" si="39"/>
        <v>2.8003194262242457</v>
      </c>
      <c r="J41" s="3">
        <f t="shared" si="39"/>
        <v>2.8694482628779583</v>
      </c>
      <c r="K41" s="3">
        <f t="shared" si="39"/>
        <v>2.9565735506653357</v>
      </c>
      <c r="L41" s="3">
        <f t="shared" si="39"/>
        <v>2.8487543303289424</v>
      </c>
      <c r="M41" s="2"/>
      <c r="N41" s="2" t="s">
        <v>24</v>
      </c>
      <c r="O41" s="2">
        <f>STDEV(O30:O39)/SQRT(COUNT(O30:O39))</f>
        <v>0.58655901861516324</v>
      </c>
      <c r="P41" s="2">
        <f t="shared" ref="P41:V41" si="40">STDEV(P30:P39)/SQRT(COUNT(P30:P39))</f>
        <v>0.84931417571534407</v>
      </c>
      <c r="Q41" s="2">
        <f t="shared" si="40"/>
        <v>1.1093510796666761</v>
      </c>
      <c r="R41" s="2">
        <f t="shared" si="40"/>
        <v>0.99589484757491586</v>
      </c>
      <c r="S41" s="2">
        <f t="shared" si="40"/>
        <v>1.0051952038520897</v>
      </c>
      <c r="T41" s="2">
        <f t="shared" si="40"/>
        <v>1.0570398438407491</v>
      </c>
      <c r="U41" s="2">
        <f t="shared" si="40"/>
        <v>0.81656563013711969</v>
      </c>
      <c r="V41" s="2">
        <f t="shared" si="40"/>
        <v>0.90418100166964066</v>
      </c>
      <c r="W41" s="2"/>
      <c r="X41" s="2"/>
    </row>
    <row r="42" spans="1:24">
      <c r="A42" s="1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1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13" t="s">
        <v>21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13">
        <v>1</v>
      </c>
      <c r="B45" s="12" t="s">
        <v>16</v>
      </c>
      <c r="C45" s="17">
        <v>28.12049351065534</v>
      </c>
      <c r="D45" s="2">
        <v>70.2</v>
      </c>
      <c r="E45" s="2">
        <v>70</v>
      </c>
      <c r="F45" s="2">
        <v>69.5</v>
      </c>
      <c r="G45" s="2">
        <v>60.5</v>
      </c>
      <c r="H45" s="2">
        <v>59.3</v>
      </c>
      <c r="I45" s="2">
        <v>59.5</v>
      </c>
      <c r="J45" s="2">
        <v>59</v>
      </c>
      <c r="K45" s="2">
        <v>59.3</v>
      </c>
      <c r="L45" s="2">
        <v>59.1</v>
      </c>
      <c r="M45" s="2"/>
      <c r="N45" s="2">
        <v>70.2</v>
      </c>
      <c r="O45" s="2">
        <f>((E45-$D$45)/$D$45)*100</f>
        <v>-0.28490028490028896</v>
      </c>
      <c r="P45" s="2">
        <f t="shared" ref="P45:V45" si="41">((F45-$D$45)/$D$45)*100</f>
        <v>-0.99715099715100108</v>
      </c>
      <c r="Q45" s="2">
        <f t="shared" si="41"/>
        <v>-13.817663817663822</v>
      </c>
      <c r="R45" s="2">
        <f t="shared" si="41"/>
        <v>-15.527065527065535</v>
      </c>
      <c r="S45" s="2">
        <f t="shared" si="41"/>
        <v>-15.242165242165246</v>
      </c>
      <c r="T45" s="2">
        <f t="shared" si="41"/>
        <v>-15.954415954415957</v>
      </c>
      <c r="U45" s="2">
        <f t="shared" si="41"/>
        <v>-15.527065527065535</v>
      </c>
      <c r="V45" s="2">
        <f t="shared" si="41"/>
        <v>-15.811965811965814</v>
      </c>
      <c r="W45" s="2"/>
      <c r="X45" s="2"/>
    </row>
    <row r="46" spans="1:24">
      <c r="A46" s="13">
        <v>2</v>
      </c>
      <c r="B46" s="12" t="s">
        <v>16</v>
      </c>
      <c r="C46" s="14">
        <v>28.523733488169544</v>
      </c>
      <c r="D46" s="2">
        <v>75</v>
      </c>
      <c r="E46" s="2">
        <v>73</v>
      </c>
      <c r="F46" s="2">
        <v>72</v>
      </c>
      <c r="G46" s="2">
        <v>71.5</v>
      </c>
      <c r="H46" s="2">
        <v>71.5</v>
      </c>
      <c r="I46" s="2">
        <v>71</v>
      </c>
      <c r="J46" s="2">
        <v>71</v>
      </c>
      <c r="K46" s="2">
        <v>70.5</v>
      </c>
      <c r="L46" s="2">
        <v>70</v>
      </c>
      <c r="M46" s="2"/>
      <c r="N46" s="2">
        <v>75</v>
      </c>
      <c r="O46" s="2">
        <f>((E46-$D$46)/$D$46)*100</f>
        <v>-2.666666666666667</v>
      </c>
      <c r="P46" s="2">
        <f t="shared" ref="P46:V46" si="42">((F46-$D$46)/$D$46)*100</f>
        <v>-4</v>
      </c>
      <c r="Q46" s="2">
        <f t="shared" si="42"/>
        <v>-4.666666666666667</v>
      </c>
      <c r="R46" s="2">
        <f t="shared" si="42"/>
        <v>-4.666666666666667</v>
      </c>
      <c r="S46" s="2">
        <f t="shared" si="42"/>
        <v>-5.3333333333333339</v>
      </c>
      <c r="T46" s="2">
        <f t="shared" si="42"/>
        <v>-5.3333333333333339</v>
      </c>
      <c r="U46" s="2">
        <f t="shared" si="42"/>
        <v>-6</v>
      </c>
      <c r="V46" s="2">
        <f t="shared" si="42"/>
        <v>-6.666666666666667</v>
      </c>
      <c r="W46" s="2"/>
      <c r="X46" s="2"/>
    </row>
    <row r="47" spans="1:24">
      <c r="A47" s="13">
        <v>3</v>
      </c>
      <c r="B47" s="12" t="s">
        <v>16</v>
      </c>
      <c r="C47" s="14">
        <v>27.851299999999998</v>
      </c>
      <c r="D47" s="2">
        <v>80</v>
      </c>
      <c r="E47" s="2">
        <v>78</v>
      </c>
      <c r="F47" s="2">
        <v>77</v>
      </c>
      <c r="G47" s="2">
        <v>76</v>
      </c>
      <c r="H47" s="2">
        <v>76</v>
      </c>
      <c r="I47" s="2">
        <v>75.5</v>
      </c>
      <c r="J47" s="2">
        <v>75</v>
      </c>
      <c r="K47" s="2">
        <v>74.2</v>
      </c>
      <c r="L47" s="2">
        <v>74</v>
      </c>
      <c r="M47" s="2"/>
      <c r="N47" s="2">
        <v>80</v>
      </c>
      <c r="O47" s="2">
        <f>((E47-$D$47)/$D$47)*100</f>
        <v>-2.5</v>
      </c>
      <c r="P47" s="2">
        <f t="shared" ref="P47:V47" si="43">((F47-$D$47)/$D$47)*100</f>
        <v>-3.75</v>
      </c>
      <c r="Q47" s="2">
        <f t="shared" si="43"/>
        <v>-5</v>
      </c>
      <c r="R47" s="2">
        <f t="shared" si="43"/>
        <v>-5</v>
      </c>
      <c r="S47" s="2">
        <f t="shared" si="43"/>
        <v>-5.625</v>
      </c>
      <c r="T47" s="2">
        <f t="shared" si="43"/>
        <v>-6.25</v>
      </c>
      <c r="U47" s="2">
        <f t="shared" si="43"/>
        <v>-7.2499999999999964</v>
      </c>
      <c r="V47" s="2">
        <f t="shared" si="43"/>
        <v>-7.5</v>
      </c>
      <c r="W47" s="2"/>
      <c r="X47" s="2"/>
    </row>
    <row r="48" spans="1:24">
      <c r="A48" s="13">
        <v>4</v>
      </c>
      <c r="B48" s="12" t="s">
        <v>16</v>
      </c>
      <c r="C48" s="14">
        <v>26.373000000000001</v>
      </c>
      <c r="D48" s="2">
        <v>77.599999999999994</v>
      </c>
      <c r="E48" s="2">
        <v>76.099999999999994</v>
      </c>
      <c r="F48" s="2">
        <v>75</v>
      </c>
      <c r="G48" s="2">
        <v>73.599999999999994</v>
      </c>
      <c r="H48" s="2">
        <v>72</v>
      </c>
      <c r="I48" s="2">
        <v>72</v>
      </c>
      <c r="J48" s="2">
        <v>73.099999999999994</v>
      </c>
      <c r="K48" s="2">
        <v>72.5</v>
      </c>
      <c r="L48" s="2">
        <v>72</v>
      </c>
      <c r="M48" s="2"/>
      <c r="N48" s="2">
        <v>77.599999999999994</v>
      </c>
      <c r="O48" s="2">
        <f>((E48-$D$48)/$D$48)*100</f>
        <v>-1.9329896907216495</v>
      </c>
      <c r="P48" s="2">
        <f t="shared" ref="P48:V48" si="44">((F48-$D$48)/$D$48)*100</f>
        <v>-3.3505154639175188</v>
      </c>
      <c r="Q48" s="2">
        <f t="shared" si="44"/>
        <v>-5.1546391752577323</v>
      </c>
      <c r="R48" s="2">
        <f t="shared" si="44"/>
        <v>-7.2164948453608186</v>
      </c>
      <c r="S48" s="2">
        <f t="shared" si="44"/>
        <v>-7.2164948453608186</v>
      </c>
      <c r="T48" s="2">
        <f t="shared" si="44"/>
        <v>-5.7989690721649483</v>
      </c>
      <c r="U48" s="2">
        <f t="shared" si="44"/>
        <v>-6.5721649484536018</v>
      </c>
      <c r="V48" s="2">
        <f t="shared" si="44"/>
        <v>-7.2164948453608186</v>
      </c>
      <c r="W48" s="2"/>
      <c r="X48" s="2"/>
    </row>
    <row r="49" spans="1:24">
      <c r="A49" s="13">
        <v>5</v>
      </c>
      <c r="B49" s="12" t="s">
        <v>16</v>
      </c>
      <c r="C49" s="14">
        <v>29.14</v>
      </c>
      <c r="D49" s="2">
        <v>68</v>
      </c>
      <c r="E49" s="2">
        <v>66.5</v>
      </c>
      <c r="F49" s="2">
        <v>65</v>
      </c>
      <c r="G49" s="2">
        <v>65</v>
      </c>
      <c r="H49" s="2">
        <v>64.099999999999994</v>
      </c>
      <c r="I49" s="2">
        <v>63.4</v>
      </c>
      <c r="J49" s="2">
        <v>63</v>
      </c>
      <c r="K49" s="2">
        <v>62.3</v>
      </c>
      <c r="L49" s="2">
        <v>62</v>
      </c>
      <c r="M49" s="2"/>
      <c r="N49" s="2">
        <v>68</v>
      </c>
      <c r="O49" s="2">
        <f>((E49-$D$49)/$D$49)*100</f>
        <v>-2.2058823529411766</v>
      </c>
      <c r="P49" s="2">
        <f t="shared" ref="P49:V49" si="45">((F49-$D$49)/$D$49)*100</f>
        <v>-4.4117647058823533</v>
      </c>
      <c r="Q49" s="2">
        <f t="shared" si="45"/>
        <v>-4.4117647058823533</v>
      </c>
      <c r="R49" s="2">
        <f t="shared" si="45"/>
        <v>-5.7352941176470669</v>
      </c>
      <c r="S49" s="2">
        <f t="shared" si="45"/>
        <v>-6.7647058823529438</v>
      </c>
      <c r="T49" s="2">
        <f t="shared" si="45"/>
        <v>-7.3529411764705888</v>
      </c>
      <c r="U49" s="2">
        <f t="shared" si="45"/>
        <v>-8.3823529411764746</v>
      </c>
      <c r="V49" s="2">
        <f t="shared" si="45"/>
        <v>-8.8235294117647065</v>
      </c>
      <c r="W49" s="2"/>
      <c r="X49" s="2"/>
    </row>
    <row r="50" spans="1:24">
      <c r="A50" s="13">
        <v>6</v>
      </c>
      <c r="B50" s="12" t="s">
        <v>16</v>
      </c>
      <c r="C50" s="14">
        <v>29.652999999999999</v>
      </c>
      <c r="D50" s="2">
        <v>69</v>
      </c>
      <c r="E50" s="2">
        <v>67</v>
      </c>
      <c r="F50" s="2">
        <v>65.2</v>
      </c>
      <c r="G50" s="2">
        <v>63</v>
      </c>
      <c r="H50" s="2">
        <v>63.1</v>
      </c>
      <c r="I50" s="2">
        <v>63</v>
      </c>
      <c r="J50" s="2">
        <v>62</v>
      </c>
      <c r="K50" s="2">
        <v>61.1</v>
      </c>
      <c r="L50" s="2">
        <v>61.6</v>
      </c>
      <c r="M50" s="2"/>
      <c r="N50" s="2">
        <v>69</v>
      </c>
      <c r="O50" s="2">
        <f>((E50-$D$50)/$D$50)*100</f>
        <v>-2.8985507246376812</v>
      </c>
      <c r="P50" s="2">
        <f t="shared" ref="P50:V50" si="46">((F50-$D$50)/$D$50)*100</f>
        <v>-5.5072463768115902</v>
      </c>
      <c r="Q50" s="2">
        <f t="shared" si="46"/>
        <v>-8.695652173913043</v>
      </c>
      <c r="R50" s="2">
        <f t="shared" si="46"/>
        <v>-8.5507246376811583</v>
      </c>
      <c r="S50" s="2">
        <f t="shared" si="46"/>
        <v>-8.695652173913043</v>
      </c>
      <c r="T50" s="2">
        <f t="shared" si="46"/>
        <v>-10.144927536231885</v>
      </c>
      <c r="U50" s="2">
        <f t="shared" si="46"/>
        <v>-11.449275362318838</v>
      </c>
      <c r="V50" s="2">
        <f t="shared" si="46"/>
        <v>-10.724637681159418</v>
      </c>
      <c r="W50" s="2"/>
      <c r="X50" s="2"/>
    </row>
    <row r="51" spans="1:24">
      <c r="A51" s="13">
        <v>7</v>
      </c>
      <c r="B51" s="12" t="s">
        <v>16</v>
      </c>
      <c r="C51" s="14">
        <v>28.457999999999998</v>
      </c>
      <c r="D51" s="2">
        <v>72</v>
      </c>
      <c r="E51" s="2">
        <v>71</v>
      </c>
      <c r="F51" s="2">
        <v>68</v>
      </c>
      <c r="G51" s="2">
        <v>67.099999999999994</v>
      </c>
      <c r="H51" s="2">
        <v>65.8</v>
      </c>
      <c r="I51" s="2">
        <v>66</v>
      </c>
      <c r="J51" s="2">
        <v>64.5</v>
      </c>
      <c r="K51" s="2">
        <v>63</v>
      </c>
      <c r="L51" s="2">
        <v>63</v>
      </c>
      <c r="M51" s="2"/>
      <c r="N51" s="2">
        <v>72</v>
      </c>
      <c r="O51" s="2">
        <f>((E51-$D$51)/$D$51)*100</f>
        <v>-1.3888888888888888</v>
      </c>
      <c r="P51" s="2">
        <f t="shared" ref="P51:V51" si="47">((F51-$D$51)/$D$51)*100</f>
        <v>-5.5555555555555554</v>
      </c>
      <c r="Q51" s="2">
        <f t="shared" si="47"/>
        <v>-6.8055555555555634</v>
      </c>
      <c r="R51" s="2">
        <f t="shared" si="47"/>
        <v>-8.611111111111116</v>
      </c>
      <c r="S51" s="2">
        <f t="shared" si="47"/>
        <v>-8.3333333333333321</v>
      </c>
      <c r="T51" s="2">
        <f t="shared" si="47"/>
        <v>-10.416666666666668</v>
      </c>
      <c r="U51" s="2">
        <f t="shared" si="47"/>
        <v>-12.5</v>
      </c>
      <c r="V51" s="2">
        <f t="shared" si="47"/>
        <v>-12.5</v>
      </c>
      <c r="W51" s="2"/>
      <c r="X51" s="2"/>
    </row>
    <row r="52" spans="1:24">
      <c r="A52" s="13">
        <v>8</v>
      </c>
      <c r="B52" s="12" t="s">
        <v>16</v>
      </c>
      <c r="C52" s="14">
        <v>27.638999999999999</v>
      </c>
      <c r="D52" s="2">
        <v>68</v>
      </c>
      <c r="E52" s="2">
        <v>66.2</v>
      </c>
      <c r="F52" s="2">
        <v>65.3</v>
      </c>
      <c r="G52" s="2">
        <v>63.2</v>
      </c>
      <c r="H52" s="2">
        <v>62.2</v>
      </c>
      <c r="I52" s="2">
        <v>61.3</v>
      </c>
      <c r="J52" s="2">
        <v>61</v>
      </c>
      <c r="K52" s="2">
        <v>61.5</v>
      </c>
      <c r="L52" s="2">
        <v>61</v>
      </c>
      <c r="M52" s="2"/>
      <c r="N52" s="2">
        <v>68</v>
      </c>
      <c r="O52" s="2">
        <f>((E52-$D$52)/$D$52)*100</f>
        <v>-2.6470588235294077</v>
      </c>
      <c r="P52" s="2">
        <f t="shared" ref="P52:V52" si="48">((F52-$D$52)/$D$52)*100</f>
        <v>-3.9705882352941217</v>
      </c>
      <c r="Q52" s="2">
        <f t="shared" si="48"/>
        <v>-7.0588235294117601</v>
      </c>
      <c r="R52" s="2">
        <f t="shared" si="48"/>
        <v>-8.5294117647058787</v>
      </c>
      <c r="S52" s="2">
        <f t="shared" si="48"/>
        <v>-9.8529411764705923</v>
      </c>
      <c r="T52" s="2">
        <f t="shared" si="48"/>
        <v>-10.294117647058822</v>
      </c>
      <c r="U52" s="2">
        <f t="shared" si="48"/>
        <v>-9.5588235294117645</v>
      </c>
      <c r="V52" s="2">
        <f t="shared" si="48"/>
        <v>-10.294117647058822</v>
      </c>
      <c r="W52" s="2"/>
      <c r="X52" s="2"/>
    </row>
    <row r="53" spans="1:24">
      <c r="A53" s="13">
        <v>9</v>
      </c>
      <c r="B53" s="12" t="s">
        <v>16</v>
      </c>
      <c r="C53" s="12">
        <v>28.78</v>
      </c>
      <c r="D53" s="2">
        <v>69</v>
      </c>
      <c r="E53" s="2">
        <v>68.7</v>
      </c>
      <c r="F53" s="2">
        <v>68</v>
      </c>
      <c r="G53" s="2">
        <v>68.2</v>
      </c>
      <c r="H53" s="2">
        <v>68</v>
      </c>
      <c r="I53" s="2">
        <v>67.599999999999994</v>
      </c>
      <c r="J53" s="2">
        <v>67</v>
      </c>
      <c r="K53" s="2">
        <v>66.7</v>
      </c>
      <c r="L53" s="2">
        <v>66.3</v>
      </c>
      <c r="M53" s="2"/>
      <c r="N53" s="2">
        <v>69</v>
      </c>
      <c r="O53" s="2">
        <f t="shared" ref="O53:V53" si="49">((E53-$D$53)/$D$53)*100</f>
        <v>-0.434782608695648</v>
      </c>
      <c r="P53" s="2">
        <f t="shared" si="49"/>
        <v>-1.4492753623188406</v>
      </c>
      <c r="Q53" s="2">
        <f t="shared" si="49"/>
        <v>-1.1594202898550683</v>
      </c>
      <c r="R53" s="2">
        <f t="shared" si="49"/>
        <v>-1.4492753623188406</v>
      </c>
      <c r="S53" s="2">
        <f t="shared" si="49"/>
        <v>-2.0289855072463849</v>
      </c>
      <c r="T53" s="2">
        <f t="shared" si="49"/>
        <v>-2.8985507246376812</v>
      </c>
      <c r="U53" s="2">
        <f t="shared" si="49"/>
        <v>-3.333333333333329</v>
      </c>
      <c r="V53" s="2">
        <f t="shared" si="49"/>
        <v>-3.9130434782608732</v>
      </c>
      <c r="W53" s="2"/>
      <c r="X53" s="2"/>
    </row>
    <row r="54" spans="1:24">
      <c r="A54" s="13"/>
      <c r="B54" s="12" t="s">
        <v>23</v>
      </c>
      <c r="C54" s="14">
        <f t="shared" ref="C54:L54" si="50">AVERAGE(C45:C53)</f>
        <v>28.282058555424989</v>
      </c>
      <c r="D54" s="2">
        <f t="shared" si="50"/>
        <v>72.088888888888889</v>
      </c>
      <c r="E54" s="2">
        <f t="shared" si="50"/>
        <v>70.722222222222229</v>
      </c>
      <c r="F54" s="2">
        <f t="shared" si="50"/>
        <v>69.444444444444443</v>
      </c>
      <c r="G54" s="2">
        <f t="shared" si="50"/>
        <v>67.566666666666677</v>
      </c>
      <c r="H54" s="2">
        <f t="shared" si="50"/>
        <v>66.888888888888886</v>
      </c>
      <c r="I54" s="2">
        <f t="shared" si="50"/>
        <v>66.588888888888889</v>
      </c>
      <c r="J54" s="2">
        <f t="shared" si="50"/>
        <v>66.177777777777777</v>
      </c>
      <c r="K54" s="2">
        <f t="shared" si="50"/>
        <v>65.677777777777791</v>
      </c>
      <c r="L54" s="2">
        <f t="shared" si="50"/>
        <v>65.444444444444443</v>
      </c>
      <c r="M54" s="2"/>
      <c r="N54" s="2" t="s">
        <v>23</v>
      </c>
      <c r="O54" s="2">
        <f>AVERAGE(O45:O52)</f>
        <v>-2.0656171790357201</v>
      </c>
      <c r="P54" s="2">
        <f t="shared" ref="P54:V54" si="51">AVERAGE(P45:P52)</f>
        <v>-3.9428526668265178</v>
      </c>
      <c r="Q54" s="2">
        <f t="shared" si="51"/>
        <v>-6.9513457030438683</v>
      </c>
      <c r="R54" s="2">
        <f t="shared" si="51"/>
        <v>-7.9795960837797795</v>
      </c>
      <c r="S54" s="2">
        <f t="shared" si="51"/>
        <v>-8.3829532483661637</v>
      </c>
      <c r="T54" s="2">
        <f t="shared" si="51"/>
        <v>-8.9431714232927764</v>
      </c>
      <c r="U54" s="2">
        <f t="shared" si="51"/>
        <v>-9.6549602885532764</v>
      </c>
      <c r="V54" s="2">
        <f t="shared" si="51"/>
        <v>-9.942176507997031</v>
      </c>
      <c r="W54" s="2"/>
      <c r="X54" s="2"/>
    </row>
    <row r="55" spans="1:24">
      <c r="A55" s="13"/>
      <c r="B55" s="12" t="s">
        <v>24</v>
      </c>
      <c r="C55" s="3">
        <f t="shared" ref="C55:L55" si="52">STDEV(C45:C52)/SQRT(COUNT(C45:C52))</f>
        <v>0.35212614399734987</v>
      </c>
      <c r="D55" s="3">
        <f t="shared" si="52"/>
        <v>1.6190550595067126</v>
      </c>
      <c r="E55" s="3">
        <f t="shared" si="52"/>
        <v>1.5771527238304199</v>
      </c>
      <c r="F55" s="3">
        <f t="shared" si="52"/>
        <v>1.6434665018968724</v>
      </c>
      <c r="G55" s="3">
        <f t="shared" si="52"/>
        <v>1.9802991747280432</v>
      </c>
      <c r="H55" s="3">
        <f t="shared" si="52"/>
        <v>2.0403956199017599</v>
      </c>
      <c r="I55" s="3">
        <f t="shared" si="52"/>
        <v>2.0250165343240321</v>
      </c>
      <c r="J55" s="3">
        <f t="shared" si="52"/>
        <v>2.1448235025621232</v>
      </c>
      <c r="K55" s="3">
        <f t="shared" si="52"/>
        <v>2.0700241544484452</v>
      </c>
      <c r="L55" s="3">
        <f t="shared" si="52"/>
        <v>2.024222734427076</v>
      </c>
      <c r="M55" s="3"/>
      <c r="N55" s="2" t="s">
        <v>24</v>
      </c>
      <c r="O55" s="2">
        <f>STDEV(O45:O52)/SQRT(COUNT(O45:O52))</f>
        <v>0.30612730208206618</v>
      </c>
      <c r="P55" s="2">
        <f t="shared" ref="P55:V55" si="53">STDEV(P45:P52)/SQRT(COUNT(P45:P52))</f>
        <v>0.50598676060382353</v>
      </c>
      <c r="Q55" s="2">
        <f t="shared" si="53"/>
        <v>1.1094309199662578</v>
      </c>
      <c r="R55" s="2">
        <f t="shared" si="53"/>
        <v>1.2208332948650877</v>
      </c>
      <c r="S55" s="2">
        <f t="shared" si="53"/>
        <v>1.1195960203234081</v>
      </c>
      <c r="T55" s="2">
        <f t="shared" si="53"/>
        <v>1.24854884033749</v>
      </c>
      <c r="U55" s="2">
        <f t="shared" si="53"/>
        <v>1.1655042212204454</v>
      </c>
      <c r="V55" s="2">
        <f t="shared" si="53"/>
        <v>1.0946860134540237</v>
      </c>
      <c r="W55" s="2"/>
      <c r="X55" s="2"/>
    </row>
    <row r="56" spans="1:24">
      <c r="A56" s="1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1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1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1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/>
    </row>
    <row r="61" spans="1:24">
      <c r="A61"/>
    </row>
    <row r="62" spans="1:24">
      <c r="A62"/>
    </row>
    <row r="63" spans="1:24">
      <c r="A63"/>
    </row>
    <row r="64" spans="1:24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6"/>
  <sheetViews>
    <sheetView tabSelected="1" workbookViewId="0">
      <selection activeCell="F14" sqref="F14"/>
    </sheetView>
  </sheetViews>
  <sheetFormatPr baseColWidth="10" defaultColWidth="8.83203125" defaultRowHeight="14" x14ac:dyDescent="0"/>
  <cols>
    <col min="1" max="1" width="17.33203125" style="11" customWidth="1"/>
    <col min="2" max="2" width="13" style="10" customWidth="1"/>
    <col min="3" max="3" width="6.5" style="10" customWidth="1"/>
    <col min="4" max="4" width="11.5" style="10" customWidth="1"/>
    <col min="5" max="5" width="7.5" style="10" customWidth="1"/>
    <col min="6" max="6" width="9.83203125" style="10" customWidth="1"/>
    <col min="7" max="7" width="7.5" style="10" customWidth="1"/>
    <col min="8" max="8" width="7.83203125" style="10" customWidth="1"/>
    <col min="9" max="9" width="6.83203125" style="10" customWidth="1"/>
    <col min="10" max="10" width="9.33203125" style="10" customWidth="1"/>
    <col min="11" max="13" width="7.6640625" style="10" customWidth="1"/>
    <col min="14" max="14" width="8.33203125" style="10" customWidth="1"/>
    <col min="15" max="15" width="6.1640625" style="10" customWidth="1"/>
    <col min="16" max="16" width="6.33203125" style="10" customWidth="1"/>
    <col min="17" max="17" width="8.33203125" style="10" customWidth="1"/>
    <col min="18" max="19" width="7" style="10" customWidth="1"/>
    <col min="20" max="20" width="9.5" style="10" customWidth="1"/>
    <col min="21" max="22" width="7.1640625" style="10" customWidth="1"/>
    <col min="23" max="23" width="7" style="10" customWidth="1"/>
    <col min="24" max="24" width="7.6640625" style="10" customWidth="1"/>
    <col min="25" max="27" width="6.33203125" style="10" customWidth="1"/>
    <col min="28" max="28" width="6.5" style="10" customWidth="1"/>
    <col min="29" max="30" width="9.5" style="10" customWidth="1"/>
    <col min="31" max="31" width="6.6640625" style="10" customWidth="1"/>
    <col min="32" max="32" width="9.5" style="10" customWidth="1"/>
    <col min="33" max="35" width="7.1640625" style="10" customWidth="1"/>
    <col min="36" max="43" width="9.5" style="10" customWidth="1"/>
    <col min="44" max="45" width="8.83203125" style="10"/>
  </cols>
  <sheetData>
    <row r="1" spans="1:70">
      <c r="A1" s="18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1"/>
    </row>
    <row r="2" spans="1:70">
      <c r="A2" s="1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</row>
    <row r="3" spans="1:70">
      <c r="A3" s="18" t="s">
        <v>19</v>
      </c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  <c r="AG3" s="30"/>
      <c r="AH3" s="34" t="s">
        <v>1</v>
      </c>
      <c r="AI3" s="35"/>
      <c r="AJ3" s="35"/>
      <c r="AK3" s="36"/>
      <c r="AL3" s="37" t="s">
        <v>29</v>
      </c>
      <c r="AM3" s="38"/>
      <c r="AN3" s="38"/>
      <c r="AO3" s="39"/>
      <c r="AP3" s="40" t="s">
        <v>30</v>
      </c>
      <c r="AQ3" s="41"/>
      <c r="AR3" s="41"/>
      <c r="AS3" s="42"/>
      <c r="AT3" s="1"/>
    </row>
    <row r="4" spans="1:70">
      <c r="A4" s="18"/>
      <c r="B4" s="43" t="s">
        <v>31</v>
      </c>
      <c r="C4" s="43"/>
      <c r="D4" s="43"/>
      <c r="E4" s="43"/>
      <c r="F4" s="31" t="s">
        <v>35</v>
      </c>
      <c r="G4" s="32"/>
      <c r="H4" s="32"/>
      <c r="I4" s="33"/>
      <c r="J4" s="31" t="s">
        <v>36</v>
      </c>
      <c r="K4" s="32"/>
      <c r="L4" s="32"/>
      <c r="M4" s="33"/>
      <c r="N4" s="31" t="s">
        <v>37</v>
      </c>
      <c r="O4" s="32"/>
      <c r="P4" s="32"/>
      <c r="Q4" s="33"/>
      <c r="R4" s="31" t="s">
        <v>38</v>
      </c>
      <c r="S4" s="32"/>
      <c r="T4" s="32"/>
      <c r="U4" s="33"/>
      <c r="V4" s="31" t="s">
        <v>39</v>
      </c>
      <c r="W4" s="32"/>
      <c r="X4" s="32"/>
      <c r="Y4" s="33"/>
      <c r="Z4" s="43" t="s">
        <v>40</v>
      </c>
      <c r="AA4" s="43"/>
      <c r="AB4" s="43"/>
      <c r="AC4" s="43"/>
      <c r="AD4" s="31" t="s">
        <v>41</v>
      </c>
      <c r="AE4" s="32"/>
      <c r="AF4" s="32"/>
      <c r="AG4" s="33"/>
      <c r="AH4" s="21"/>
      <c r="AI4" s="22"/>
      <c r="AJ4" s="22"/>
      <c r="AK4" s="23"/>
      <c r="AL4" s="24"/>
      <c r="AM4" s="25"/>
      <c r="AN4" s="25"/>
      <c r="AO4" s="26"/>
      <c r="AP4" s="27"/>
      <c r="AQ4" s="28"/>
      <c r="AR4" s="28"/>
      <c r="AS4" s="29"/>
      <c r="AT4" s="1"/>
    </row>
    <row r="5" spans="1:70">
      <c r="A5" s="18"/>
      <c r="B5" s="7" t="s">
        <v>32</v>
      </c>
      <c r="C5" s="7" t="s">
        <v>3</v>
      </c>
      <c r="D5" s="7" t="s">
        <v>33</v>
      </c>
      <c r="E5" s="7" t="s">
        <v>3</v>
      </c>
      <c r="F5" s="7" t="s">
        <v>32</v>
      </c>
      <c r="G5" s="7" t="s">
        <v>3</v>
      </c>
      <c r="H5" s="7" t="s">
        <v>33</v>
      </c>
      <c r="I5" s="7" t="s">
        <v>3</v>
      </c>
      <c r="J5" s="7" t="s">
        <v>32</v>
      </c>
      <c r="K5" s="7" t="s">
        <v>3</v>
      </c>
      <c r="L5" s="7" t="s">
        <v>33</v>
      </c>
      <c r="M5" s="7" t="s">
        <v>3</v>
      </c>
      <c r="N5" s="7" t="s">
        <v>32</v>
      </c>
      <c r="O5" s="7" t="s">
        <v>3</v>
      </c>
      <c r="P5" s="7" t="s">
        <v>33</v>
      </c>
      <c r="Q5" s="7" t="s">
        <v>3</v>
      </c>
      <c r="R5" s="7" t="s">
        <v>32</v>
      </c>
      <c r="S5" s="7" t="s">
        <v>3</v>
      </c>
      <c r="T5" s="7" t="s">
        <v>33</v>
      </c>
      <c r="U5" s="7" t="s">
        <v>3</v>
      </c>
      <c r="V5" s="7" t="s">
        <v>32</v>
      </c>
      <c r="W5" s="7" t="s">
        <v>3</v>
      </c>
      <c r="X5" s="7" t="s">
        <v>33</v>
      </c>
      <c r="Y5" s="7" t="s">
        <v>3</v>
      </c>
      <c r="Z5" s="7" t="s">
        <v>32</v>
      </c>
      <c r="AA5" s="7" t="s">
        <v>3</v>
      </c>
      <c r="AB5" s="7" t="s">
        <v>33</v>
      </c>
      <c r="AC5" s="7" t="s">
        <v>3</v>
      </c>
      <c r="AD5" s="7" t="s">
        <v>32</v>
      </c>
      <c r="AE5" s="7" t="s">
        <v>3</v>
      </c>
      <c r="AF5" s="7" t="s">
        <v>33</v>
      </c>
      <c r="AG5" s="7" t="s">
        <v>3</v>
      </c>
      <c r="AH5" s="7" t="s">
        <v>5</v>
      </c>
      <c r="AI5" s="7" t="s">
        <v>3</v>
      </c>
      <c r="AJ5" s="7" t="s">
        <v>6</v>
      </c>
      <c r="AK5" s="7" t="s">
        <v>3</v>
      </c>
      <c r="AL5" s="7" t="s">
        <v>5</v>
      </c>
      <c r="AM5" s="7" t="s">
        <v>3</v>
      </c>
      <c r="AN5" s="7" t="s">
        <v>6</v>
      </c>
      <c r="AO5" s="7" t="s">
        <v>3</v>
      </c>
      <c r="AP5" s="7" t="s">
        <v>32</v>
      </c>
      <c r="AQ5" s="7" t="s">
        <v>3</v>
      </c>
      <c r="AR5" s="7" t="s">
        <v>33</v>
      </c>
      <c r="AS5" s="7" t="s">
        <v>3</v>
      </c>
      <c r="AT5" s="1"/>
    </row>
    <row r="6" spans="1:70">
      <c r="A6" s="18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1"/>
    </row>
    <row r="7" spans="1:70">
      <c r="A7" s="18">
        <v>1</v>
      </c>
      <c r="B7" s="7">
        <v>60</v>
      </c>
      <c r="C7" s="7"/>
      <c r="D7" s="7">
        <v>65</v>
      </c>
      <c r="E7" s="7"/>
      <c r="F7" s="7">
        <v>85</v>
      </c>
      <c r="G7" s="7"/>
      <c r="H7" s="7">
        <v>95</v>
      </c>
      <c r="I7" s="7"/>
      <c r="J7" s="7">
        <v>75</v>
      </c>
      <c r="K7" s="7"/>
      <c r="L7" s="7">
        <v>76</v>
      </c>
      <c r="M7" s="7"/>
      <c r="N7" s="7">
        <v>90</v>
      </c>
      <c r="O7" s="7"/>
      <c r="P7" s="7">
        <v>80</v>
      </c>
      <c r="Q7" s="7"/>
      <c r="R7" s="7">
        <v>33</v>
      </c>
      <c r="S7" s="7"/>
      <c r="T7" s="7">
        <v>40</v>
      </c>
      <c r="U7" s="7"/>
      <c r="V7" s="7">
        <v>62.5</v>
      </c>
      <c r="W7" s="7"/>
      <c r="X7" s="7">
        <v>65</v>
      </c>
      <c r="Y7" s="7"/>
      <c r="Z7" s="7">
        <v>65</v>
      </c>
      <c r="AA7" s="7"/>
      <c r="AB7" s="7">
        <v>80</v>
      </c>
      <c r="AC7" s="7"/>
      <c r="AD7" s="7">
        <v>68</v>
      </c>
      <c r="AE7" s="7"/>
      <c r="AF7" s="7">
        <v>70</v>
      </c>
      <c r="AG7" s="7"/>
      <c r="AH7" s="7">
        <v>64</v>
      </c>
      <c r="AI7" s="7"/>
      <c r="AJ7" s="7">
        <v>60</v>
      </c>
      <c r="AK7" s="7"/>
      <c r="AL7" s="7">
        <v>18</v>
      </c>
      <c r="AM7" s="7"/>
      <c r="AN7" s="7">
        <v>17</v>
      </c>
      <c r="AO7" s="7"/>
      <c r="AP7" s="7">
        <v>7</v>
      </c>
      <c r="AQ7" s="7"/>
      <c r="AR7" s="7">
        <v>7</v>
      </c>
      <c r="AS7" s="7"/>
      <c r="AT7" s="1"/>
    </row>
    <row r="8" spans="1:70" s="4" customFormat="1">
      <c r="A8" s="18">
        <v>2</v>
      </c>
      <c r="B8" s="7">
        <v>40</v>
      </c>
      <c r="C8" s="7"/>
      <c r="D8" s="7">
        <v>50</v>
      </c>
      <c r="E8" s="7"/>
      <c r="F8" s="7">
        <v>40</v>
      </c>
      <c r="G8" s="7"/>
      <c r="H8" s="7">
        <v>60</v>
      </c>
      <c r="I8" s="7"/>
      <c r="J8" s="7">
        <v>50</v>
      </c>
      <c r="K8" s="7"/>
      <c r="L8" s="7">
        <v>52</v>
      </c>
      <c r="M8" s="7"/>
      <c r="N8" s="7">
        <v>12.5</v>
      </c>
      <c r="O8" s="7"/>
      <c r="P8" s="7">
        <v>25</v>
      </c>
      <c r="Q8" s="7"/>
      <c r="R8" s="7">
        <v>80</v>
      </c>
      <c r="S8" s="7"/>
      <c r="T8" s="7">
        <v>75</v>
      </c>
      <c r="U8" s="7"/>
      <c r="V8" s="7">
        <v>62.5</v>
      </c>
      <c r="W8" s="7"/>
      <c r="X8" s="7">
        <v>64</v>
      </c>
      <c r="Y8" s="7"/>
      <c r="Z8" s="7">
        <v>43.75</v>
      </c>
      <c r="AA8" s="7"/>
      <c r="AB8" s="7">
        <v>55</v>
      </c>
      <c r="AC8" s="7"/>
      <c r="AD8" s="7">
        <v>52</v>
      </c>
      <c r="AE8" s="7"/>
      <c r="AF8" s="7">
        <v>60</v>
      </c>
      <c r="AG8" s="7"/>
      <c r="AH8" s="7">
        <v>138</v>
      </c>
      <c r="AI8" s="7"/>
      <c r="AJ8" s="7">
        <v>90</v>
      </c>
      <c r="AK8" s="7"/>
      <c r="AL8" s="7">
        <v>15</v>
      </c>
      <c r="AM8" s="7"/>
      <c r="AN8" s="7">
        <v>16</v>
      </c>
      <c r="AO8" s="7"/>
      <c r="AP8" s="7">
        <v>19</v>
      </c>
      <c r="AQ8" s="7"/>
      <c r="AR8" s="7">
        <v>15</v>
      </c>
      <c r="AS8" s="7"/>
      <c r="AT8" s="1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s="4" customFormat="1">
      <c r="A9" s="18">
        <v>3</v>
      </c>
      <c r="B9" s="7">
        <v>55</v>
      </c>
      <c r="C9" s="7"/>
      <c r="D9" s="7">
        <v>60</v>
      </c>
      <c r="E9" s="7"/>
      <c r="F9" s="7">
        <v>78</v>
      </c>
      <c r="G9" s="7"/>
      <c r="H9" s="7">
        <v>85</v>
      </c>
      <c r="I9" s="7"/>
      <c r="J9" s="7">
        <v>90</v>
      </c>
      <c r="K9" s="7"/>
      <c r="L9" s="7">
        <v>100</v>
      </c>
      <c r="M9" s="7"/>
      <c r="N9" s="7">
        <v>100</v>
      </c>
      <c r="O9" s="7"/>
      <c r="P9" s="7">
        <v>100</v>
      </c>
      <c r="Q9" s="7"/>
      <c r="R9" s="7">
        <v>100</v>
      </c>
      <c r="S9" s="7"/>
      <c r="T9" s="7">
        <v>100</v>
      </c>
      <c r="U9" s="7"/>
      <c r="V9" s="7">
        <v>100</v>
      </c>
      <c r="W9" s="7"/>
      <c r="X9" s="7">
        <v>100</v>
      </c>
      <c r="Y9" s="7"/>
      <c r="Z9" s="7">
        <v>87.5</v>
      </c>
      <c r="AA9" s="7"/>
      <c r="AB9" s="7">
        <v>90</v>
      </c>
      <c r="AC9" s="7"/>
      <c r="AD9" s="7">
        <v>92</v>
      </c>
      <c r="AE9" s="7"/>
      <c r="AF9" s="7">
        <v>93</v>
      </c>
      <c r="AG9" s="7"/>
      <c r="AH9" s="7">
        <v>53</v>
      </c>
      <c r="AI9" s="7"/>
      <c r="AJ9" s="7">
        <v>41</v>
      </c>
      <c r="AK9" s="7"/>
      <c r="AL9" s="7">
        <v>35</v>
      </c>
      <c r="AM9" s="7"/>
      <c r="AN9" s="7">
        <v>32</v>
      </c>
      <c r="AO9" s="7"/>
      <c r="AP9" s="7">
        <v>9</v>
      </c>
      <c r="AQ9" s="7"/>
      <c r="AR9" s="7">
        <v>9</v>
      </c>
      <c r="AS9" s="7"/>
      <c r="AT9" s="1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</row>
    <row r="10" spans="1:70" s="4" customFormat="1">
      <c r="A10" s="18">
        <v>4</v>
      </c>
      <c r="B10" s="7">
        <v>55</v>
      </c>
      <c r="C10" s="7"/>
      <c r="D10" s="7">
        <v>60</v>
      </c>
      <c r="E10" s="7"/>
      <c r="F10" s="7">
        <v>83</v>
      </c>
      <c r="G10" s="7"/>
      <c r="H10" s="7">
        <v>100</v>
      </c>
      <c r="I10" s="7"/>
      <c r="J10" s="7">
        <v>100</v>
      </c>
      <c r="K10" s="7"/>
      <c r="L10" s="7">
        <v>100</v>
      </c>
      <c r="M10" s="7"/>
      <c r="N10" s="7">
        <v>67.5</v>
      </c>
      <c r="O10" s="7"/>
      <c r="P10" s="7">
        <v>70</v>
      </c>
      <c r="Q10" s="7"/>
      <c r="R10" s="7">
        <v>67</v>
      </c>
      <c r="S10" s="7"/>
      <c r="T10" s="7">
        <v>70</v>
      </c>
      <c r="U10" s="7"/>
      <c r="V10" s="7">
        <v>62.5</v>
      </c>
      <c r="W10" s="7"/>
      <c r="X10" s="7">
        <v>70</v>
      </c>
      <c r="Y10" s="7"/>
      <c r="Z10" s="7">
        <v>57.5</v>
      </c>
      <c r="AA10" s="7"/>
      <c r="AB10" s="7">
        <v>60</v>
      </c>
      <c r="AC10" s="7"/>
      <c r="AD10" s="7">
        <v>72</v>
      </c>
      <c r="AE10" s="7"/>
      <c r="AF10" s="7">
        <v>70</v>
      </c>
      <c r="AG10" s="7"/>
      <c r="AH10" s="7">
        <v>120</v>
      </c>
      <c r="AI10" s="7"/>
      <c r="AJ10" s="7">
        <v>100</v>
      </c>
      <c r="AK10" s="7"/>
      <c r="AL10" s="7">
        <v>38</v>
      </c>
      <c r="AM10" s="7"/>
      <c r="AN10" s="7">
        <v>35</v>
      </c>
      <c r="AO10" s="7"/>
      <c r="AP10" s="7">
        <v>9</v>
      </c>
      <c r="AQ10" s="7"/>
      <c r="AR10" s="7">
        <v>9</v>
      </c>
      <c r="AS10" s="7"/>
      <c r="AT10" s="1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>
      <c r="A11" s="18">
        <v>5</v>
      </c>
      <c r="B11" s="7">
        <v>45</v>
      </c>
      <c r="C11" s="7"/>
      <c r="D11" s="7">
        <v>50</v>
      </c>
      <c r="E11" s="7"/>
      <c r="F11" s="7">
        <v>45</v>
      </c>
      <c r="G11" s="7"/>
      <c r="H11" s="7">
        <v>65</v>
      </c>
      <c r="I11" s="7"/>
      <c r="J11" s="7">
        <v>87</v>
      </c>
      <c r="K11" s="7"/>
      <c r="L11" s="7">
        <v>100</v>
      </c>
      <c r="M11" s="7"/>
      <c r="N11" s="7">
        <v>67.5</v>
      </c>
      <c r="O11" s="7"/>
      <c r="P11" s="7">
        <v>70</v>
      </c>
      <c r="Q11" s="7"/>
      <c r="R11" s="7">
        <v>100</v>
      </c>
      <c r="S11" s="7"/>
      <c r="T11" s="7">
        <v>100</v>
      </c>
      <c r="U11" s="7"/>
      <c r="V11" s="7">
        <v>62.5</v>
      </c>
      <c r="W11" s="7"/>
      <c r="X11" s="7">
        <v>70</v>
      </c>
      <c r="Y11" s="7"/>
      <c r="Z11" s="7">
        <v>57.5</v>
      </c>
      <c r="AA11" s="7"/>
      <c r="AB11" s="7">
        <v>60</v>
      </c>
      <c r="AC11" s="7"/>
      <c r="AD11" s="7">
        <v>60</v>
      </c>
      <c r="AE11" s="7"/>
      <c r="AF11" s="7">
        <v>62</v>
      </c>
      <c r="AG11" s="7"/>
      <c r="AH11" s="7">
        <v>136</v>
      </c>
      <c r="AI11" s="7"/>
      <c r="AJ11" s="7">
        <v>85</v>
      </c>
      <c r="AK11" s="7"/>
      <c r="AL11" s="7">
        <v>22</v>
      </c>
      <c r="AM11" s="7"/>
      <c r="AN11" s="7">
        <v>18</v>
      </c>
      <c r="AO11" s="7"/>
      <c r="AP11" s="7">
        <v>8</v>
      </c>
      <c r="AQ11" s="7"/>
      <c r="AR11" s="7">
        <v>8</v>
      </c>
      <c r="AS11" s="7"/>
      <c r="AT11" s="1"/>
    </row>
    <row r="12" spans="1:70">
      <c r="A12" s="18">
        <v>6</v>
      </c>
      <c r="B12" s="7">
        <v>70</v>
      </c>
      <c r="C12" s="7"/>
      <c r="D12" s="7">
        <v>70</v>
      </c>
      <c r="E12" s="7"/>
      <c r="F12" s="7">
        <v>78</v>
      </c>
      <c r="G12" s="7"/>
      <c r="H12" s="7">
        <v>80</v>
      </c>
      <c r="I12" s="7"/>
      <c r="J12" s="7">
        <v>25</v>
      </c>
      <c r="K12" s="7"/>
      <c r="L12" s="7">
        <v>25</v>
      </c>
      <c r="M12" s="7"/>
      <c r="N12" s="7">
        <v>67.5</v>
      </c>
      <c r="O12" s="7"/>
      <c r="P12" s="7">
        <v>70</v>
      </c>
      <c r="Q12" s="7"/>
      <c r="R12" s="7">
        <v>90</v>
      </c>
      <c r="S12" s="7"/>
      <c r="T12" s="7">
        <v>90</v>
      </c>
      <c r="U12" s="7"/>
      <c r="V12" s="7">
        <v>50</v>
      </c>
      <c r="W12" s="7"/>
      <c r="X12" s="7">
        <v>55</v>
      </c>
      <c r="Y12" s="7"/>
      <c r="Z12" s="7">
        <v>48.75</v>
      </c>
      <c r="AA12" s="7"/>
      <c r="AB12" s="7">
        <v>50</v>
      </c>
      <c r="AC12" s="7"/>
      <c r="AD12" s="7">
        <v>56</v>
      </c>
      <c r="AE12" s="7"/>
      <c r="AF12" s="7">
        <v>42</v>
      </c>
      <c r="AG12" s="7"/>
      <c r="AH12" s="7">
        <v>102</v>
      </c>
      <c r="AI12" s="7"/>
      <c r="AJ12" s="7">
        <v>95</v>
      </c>
      <c r="AK12" s="7"/>
      <c r="AL12" s="7">
        <v>32</v>
      </c>
      <c r="AM12" s="7"/>
      <c r="AN12" s="7">
        <v>29</v>
      </c>
      <c r="AO12" s="7"/>
      <c r="AP12" s="7">
        <v>13</v>
      </c>
      <c r="AQ12" s="7"/>
      <c r="AR12" s="7">
        <v>12</v>
      </c>
      <c r="AS12" s="7"/>
      <c r="AT12" s="1"/>
    </row>
    <row r="13" spans="1:70">
      <c r="A13" s="18">
        <v>7</v>
      </c>
      <c r="B13" s="7">
        <v>25</v>
      </c>
      <c r="C13" s="7"/>
      <c r="D13" s="7">
        <v>40</v>
      </c>
      <c r="E13" s="7"/>
      <c r="F13" s="7">
        <v>45</v>
      </c>
      <c r="G13" s="7"/>
      <c r="H13" s="7">
        <v>60</v>
      </c>
      <c r="I13" s="7"/>
      <c r="J13" s="7">
        <v>90</v>
      </c>
      <c r="K13" s="7"/>
      <c r="L13" s="7">
        <v>100</v>
      </c>
      <c r="M13" s="7"/>
      <c r="N13" s="7">
        <v>0</v>
      </c>
      <c r="O13" s="7"/>
      <c r="P13" s="7">
        <v>50</v>
      </c>
      <c r="Q13" s="7"/>
      <c r="R13" s="7">
        <v>33.299999999999997</v>
      </c>
      <c r="S13" s="7"/>
      <c r="T13" s="7">
        <v>40</v>
      </c>
      <c r="U13" s="7"/>
      <c r="V13" s="7">
        <v>37.5</v>
      </c>
      <c r="W13" s="7"/>
      <c r="X13" s="7">
        <v>60</v>
      </c>
      <c r="Y13" s="7"/>
      <c r="Z13" s="7">
        <v>33.75</v>
      </c>
      <c r="AA13" s="7"/>
      <c r="AB13" s="7">
        <v>40</v>
      </c>
      <c r="AC13" s="7"/>
      <c r="AD13" s="7">
        <v>48</v>
      </c>
      <c r="AE13" s="7"/>
      <c r="AF13" s="7">
        <v>50</v>
      </c>
      <c r="AG13" s="7"/>
      <c r="AH13" s="7">
        <v>85</v>
      </c>
      <c r="AI13" s="7"/>
      <c r="AJ13" s="7">
        <v>80</v>
      </c>
      <c r="AK13" s="7"/>
      <c r="AL13" s="7">
        <v>23</v>
      </c>
      <c r="AM13" s="7"/>
      <c r="AN13" s="7">
        <v>21</v>
      </c>
      <c r="AO13" s="7"/>
      <c r="AP13" s="7">
        <v>12</v>
      </c>
      <c r="AQ13" s="7"/>
      <c r="AR13" s="7">
        <v>11</v>
      </c>
      <c r="AS13" s="7"/>
      <c r="AT13" s="1"/>
    </row>
    <row r="14" spans="1:70">
      <c r="A14" s="18">
        <v>8</v>
      </c>
      <c r="B14" s="7">
        <v>60</v>
      </c>
      <c r="C14" s="7"/>
      <c r="D14" s="7">
        <v>65</v>
      </c>
      <c r="E14" s="7"/>
      <c r="F14" s="7">
        <v>80</v>
      </c>
      <c r="G14" s="7"/>
      <c r="H14" s="7">
        <v>85</v>
      </c>
      <c r="I14" s="7"/>
      <c r="J14" s="7">
        <v>90</v>
      </c>
      <c r="K14" s="7"/>
      <c r="L14" s="7">
        <v>100</v>
      </c>
      <c r="M14" s="7"/>
      <c r="N14" s="7">
        <v>77.5</v>
      </c>
      <c r="O14" s="7"/>
      <c r="P14" s="7">
        <v>77</v>
      </c>
      <c r="Q14" s="7"/>
      <c r="R14" s="7">
        <v>33.299999999999997</v>
      </c>
      <c r="S14" s="7"/>
      <c r="T14" s="7">
        <v>50</v>
      </c>
      <c r="U14" s="7"/>
      <c r="V14" s="7">
        <v>75</v>
      </c>
      <c r="W14" s="7"/>
      <c r="X14" s="7">
        <v>70</v>
      </c>
      <c r="Y14" s="7"/>
      <c r="Z14" s="7">
        <v>67.5</v>
      </c>
      <c r="AA14" s="7"/>
      <c r="AB14" s="7">
        <v>70</v>
      </c>
      <c r="AC14" s="7"/>
      <c r="AD14" s="7">
        <v>72</v>
      </c>
      <c r="AE14" s="7"/>
      <c r="AF14" s="7">
        <v>70</v>
      </c>
      <c r="AG14" s="7"/>
      <c r="AH14" s="7">
        <v>103</v>
      </c>
      <c r="AI14" s="7"/>
      <c r="AJ14" s="7">
        <v>90</v>
      </c>
      <c r="AK14" s="7"/>
      <c r="AL14" s="7">
        <v>30</v>
      </c>
      <c r="AM14" s="7"/>
      <c r="AN14" s="7">
        <v>28</v>
      </c>
      <c r="AO14" s="7"/>
      <c r="AP14" s="7">
        <v>11</v>
      </c>
      <c r="AQ14" s="7"/>
      <c r="AR14" s="7">
        <v>11</v>
      </c>
      <c r="AS14" s="7"/>
      <c r="AT14" s="1"/>
    </row>
    <row r="15" spans="1:70">
      <c r="A15" s="18">
        <v>9</v>
      </c>
      <c r="B15" s="7">
        <v>55</v>
      </c>
      <c r="C15" s="7"/>
      <c r="D15" s="7">
        <v>58</v>
      </c>
      <c r="E15" s="7"/>
      <c r="F15" s="7">
        <v>68</v>
      </c>
      <c r="G15" s="7"/>
      <c r="H15" s="7">
        <v>75</v>
      </c>
      <c r="I15" s="7"/>
      <c r="J15" s="7">
        <v>50</v>
      </c>
      <c r="K15" s="7"/>
      <c r="L15" s="7">
        <v>55</v>
      </c>
      <c r="M15" s="7"/>
      <c r="N15" s="7">
        <v>90</v>
      </c>
      <c r="O15" s="7"/>
      <c r="P15" s="7">
        <v>85</v>
      </c>
      <c r="Q15" s="7"/>
      <c r="R15" s="7">
        <v>60</v>
      </c>
      <c r="S15" s="7"/>
      <c r="T15" s="7">
        <v>72</v>
      </c>
      <c r="U15" s="7"/>
      <c r="V15" s="7">
        <v>50</v>
      </c>
      <c r="W15" s="7"/>
      <c r="X15" s="7">
        <v>50</v>
      </c>
      <c r="Y15" s="7"/>
      <c r="Z15" s="7">
        <v>48.75</v>
      </c>
      <c r="AA15" s="7"/>
      <c r="AB15" s="7">
        <v>50</v>
      </c>
      <c r="AC15" s="7"/>
      <c r="AD15" s="7">
        <v>56</v>
      </c>
      <c r="AE15" s="7"/>
      <c r="AF15" s="7">
        <v>60</v>
      </c>
      <c r="AG15" s="7"/>
      <c r="AH15" s="7">
        <v>91</v>
      </c>
      <c r="AI15" s="7"/>
      <c r="AJ15" s="7">
        <v>90</v>
      </c>
      <c r="AK15" s="7"/>
      <c r="AL15" s="7">
        <v>18</v>
      </c>
      <c r="AM15" s="7"/>
      <c r="AN15" s="7">
        <v>15</v>
      </c>
      <c r="AO15" s="7"/>
      <c r="AP15" s="7">
        <v>22</v>
      </c>
      <c r="AQ15" s="7"/>
      <c r="AR15" s="7">
        <v>21</v>
      </c>
      <c r="AS15" s="7"/>
      <c r="AT15" s="1"/>
    </row>
    <row r="16" spans="1:70">
      <c r="A16" s="18">
        <v>10</v>
      </c>
      <c r="B16" s="7">
        <v>60</v>
      </c>
      <c r="C16" s="7"/>
      <c r="D16" s="7">
        <v>70</v>
      </c>
      <c r="E16" s="7"/>
      <c r="F16" s="7">
        <v>40</v>
      </c>
      <c r="G16" s="7"/>
      <c r="H16" s="7">
        <v>45</v>
      </c>
      <c r="I16" s="7"/>
      <c r="J16" s="7">
        <v>50</v>
      </c>
      <c r="K16" s="7"/>
      <c r="L16" s="7">
        <v>55</v>
      </c>
      <c r="M16" s="7"/>
      <c r="N16" s="7">
        <v>80</v>
      </c>
      <c r="O16" s="7"/>
      <c r="P16" s="7">
        <v>80</v>
      </c>
      <c r="Q16" s="7"/>
      <c r="R16" s="7">
        <v>33.299999999999997</v>
      </c>
      <c r="S16" s="7"/>
      <c r="T16" s="7">
        <v>45</v>
      </c>
      <c r="U16" s="7"/>
      <c r="V16" s="7">
        <v>75</v>
      </c>
      <c r="W16" s="7"/>
      <c r="X16" s="7">
        <v>78</v>
      </c>
      <c r="Y16" s="7"/>
      <c r="Z16" s="7">
        <v>50</v>
      </c>
      <c r="AA16" s="7"/>
      <c r="AB16" s="7">
        <v>50</v>
      </c>
      <c r="AC16" s="7"/>
      <c r="AD16" s="7">
        <v>68</v>
      </c>
      <c r="AE16" s="7"/>
      <c r="AF16" s="7">
        <v>70</v>
      </c>
      <c r="AG16" s="7"/>
      <c r="AH16" s="7">
        <v>113</v>
      </c>
      <c r="AI16" s="7"/>
      <c r="AJ16" s="7">
        <v>95</v>
      </c>
      <c r="AK16" s="7"/>
      <c r="AL16" s="7">
        <v>49</v>
      </c>
      <c r="AM16" s="7"/>
      <c r="AN16" s="7">
        <v>41</v>
      </c>
      <c r="AO16" s="7"/>
      <c r="AP16" s="7">
        <v>10</v>
      </c>
      <c r="AQ16" s="7"/>
      <c r="AR16" s="7">
        <v>10</v>
      </c>
      <c r="AS16" s="7"/>
      <c r="AT16" s="1"/>
    </row>
    <row r="17" spans="1:70" s="4" customFormat="1">
      <c r="A17" s="18">
        <v>11</v>
      </c>
      <c r="B17" s="7">
        <v>65</v>
      </c>
      <c r="C17" s="7"/>
      <c r="D17" s="7">
        <v>72</v>
      </c>
      <c r="E17" s="7"/>
      <c r="F17" s="7">
        <v>71</v>
      </c>
      <c r="G17" s="7"/>
      <c r="H17" s="7">
        <v>75</v>
      </c>
      <c r="I17" s="7"/>
      <c r="J17" s="7">
        <v>100</v>
      </c>
      <c r="K17" s="7"/>
      <c r="L17" s="7">
        <v>100</v>
      </c>
      <c r="M17" s="7"/>
      <c r="N17" s="7">
        <v>100</v>
      </c>
      <c r="O17" s="7"/>
      <c r="P17" s="7">
        <v>100</v>
      </c>
      <c r="Q17" s="7"/>
      <c r="R17" s="7">
        <v>100</v>
      </c>
      <c r="S17" s="7"/>
      <c r="T17" s="7">
        <v>100</v>
      </c>
      <c r="U17" s="7"/>
      <c r="V17" s="7">
        <v>65</v>
      </c>
      <c r="W17" s="7"/>
      <c r="X17" s="7">
        <v>75</v>
      </c>
      <c r="Y17" s="7"/>
      <c r="Z17" s="7">
        <v>46.6</v>
      </c>
      <c r="AA17" s="7"/>
      <c r="AB17" s="7">
        <v>55</v>
      </c>
      <c r="AC17" s="7"/>
      <c r="AD17" s="7">
        <v>52</v>
      </c>
      <c r="AE17" s="7"/>
      <c r="AF17" s="7">
        <v>48</v>
      </c>
      <c r="AG17" s="7"/>
      <c r="AH17" s="7">
        <v>70</v>
      </c>
      <c r="AI17" s="7"/>
      <c r="AJ17" s="7">
        <v>70</v>
      </c>
      <c r="AK17" s="7"/>
      <c r="AL17" s="7">
        <v>21</v>
      </c>
      <c r="AM17" s="7"/>
      <c r="AN17" s="7">
        <v>20</v>
      </c>
      <c r="AO17" s="7"/>
      <c r="AP17" s="7">
        <v>11</v>
      </c>
      <c r="AQ17" s="7"/>
      <c r="AR17" s="7">
        <v>9</v>
      </c>
      <c r="AS17" s="7"/>
      <c r="AT17" s="1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>
      <c r="A18" s="18">
        <v>12</v>
      </c>
      <c r="B18" s="7">
        <v>55</v>
      </c>
      <c r="C18" s="7"/>
      <c r="D18" s="7">
        <v>65</v>
      </c>
      <c r="E18" s="7"/>
      <c r="F18" s="7">
        <v>67</v>
      </c>
      <c r="G18" s="7"/>
      <c r="H18" s="7">
        <v>70</v>
      </c>
      <c r="I18" s="7"/>
      <c r="J18" s="7">
        <v>90</v>
      </c>
      <c r="K18" s="7"/>
      <c r="L18" s="7">
        <v>89</v>
      </c>
      <c r="M18" s="7"/>
      <c r="N18" s="7">
        <v>80</v>
      </c>
      <c r="O18" s="7"/>
      <c r="P18" s="7">
        <v>78</v>
      </c>
      <c r="Q18" s="7"/>
      <c r="R18" s="7">
        <v>100</v>
      </c>
      <c r="S18" s="7"/>
      <c r="T18" s="7">
        <v>100</v>
      </c>
      <c r="U18" s="7"/>
      <c r="V18" s="7">
        <v>67.5</v>
      </c>
      <c r="W18" s="7"/>
      <c r="X18" s="7">
        <v>70</v>
      </c>
      <c r="Y18" s="7"/>
      <c r="Z18" s="7">
        <v>67.5</v>
      </c>
      <c r="AA18" s="7"/>
      <c r="AB18" s="7">
        <v>70</v>
      </c>
      <c r="AC18" s="7"/>
      <c r="AD18" s="7">
        <v>72</v>
      </c>
      <c r="AE18" s="7"/>
      <c r="AF18" s="7">
        <v>71</v>
      </c>
      <c r="AG18" s="7"/>
      <c r="AH18" s="7">
        <v>60</v>
      </c>
      <c r="AI18" s="7"/>
      <c r="AJ18" s="7">
        <v>55</v>
      </c>
      <c r="AK18" s="7"/>
      <c r="AL18" s="7">
        <v>25</v>
      </c>
      <c r="AM18" s="7"/>
      <c r="AN18" s="7">
        <v>22</v>
      </c>
      <c r="AO18" s="7"/>
      <c r="AP18" s="7">
        <v>15</v>
      </c>
      <c r="AQ18" s="7"/>
      <c r="AR18" s="7">
        <v>14</v>
      </c>
      <c r="AS18" s="7"/>
      <c r="AT18" s="1"/>
    </row>
    <row r="19" spans="1:70">
      <c r="A19" s="18">
        <v>13</v>
      </c>
      <c r="B19" s="7">
        <v>55</v>
      </c>
      <c r="C19" s="7"/>
      <c r="D19" s="7">
        <v>75</v>
      </c>
      <c r="E19" s="7"/>
      <c r="F19" s="7">
        <v>95</v>
      </c>
      <c r="G19" s="7"/>
      <c r="H19" s="7">
        <v>90</v>
      </c>
      <c r="I19" s="7"/>
      <c r="J19" s="7">
        <v>80</v>
      </c>
      <c r="K19" s="7"/>
      <c r="L19" s="7">
        <v>85</v>
      </c>
      <c r="M19" s="7"/>
      <c r="N19" s="7">
        <v>70</v>
      </c>
      <c r="O19" s="7"/>
      <c r="P19" s="7">
        <v>75</v>
      </c>
      <c r="Q19" s="7"/>
      <c r="R19" s="7">
        <v>80</v>
      </c>
      <c r="S19" s="7"/>
      <c r="T19" s="7">
        <v>90</v>
      </c>
      <c r="U19" s="7"/>
      <c r="V19" s="7">
        <v>70</v>
      </c>
      <c r="W19" s="7"/>
      <c r="X19" s="7">
        <v>70</v>
      </c>
      <c r="Y19" s="7"/>
      <c r="Z19" s="7">
        <v>41</v>
      </c>
      <c r="AA19" s="7"/>
      <c r="AB19" s="7">
        <v>50</v>
      </c>
      <c r="AC19" s="7"/>
      <c r="AD19" s="7">
        <v>64</v>
      </c>
      <c r="AE19" s="7"/>
      <c r="AF19" s="7">
        <v>63</v>
      </c>
      <c r="AG19" s="7"/>
      <c r="AH19" s="7">
        <v>124</v>
      </c>
      <c r="AI19" s="7"/>
      <c r="AJ19" s="7">
        <v>102</v>
      </c>
      <c r="AK19" s="7"/>
      <c r="AL19" s="7">
        <v>20</v>
      </c>
      <c r="AM19" s="7"/>
      <c r="AN19" s="7">
        <v>18</v>
      </c>
      <c r="AO19" s="7"/>
      <c r="AP19" s="7">
        <v>13</v>
      </c>
      <c r="AQ19" s="7"/>
      <c r="AR19" s="7">
        <v>12</v>
      </c>
      <c r="AS19" s="7"/>
      <c r="AT19" s="1"/>
    </row>
    <row r="20" spans="1:70">
      <c r="A20" s="18">
        <v>14</v>
      </c>
      <c r="B20" s="7">
        <v>61</v>
      </c>
      <c r="C20" s="7"/>
      <c r="D20" s="7">
        <v>70</v>
      </c>
      <c r="E20" s="7"/>
      <c r="F20" s="7">
        <v>85</v>
      </c>
      <c r="G20" s="7"/>
      <c r="H20" s="7">
        <v>90</v>
      </c>
      <c r="I20" s="7"/>
      <c r="J20" s="7">
        <v>79</v>
      </c>
      <c r="K20" s="7"/>
      <c r="L20" s="7">
        <v>81</v>
      </c>
      <c r="M20" s="7"/>
      <c r="N20" s="7">
        <v>80</v>
      </c>
      <c r="O20" s="7"/>
      <c r="P20" s="7">
        <v>75</v>
      </c>
      <c r="Q20" s="7"/>
      <c r="R20" s="7">
        <v>80</v>
      </c>
      <c r="S20" s="7"/>
      <c r="T20" s="7">
        <v>80</v>
      </c>
      <c r="U20" s="7"/>
      <c r="V20" s="7">
        <v>65</v>
      </c>
      <c r="W20" s="7"/>
      <c r="X20" s="7">
        <v>69</v>
      </c>
      <c r="Y20" s="7"/>
      <c r="Z20" s="7">
        <v>60</v>
      </c>
      <c r="AA20" s="7"/>
      <c r="AB20" s="7">
        <v>65</v>
      </c>
      <c r="AC20" s="7"/>
      <c r="AD20" s="7">
        <v>58</v>
      </c>
      <c r="AE20" s="7"/>
      <c r="AF20" s="7">
        <v>60</v>
      </c>
      <c r="AG20" s="7"/>
      <c r="AH20" s="7">
        <v>130</v>
      </c>
      <c r="AI20" s="7"/>
      <c r="AJ20" s="7">
        <v>85</v>
      </c>
      <c r="AK20" s="7"/>
      <c r="AL20" s="7">
        <v>25</v>
      </c>
      <c r="AM20" s="7"/>
      <c r="AN20" s="7">
        <v>22</v>
      </c>
      <c r="AO20" s="7"/>
      <c r="AP20" s="7">
        <v>25</v>
      </c>
      <c r="AQ20" s="7"/>
      <c r="AR20" s="7">
        <v>14</v>
      </c>
      <c r="AS20" s="7"/>
      <c r="AT20" s="1"/>
    </row>
    <row r="21" spans="1:70">
      <c r="A21" s="18">
        <v>15</v>
      </c>
      <c r="B21" s="7">
        <v>60</v>
      </c>
      <c r="C21" s="7"/>
      <c r="D21" s="7">
        <v>57</v>
      </c>
      <c r="E21" s="7"/>
      <c r="F21" s="7">
        <v>79</v>
      </c>
      <c r="G21" s="7"/>
      <c r="H21" s="7">
        <v>82</v>
      </c>
      <c r="I21" s="7"/>
      <c r="J21" s="7">
        <v>81</v>
      </c>
      <c r="K21" s="7"/>
      <c r="L21" s="7">
        <v>85</v>
      </c>
      <c r="M21" s="7"/>
      <c r="N21" s="7">
        <v>82</v>
      </c>
      <c r="O21" s="7"/>
      <c r="P21" s="7">
        <v>75</v>
      </c>
      <c r="Q21" s="7"/>
      <c r="R21" s="7">
        <v>85</v>
      </c>
      <c r="S21" s="7"/>
      <c r="T21" s="7">
        <v>88</v>
      </c>
      <c r="U21" s="7"/>
      <c r="V21" s="7">
        <v>78</v>
      </c>
      <c r="W21" s="7"/>
      <c r="X21" s="7">
        <v>80</v>
      </c>
      <c r="Y21" s="7"/>
      <c r="Z21" s="7">
        <v>58</v>
      </c>
      <c r="AA21" s="7"/>
      <c r="AB21" s="7">
        <v>60</v>
      </c>
      <c r="AC21" s="7"/>
      <c r="AD21" s="7">
        <v>70</v>
      </c>
      <c r="AE21" s="7"/>
      <c r="AF21" s="7">
        <v>70</v>
      </c>
      <c r="AG21" s="7"/>
      <c r="AH21" s="7">
        <v>98</v>
      </c>
      <c r="AI21" s="7"/>
      <c r="AJ21" s="7">
        <v>85</v>
      </c>
      <c r="AK21" s="7"/>
      <c r="AL21" s="7">
        <v>23</v>
      </c>
      <c r="AM21" s="7"/>
      <c r="AN21" s="7">
        <v>23</v>
      </c>
      <c r="AO21" s="7"/>
      <c r="AP21" s="7">
        <v>12</v>
      </c>
      <c r="AQ21" s="7"/>
      <c r="AR21" s="7">
        <v>10</v>
      </c>
      <c r="AS21" s="7"/>
      <c r="AT21" s="1"/>
    </row>
    <row r="22" spans="1:70">
      <c r="A22" s="18">
        <v>16</v>
      </c>
      <c r="B22" s="7">
        <v>70</v>
      </c>
      <c r="C22" s="7"/>
      <c r="D22" s="7">
        <v>72</v>
      </c>
      <c r="E22" s="7"/>
      <c r="F22" s="7">
        <v>70</v>
      </c>
      <c r="G22" s="7"/>
      <c r="H22" s="7">
        <v>78</v>
      </c>
      <c r="I22" s="7"/>
      <c r="J22" s="7">
        <v>80</v>
      </c>
      <c r="K22" s="7"/>
      <c r="L22" s="7">
        <v>83</v>
      </c>
      <c r="M22" s="7"/>
      <c r="N22" s="7">
        <v>79</v>
      </c>
      <c r="O22" s="7"/>
      <c r="P22" s="7">
        <v>60</v>
      </c>
      <c r="Q22" s="7"/>
      <c r="R22" s="7">
        <v>73</v>
      </c>
      <c r="S22" s="7"/>
      <c r="T22" s="7">
        <v>80</v>
      </c>
      <c r="U22" s="7"/>
      <c r="V22" s="7">
        <v>55</v>
      </c>
      <c r="W22" s="7"/>
      <c r="X22" s="7">
        <v>60</v>
      </c>
      <c r="Y22" s="7"/>
      <c r="Z22" s="7">
        <v>61</v>
      </c>
      <c r="AA22" s="7"/>
      <c r="AB22" s="7">
        <v>65</v>
      </c>
      <c r="AC22" s="7"/>
      <c r="AD22" s="7">
        <v>74</v>
      </c>
      <c r="AE22" s="7"/>
      <c r="AF22" s="7">
        <v>75</v>
      </c>
      <c r="AG22" s="7"/>
      <c r="AH22" s="7">
        <v>87</v>
      </c>
      <c r="AI22" s="7"/>
      <c r="AJ22" s="7">
        <v>65</v>
      </c>
      <c r="AK22" s="7"/>
      <c r="AL22" s="7">
        <v>14</v>
      </c>
      <c r="AM22" s="7"/>
      <c r="AN22" s="7">
        <v>12</v>
      </c>
      <c r="AO22" s="7"/>
      <c r="AP22" s="7">
        <v>10</v>
      </c>
      <c r="AQ22" s="7"/>
      <c r="AR22" s="7">
        <v>13</v>
      </c>
      <c r="AS22" s="7"/>
      <c r="AT22" s="1"/>
    </row>
    <row r="23" spans="1:70">
      <c r="A23" s="18">
        <v>17</v>
      </c>
      <c r="B23" s="7">
        <v>63</v>
      </c>
      <c r="C23" s="7"/>
      <c r="D23" s="7">
        <v>60</v>
      </c>
      <c r="E23" s="7"/>
      <c r="F23" s="7">
        <v>55</v>
      </c>
      <c r="G23" s="7"/>
      <c r="H23" s="7">
        <v>58</v>
      </c>
      <c r="I23" s="7"/>
      <c r="J23" s="7">
        <v>79</v>
      </c>
      <c r="K23" s="7"/>
      <c r="L23" s="7">
        <v>90</v>
      </c>
      <c r="M23" s="7"/>
      <c r="N23" s="7">
        <v>86</v>
      </c>
      <c r="O23" s="7"/>
      <c r="P23" s="7">
        <v>65</v>
      </c>
      <c r="Q23" s="7"/>
      <c r="R23" s="7">
        <v>69</v>
      </c>
      <c r="S23" s="7"/>
      <c r="T23" s="7">
        <v>70</v>
      </c>
      <c r="U23" s="7"/>
      <c r="V23" s="7">
        <v>80</v>
      </c>
      <c r="W23" s="7"/>
      <c r="X23" s="7">
        <v>78</v>
      </c>
      <c r="Y23" s="7"/>
      <c r="Z23" s="7">
        <v>45</v>
      </c>
      <c r="AA23" s="7"/>
      <c r="AB23" s="7">
        <v>50</v>
      </c>
      <c r="AC23" s="7"/>
      <c r="AD23" s="7">
        <v>80</v>
      </c>
      <c r="AE23" s="7"/>
      <c r="AF23" s="7">
        <v>90</v>
      </c>
      <c r="AG23" s="7"/>
      <c r="AH23" s="7">
        <v>98</v>
      </c>
      <c r="AI23" s="7"/>
      <c r="AJ23" s="7">
        <v>70</v>
      </c>
      <c r="AK23" s="7"/>
      <c r="AL23" s="7">
        <v>16</v>
      </c>
      <c r="AM23" s="7"/>
      <c r="AN23" s="7">
        <v>11</v>
      </c>
      <c r="AO23" s="7"/>
      <c r="AP23" s="7">
        <v>17</v>
      </c>
      <c r="AQ23" s="7"/>
      <c r="AR23" s="7">
        <v>12</v>
      </c>
      <c r="AS23" s="7"/>
      <c r="AT23" s="1"/>
    </row>
    <row r="24" spans="1:70">
      <c r="A24" s="18">
        <v>18</v>
      </c>
      <c r="B24" s="7">
        <v>61</v>
      </c>
      <c r="C24" s="7"/>
      <c r="D24" s="7">
        <v>70</v>
      </c>
      <c r="E24" s="7"/>
      <c r="F24" s="7">
        <v>75</v>
      </c>
      <c r="G24" s="7"/>
      <c r="H24" s="7">
        <v>81</v>
      </c>
      <c r="I24" s="7"/>
      <c r="J24" s="7">
        <v>86</v>
      </c>
      <c r="K24" s="7"/>
      <c r="L24" s="7">
        <v>85</v>
      </c>
      <c r="M24" s="7"/>
      <c r="N24" s="7">
        <v>55</v>
      </c>
      <c r="O24" s="7"/>
      <c r="P24" s="7">
        <v>50</v>
      </c>
      <c r="Q24" s="7"/>
      <c r="R24" s="7">
        <v>100</v>
      </c>
      <c r="S24" s="7"/>
      <c r="T24" s="7">
        <v>90</v>
      </c>
      <c r="U24" s="7"/>
      <c r="V24" s="7">
        <v>75</v>
      </c>
      <c r="W24" s="7"/>
      <c r="X24" s="7">
        <v>80</v>
      </c>
      <c r="Y24" s="7"/>
      <c r="Z24" s="7">
        <v>80</v>
      </c>
      <c r="AA24" s="7"/>
      <c r="AB24" s="7">
        <v>80</v>
      </c>
      <c r="AC24" s="7"/>
      <c r="AD24" s="7">
        <v>62</v>
      </c>
      <c r="AE24" s="7"/>
      <c r="AF24" s="7">
        <v>63</v>
      </c>
      <c r="AG24" s="7"/>
      <c r="AH24" s="7">
        <v>91</v>
      </c>
      <c r="AI24" s="7"/>
      <c r="AJ24" s="7">
        <v>86</v>
      </c>
      <c r="AK24" s="7"/>
      <c r="AL24" s="7">
        <v>12</v>
      </c>
      <c r="AM24" s="7"/>
      <c r="AN24" s="7">
        <v>15</v>
      </c>
      <c r="AO24" s="7"/>
      <c r="AP24" s="7">
        <v>25</v>
      </c>
      <c r="AQ24" s="7"/>
      <c r="AR24" s="7">
        <v>21</v>
      </c>
      <c r="AS24" s="7"/>
      <c r="AT24" s="1"/>
    </row>
    <row r="25" spans="1:70" s="6" customFormat="1">
      <c r="A25" s="18" t="s">
        <v>34</v>
      </c>
      <c r="B25" s="7">
        <f>AVERAGE(B7:B24)</f>
        <v>56.388888888888886</v>
      </c>
      <c r="C25" s="7">
        <f>STDEV(B8:B24)/SQRT(COUNT(B8:B24))</f>
        <v>2.6860687626946325</v>
      </c>
      <c r="D25" s="7">
        <f>AVERAGE(D8:D24)</f>
        <v>62.588235294117645</v>
      </c>
      <c r="E25" s="7">
        <f>STDEV(D8:D24)/SQRT(COUNT(D8:D24))</f>
        <v>2.3184979029431023</v>
      </c>
      <c r="F25" s="7">
        <f>AVERAGE(F7:F24)</f>
        <v>68.833333333333329</v>
      </c>
      <c r="G25" s="7">
        <f>STDEV(F8:F24)/SQRT(COUNT(F8:F24))</f>
        <v>4.0970598792279356</v>
      </c>
      <c r="H25" s="7">
        <f>AVERAGE(H8:H24)</f>
        <v>75.235294117647058</v>
      </c>
      <c r="I25" s="7">
        <f>STDEV(H8:H24)/SQRT(COUNT(H8:H24))</f>
        <v>3.4068803780048698</v>
      </c>
      <c r="J25" s="7">
        <f>AVERAGE(J7:J24)</f>
        <v>76.777777777777771</v>
      </c>
      <c r="K25" s="7">
        <f>STDEV(J8:J24)/SQRT(COUNT(J8:J24))</f>
        <v>5.0175298241597099</v>
      </c>
      <c r="L25" s="7">
        <f>AVERAGE(L8:L24)</f>
        <v>81.470588235294116</v>
      </c>
      <c r="M25" s="7">
        <f>STDEV(L8:L24)/SQRT(COUNT(L8:L24))</f>
        <v>5.3165374948603592</v>
      </c>
      <c r="N25" s="7">
        <f>AVERAGE(N7:N24)</f>
        <v>71.361111111111114</v>
      </c>
      <c r="O25" s="7">
        <f>STDEV(N8:N24)/SQRT(COUNT(N8:N24))</f>
        <v>6.4983195858195808</v>
      </c>
      <c r="P25" s="7">
        <f>AVERAGE(P8:P24)</f>
        <v>70.882352941176464</v>
      </c>
      <c r="Q25" s="7">
        <f>STDEV(P8:P24)/SQRT(COUNT(P8:P24))</f>
        <v>4.3932454445810523</v>
      </c>
      <c r="R25" s="7">
        <f>AVERAGE(R7:R24)</f>
        <v>73.161111111111111</v>
      </c>
      <c r="S25" s="7">
        <f>STDEV(R8:R24)/SQRT(COUNT(R8:R24))</f>
        <v>5.7732937981949926</v>
      </c>
      <c r="T25" s="7">
        <f>AVERAGE(T8:T24)</f>
        <v>78.82352941176471</v>
      </c>
      <c r="U25" s="7">
        <f>STDEV(T8:T24)/SQRT(COUNT(T8:T24))</f>
        <v>4.6788284843707615</v>
      </c>
      <c r="V25" s="7">
        <f>AVERAGE(V8:V24)</f>
        <v>66.5</v>
      </c>
      <c r="W25" s="7">
        <f>STDEV(V8:V24)/SQRT(COUNT(V8:V24))</f>
        <v>3.4497442360438328</v>
      </c>
      <c r="X25" s="7">
        <f>AVERAGE(X8:X24)</f>
        <v>70.529411764705884</v>
      </c>
      <c r="Y25" s="7">
        <f>STDEV(X8:X24)/SQRT(COUNT(X8:X24))</f>
        <v>2.7853577854702256</v>
      </c>
      <c r="Z25" s="7">
        <f>AVERAGE(Z8:Z24)</f>
        <v>56.123529411764707</v>
      </c>
      <c r="AA25" s="7">
        <f>STDEV(Z8:Z24)/SQRT(COUNT(Z8:Z24))</f>
        <v>3.3773687701654036</v>
      </c>
      <c r="AB25" s="7">
        <f>AVERAGE(AB8:AB24)</f>
        <v>60</v>
      </c>
      <c r="AC25" s="7">
        <f>STDEV(AB8:AB24)/SQRT(COUNT(AB8:AB24))</f>
        <v>3.0316953129541622</v>
      </c>
      <c r="AD25" s="7">
        <f>AVERAGE(AD7:AD24)</f>
        <v>65.333333333333329</v>
      </c>
      <c r="AE25" s="7">
        <f>STDEV(AD8:AD24)/SQRT(COUNT(AD8:AD24))</f>
        <v>2.770956638426799</v>
      </c>
      <c r="AF25" s="7">
        <f>AVERAGE(AF7:AF24)</f>
        <v>65.944444444444443</v>
      </c>
      <c r="AG25" s="7">
        <f>STDEV(AF7:AF24)/SQRT(COUNT(AF7:AF24))</f>
        <v>3.0189729264874465</v>
      </c>
      <c r="AH25" s="7">
        <f>AVERAGE(AH7:AH24)</f>
        <v>97.944444444444443</v>
      </c>
      <c r="AI25" s="7">
        <f>STDEV(AH8:AH24)/SQRT(COUNT(AH8:AH24))</f>
        <v>6.0848598201718591</v>
      </c>
      <c r="AJ25" s="7">
        <f>AVERAGE(AJ7:AJ24)</f>
        <v>80.222222222222229</v>
      </c>
      <c r="AK25" s="7">
        <f>STDEV(AJ7:AJ24)/SQRT(COUNT(AJ7:AJ24))</f>
        <v>3.9254120599285351</v>
      </c>
      <c r="AL25" s="7">
        <f>AVERAGE(AL7:AL24)</f>
        <v>24.222222222222221</v>
      </c>
      <c r="AM25" s="7">
        <f>STDEV(AL7:AL24)/SQRT(COUNT(AL7:AL24))</f>
        <v>2.2397997628107946</v>
      </c>
      <c r="AN25" s="7">
        <f>AVERAGE(AN7:AN24)</f>
        <v>21.944444444444443</v>
      </c>
      <c r="AO25" s="7">
        <f>STDEV(AN7:AN24)/SQRT(COUNT(AN7:AN24))</f>
        <v>1.924170684991809</v>
      </c>
      <c r="AP25" s="7">
        <f>AVERAGE(AP7:AP24)</f>
        <v>13.777777777777779</v>
      </c>
      <c r="AQ25" s="7">
        <f>STDEV(AP7:AP24)/SQRT(COUNT(AP7:AP24))</f>
        <v>1.322395221285279</v>
      </c>
      <c r="AR25" s="7">
        <f>AVERAGE(AR7:AR24)</f>
        <v>12.111111111111111</v>
      </c>
      <c r="AS25" s="7">
        <f>STDEV(AR7:AR24)/SQRT(COUNT(AR7:AR24))</f>
        <v>0.91782952583225941</v>
      </c>
      <c r="AT25" s="1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0" s="6" customFormat="1">
      <c r="A26" s="1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0">
      <c r="A27" s="1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1"/>
    </row>
    <row r="28" spans="1:70" s="9" customFormat="1">
      <c r="A28" s="18" t="s">
        <v>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1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s="4" customFormat="1">
      <c r="A29" s="18">
        <v>1</v>
      </c>
      <c r="B29" s="7">
        <v>80</v>
      </c>
      <c r="C29" s="7"/>
      <c r="D29" s="7">
        <v>80</v>
      </c>
      <c r="E29" s="7"/>
      <c r="F29" s="7">
        <v>65</v>
      </c>
      <c r="G29" s="7"/>
      <c r="H29" s="7">
        <v>70</v>
      </c>
      <c r="I29" s="7"/>
      <c r="J29" s="7">
        <v>90</v>
      </c>
      <c r="K29" s="7"/>
      <c r="L29" s="7">
        <v>100</v>
      </c>
      <c r="M29" s="7"/>
      <c r="N29" s="7">
        <v>37.5</v>
      </c>
      <c r="O29" s="7"/>
      <c r="P29" s="7">
        <v>40</v>
      </c>
      <c r="Q29" s="7"/>
      <c r="R29" s="7">
        <v>70</v>
      </c>
      <c r="S29" s="7"/>
      <c r="T29" s="7">
        <v>75</v>
      </c>
      <c r="U29" s="7"/>
      <c r="V29" s="7">
        <v>12.5</v>
      </c>
      <c r="W29" s="7"/>
      <c r="X29" s="7">
        <v>25</v>
      </c>
      <c r="Y29" s="7"/>
      <c r="Z29" s="7">
        <v>33.75</v>
      </c>
      <c r="AA29" s="7"/>
      <c r="AB29" s="7">
        <v>50</v>
      </c>
      <c r="AC29" s="7"/>
      <c r="AD29" s="7">
        <v>60</v>
      </c>
      <c r="AE29" s="7"/>
      <c r="AF29" s="7">
        <v>65</v>
      </c>
      <c r="AG29" s="7"/>
      <c r="AH29" s="7">
        <v>140</v>
      </c>
      <c r="AI29" s="7"/>
      <c r="AJ29" s="7">
        <v>100</v>
      </c>
      <c r="AK29" s="7"/>
      <c r="AL29" s="7">
        <v>40</v>
      </c>
      <c r="AM29" s="7"/>
      <c r="AN29" s="7">
        <v>18</v>
      </c>
      <c r="AO29" s="7"/>
      <c r="AP29" s="7">
        <v>14</v>
      </c>
      <c r="AQ29" s="7"/>
      <c r="AR29" s="7">
        <v>12</v>
      </c>
      <c r="AS29" s="7"/>
      <c r="AT29" s="1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s="4" customFormat="1">
      <c r="A30" s="18">
        <v>2</v>
      </c>
      <c r="B30" s="7">
        <v>87.534999999999997</v>
      </c>
      <c r="C30" s="7"/>
      <c r="D30" s="7">
        <v>80</v>
      </c>
      <c r="E30" s="7"/>
      <c r="F30" s="7">
        <v>50</v>
      </c>
      <c r="G30" s="7"/>
      <c r="H30" s="7">
        <v>68</v>
      </c>
      <c r="I30" s="7"/>
      <c r="J30" s="7">
        <v>75</v>
      </c>
      <c r="K30" s="7"/>
      <c r="L30" s="7">
        <v>85</v>
      </c>
      <c r="M30" s="7"/>
      <c r="N30" s="7">
        <v>32</v>
      </c>
      <c r="O30" s="7"/>
      <c r="P30" s="7">
        <v>40</v>
      </c>
      <c r="Q30" s="7"/>
      <c r="R30" s="7">
        <v>66.66</v>
      </c>
      <c r="S30" s="7"/>
      <c r="T30" s="7">
        <v>81</v>
      </c>
      <c r="U30" s="7"/>
      <c r="V30" s="7">
        <v>75</v>
      </c>
      <c r="W30" s="7"/>
      <c r="X30" s="7">
        <v>80</v>
      </c>
      <c r="Y30" s="7"/>
      <c r="Z30" s="7">
        <v>56</v>
      </c>
      <c r="AA30" s="7"/>
      <c r="AB30" s="7">
        <v>70</v>
      </c>
      <c r="AC30" s="7"/>
      <c r="AD30" s="7">
        <v>52</v>
      </c>
      <c r="AE30" s="7"/>
      <c r="AF30" s="7">
        <v>53</v>
      </c>
      <c r="AG30" s="7"/>
      <c r="AH30" s="7">
        <v>106</v>
      </c>
      <c r="AI30" s="7"/>
      <c r="AJ30" s="7">
        <v>80</v>
      </c>
      <c r="AK30" s="7"/>
      <c r="AL30" s="7">
        <v>34</v>
      </c>
      <c r="AM30" s="7"/>
      <c r="AN30" s="7">
        <v>12</v>
      </c>
      <c r="AO30" s="7"/>
      <c r="AP30" s="7">
        <v>24</v>
      </c>
      <c r="AQ30" s="7"/>
      <c r="AR30" s="7">
        <v>18</v>
      </c>
      <c r="AS30" s="7"/>
      <c r="AT30" s="1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s="4" customFormat="1">
      <c r="A31" s="18">
        <v>3</v>
      </c>
      <c r="B31" s="7">
        <v>37.5</v>
      </c>
      <c r="C31" s="7"/>
      <c r="D31" s="7">
        <v>45</v>
      </c>
      <c r="E31" s="7"/>
      <c r="F31" s="7">
        <v>55</v>
      </c>
      <c r="G31" s="7"/>
      <c r="H31" s="7">
        <v>70</v>
      </c>
      <c r="I31" s="7"/>
      <c r="J31" s="7">
        <v>25</v>
      </c>
      <c r="K31" s="7"/>
      <c r="L31" s="7">
        <v>40</v>
      </c>
      <c r="M31" s="7"/>
      <c r="N31" s="7">
        <v>45</v>
      </c>
      <c r="O31" s="7"/>
      <c r="P31" s="7">
        <v>59</v>
      </c>
      <c r="Q31" s="7"/>
      <c r="R31" s="7">
        <v>30</v>
      </c>
      <c r="S31" s="7"/>
      <c r="T31" s="7">
        <v>40</v>
      </c>
      <c r="U31" s="7"/>
      <c r="V31" s="7">
        <v>50</v>
      </c>
      <c r="W31" s="7" t="s">
        <v>4</v>
      </c>
      <c r="X31" s="7">
        <v>65</v>
      </c>
      <c r="Y31" s="7"/>
      <c r="Z31" s="7">
        <v>47.5</v>
      </c>
      <c r="AA31" s="7"/>
      <c r="AB31" s="7">
        <v>70</v>
      </c>
      <c r="AC31" s="7"/>
      <c r="AD31" s="7">
        <v>56</v>
      </c>
      <c r="AE31" s="7"/>
      <c r="AF31" s="7">
        <v>58</v>
      </c>
      <c r="AG31" s="7"/>
      <c r="AH31" s="7">
        <v>104</v>
      </c>
      <c r="AI31" s="7"/>
      <c r="AJ31" s="7">
        <v>80</v>
      </c>
      <c r="AK31" s="7"/>
      <c r="AL31" s="7">
        <v>15</v>
      </c>
      <c r="AM31" s="7"/>
      <c r="AN31" s="7">
        <v>12</v>
      </c>
      <c r="AO31" s="7"/>
      <c r="AP31" s="7">
        <v>19</v>
      </c>
      <c r="AQ31" s="7"/>
      <c r="AR31" s="7">
        <v>14</v>
      </c>
      <c r="AS31" s="7"/>
      <c r="AT31" s="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s="4" customFormat="1">
      <c r="A32" s="18">
        <v>4</v>
      </c>
      <c r="B32" s="7">
        <v>100</v>
      </c>
      <c r="C32" s="7"/>
      <c r="D32" s="7">
        <v>100</v>
      </c>
      <c r="E32" s="7"/>
      <c r="F32" s="7">
        <v>85</v>
      </c>
      <c r="G32" s="7"/>
      <c r="H32" s="7">
        <v>90</v>
      </c>
      <c r="I32" s="7"/>
      <c r="J32" s="7">
        <v>80</v>
      </c>
      <c r="K32" s="7"/>
      <c r="L32" s="7">
        <v>80</v>
      </c>
      <c r="M32" s="7"/>
      <c r="N32" s="7">
        <v>100</v>
      </c>
      <c r="O32" s="7"/>
      <c r="P32" s="7">
        <v>100</v>
      </c>
      <c r="Q32" s="7"/>
      <c r="R32" s="7">
        <v>60</v>
      </c>
      <c r="S32" s="7"/>
      <c r="T32" s="7">
        <v>75</v>
      </c>
      <c r="U32" s="7"/>
      <c r="V32" s="7">
        <v>70</v>
      </c>
      <c r="W32" s="7"/>
      <c r="X32" s="7">
        <v>75</v>
      </c>
      <c r="Y32" s="7"/>
      <c r="Z32" s="7">
        <v>100</v>
      </c>
      <c r="AA32" s="7"/>
      <c r="AB32" s="7">
        <v>100</v>
      </c>
      <c r="AC32" s="7"/>
      <c r="AD32" s="7">
        <v>100</v>
      </c>
      <c r="AE32" s="7"/>
      <c r="AF32" s="7">
        <v>100</v>
      </c>
      <c r="AG32" s="7"/>
      <c r="AH32" s="7">
        <v>86</v>
      </c>
      <c r="AI32" s="7"/>
      <c r="AJ32" s="7">
        <v>50</v>
      </c>
      <c r="AK32" s="7"/>
      <c r="AL32" s="7">
        <v>35</v>
      </c>
      <c r="AM32" s="7"/>
      <c r="AN32" s="7">
        <v>20</v>
      </c>
      <c r="AO32" s="7"/>
      <c r="AP32" s="7">
        <v>14</v>
      </c>
      <c r="AQ32" s="7"/>
      <c r="AR32" s="7">
        <v>10</v>
      </c>
      <c r="AS32" s="7"/>
      <c r="AT32" s="1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>
      <c r="A33" s="18">
        <v>5</v>
      </c>
      <c r="B33" s="7">
        <v>60</v>
      </c>
      <c r="C33" s="7"/>
      <c r="D33" s="7">
        <v>75</v>
      </c>
      <c r="E33" s="7"/>
      <c r="F33" s="7">
        <v>65</v>
      </c>
      <c r="G33" s="7"/>
      <c r="H33" s="7">
        <v>78</v>
      </c>
      <c r="I33" s="7"/>
      <c r="J33" s="7">
        <v>100</v>
      </c>
      <c r="K33" s="7"/>
      <c r="L33" s="7">
        <v>100</v>
      </c>
      <c r="M33" s="7"/>
      <c r="N33" s="7">
        <v>100</v>
      </c>
      <c r="O33" s="7"/>
      <c r="P33" s="7">
        <v>100</v>
      </c>
      <c r="Q33" s="7"/>
      <c r="R33" s="7">
        <v>66.599999999999994</v>
      </c>
      <c r="S33" s="7"/>
      <c r="T33" s="7">
        <v>80</v>
      </c>
      <c r="U33" s="7"/>
      <c r="V33" s="7">
        <v>100</v>
      </c>
      <c r="W33" s="7"/>
      <c r="X33" s="7">
        <v>100</v>
      </c>
      <c r="Y33" s="7"/>
      <c r="Z33" s="7">
        <v>82.5</v>
      </c>
      <c r="AA33" s="7"/>
      <c r="AB33" s="7">
        <v>90</v>
      </c>
      <c r="AC33" s="7"/>
      <c r="AD33" s="7">
        <v>72</v>
      </c>
      <c r="AE33" s="7"/>
      <c r="AF33" s="7">
        <v>80</v>
      </c>
      <c r="AG33" s="7"/>
      <c r="AH33" s="7">
        <v>68</v>
      </c>
      <c r="AI33" s="7"/>
      <c r="AJ33" s="7">
        <v>40</v>
      </c>
      <c r="AK33" s="7"/>
      <c r="AL33" s="7">
        <v>15</v>
      </c>
      <c r="AM33" s="7"/>
      <c r="AN33" s="7">
        <v>12</v>
      </c>
      <c r="AO33" s="7"/>
      <c r="AP33" s="7">
        <v>15</v>
      </c>
      <c r="AQ33" s="7"/>
      <c r="AR33" s="7">
        <v>12</v>
      </c>
      <c r="AS33" s="7"/>
      <c r="AT33" s="1"/>
    </row>
    <row r="34" spans="1:70">
      <c r="A34" s="18">
        <v>6</v>
      </c>
      <c r="B34" s="7">
        <v>55</v>
      </c>
      <c r="C34" s="7"/>
      <c r="D34" s="7">
        <v>60</v>
      </c>
      <c r="E34" s="7"/>
      <c r="F34" s="7">
        <v>50</v>
      </c>
      <c r="G34" s="7"/>
      <c r="H34" s="7">
        <v>79</v>
      </c>
      <c r="I34" s="7"/>
      <c r="J34" s="7">
        <v>85</v>
      </c>
      <c r="K34" s="7"/>
      <c r="L34" s="7">
        <v>90</v>
      </c>
      <c r="M34" s="7"/>
      <c r="N34" s="7">
        <v>22.5</v>
      </c>
      <c r="O34" s="7"/>
      <c r="P34" s="7">
        <v>30</v>
      </c>
      <c r="Q34" s="7"/>
      <c r="R34" s="7">
        <v>70</v>
      </c>
      <c r="S34" s="7"/>
      <c r="T34" s="7">
        <v>100</v>
      </c>
      <c r="U34" s="7"/>
      <c r="V34" s="7">
        <v>50</v>
      </c>
      <c r="W34" s="7"/>
      <c r="X34" s="7">
        <v>60</v>
      </c>
      <c r="Y34" s="7"/>
      <c r="Z34" s="7">
        <v>33.75</v>
      </c>
      <c r="AA34" s="7"/>
      <c r="AB34" s="7">
        <v>70</v>
      </c>
      <c r="AC34" s="7"/>
      <c r="AD34" s="7">
        <v>57</v>
      </c>
      <c r="AE34" s="7"/>
      <c r="AF34" s="7">
        <v>65</v>
      </c>
      <c r="AG34" s="7"/>
      <c r="AH34" s="7">
        <v>102</v>
      </c>
      <c r="AI34" s="7"/>
      <c r="AJ34" s="7">
        <v>65</v>
      </c>
      <c r="AK34" s="7"/>
      <c r="AL34" s="7">
        <v>29</v>
      </c>
      <c r="AM34" s="7"/>
      <c r="AN34" s="7">
        <v>15</v>
      </c>
      <c r="AO34" s="7"/>
      <c r="AP34" s="7">
        <v>12</v>
      </c>
      <c r="AQ34" s="7"/>
      <c r="AR34" s="7">
        <v>17</v>
      </c>
      <c r="AS34" s="7"/>
      <c r="AT34" s="1"/>
    </row>
    <row r="35" spans="1:70">
      <c r="A35" s="18">
        <v>7</v>
      </c>
      <c r="B35" s="7">
        <v>45</v>
      </c>
      <c r="C35" s="7"/>
      <c r="D35" s="7">
        <v>55</v>
      </c>
      <c r="E35" s="7"/>
      <c r="F35" s="7">
        <v>55</v>
      </c>
      <c r="G35" s="7"/>
      <c r="H35" s="7">
        <v>76</v>
      </c>
      <c r="I35" s="7"/>
      <c r="J35" s="7">
        <v>90</v>
      </c>
      <c r="K35" s="7"/>
      <c r="L35" s="7">
        <v>90</v>
      </c>
      <c r="M35" s="7"/>
      <c r="N35" s="7">
        <v>35</v>
      </c>
      <c r="O35" s="7"/>
      <c r="P35" s="7">
        <v>41</v>
      </c>
      <c r="Q35" s="7"/>
      <c r="R35" s="7">
        <v>70</v>
      </c>
      <c r="S35" s="7"/>
      <c r="T35" s="7">
        <v>80</v>
      </c>
      <c r="U35" s="7"/>
      <c r="V35" s="7">
        <v>50</v>
      </c>
      <c r="W35" s="7"/>
      <c r="X35" s="7">
        <v>60</v>
      </c>
      <c r="Y35" s="7"/>
      <c r="Z35" s="7">
        <v>50</v>
      </c>
      <c r="AA35" s="7"/>
      <c r="AB35" s="7">
        <v>70</v>
      </c>
      <c r="AC35" s="7"/>
      <c r="AD35" s="7">
        <v>52</v>
      </c>
      <c r="AE35" s="7"/>
      <c r="AF35" s="7">
        <v>68</v>
      </c>
      <c r="AG35" s="7"/>
      <c r="AH35" s="7">
        <v>44</v>
      </c>
      <c r="AI35" s="7"/>
      <c r="AJ35" s="7">
        <v>32</v>
      </c>
      <c r="AK35" s="7"/>
      <c r="AL35" s="7">
        <v>17</v>
      </c>
      <c r="AM35" s="7"/>
      <c r="AN35" s="7">
        <v>10</v>
      </c>
      <c r="AO35" s="7"/>
      <c r="AP35" s="7">
        <v>12</v>
      </c>
      <c r="AQ35" s="7"/>
      <c r="AR35" s="7">
        <v>9</v>
      </c>
      <c r="AS35" s="7"/>
      <c r="AT35" s="1"/>
    </row>
    <row r="36" spans="1:70">
      <c r="A36" s="18">
        <v>8</v>
      </c>
      <c r="B36" s="7">
        <v>65</v>
      </c>
      <c r="C36" s="7"/>
      <c r="D36" s="7">
        <v>70</v>
      </c>
      <c r="E36" s="7"/>
      <c r="F36" s="7">
        <v>73</v>
      </c>
      <c r="G36" s="7"/>
      <c r="H36" s="7">
        <v>80</v>
      </c>
      <c r="I36" s="7"/>
      <c r="J36" s="7">
        <v>50</v>
      </c>
      <c r="K36" s="7"/>
      <c r="L36" s="7">
        <v>60</v>
      </c>
      <c r="M36" s="7"/>
      <c r="N36" s="7">
        <v>57.5</v>
      </c>
      <c r="O36" s="7"/>
      <c r="P36" s="7">
        <v>60</v>
      </c>
      <c r="Q36" s="7"/>
      <c r="R36" s="7">
        <v>66.66</v>
      </c>
      <c r="S36" s="7"/>
      <c r="T36" s="7">
        <v>73</v>
      </c>
      <c r="U36" s="7"/>
      <c r="V36" s="7">
        <v>62.5</v>
      </c>
      <c r="W36" s="7"/>
      <c r="X36" s="7">
        <v>64</v>
      </c>
      <c r="Y36" s="7"/>
      <c r="Z36" s="7">
        <v>65</v>
      </c>
      <c r="AA36" s="7"/>
      <c r="AB36" s="7">
        <v>70</v>
      </c>
      <c r="AC36" s="7"/>
      <c r="AD36" s="7">
        <v>56</v>
      </c>
      <c r="AE36" s="7"/>
      <c r="AF36" s="7">
        <v>60</v>
      </c>
      <c r="AG36" s="7"/>
      <c r="AH36" s="7">
        <v>115</v>
      </c>
      <c r="AI36" s="7"/>
      <c r="AJ36" s="7">
        <v>85</v>
      </c>
      <c r="AK36" s="7"/>
      <c r="AL36" s="7">
        <v>28</v>
      </c>
      <c r="AM36" s="7"/>
      <c r="AN36" s="7">
        <v>25</v>
      </c>
      <c r="AO36" s="7"/>
      <c r="AP36" s="7">
        <v>21</v>
      </c>
      <c r="AQ36" s="7"/>
      <c r="AR36" s="7">
        <v>18</v>
      </c>
      <c r="AS36" s="7"/>
      <c r="AT36" s="1"/>
    </row>
    <row r="37" spans="1:70">
      <c r="A37" s="18">
        <v>9</v>
      </c>
      <c r="B37" s="7">
        <v>55</v>
      </c>
      <c r="C37" s="7"/>
      <c r="D37" s="7">
        <v>65</v>
      </c>
      <c r="E37" s="7"/>
      <c r="F37" s="7">
        <v>90</v>
      </c>
      <c r="G37" s="7"/>
      <c r="H37" s="7">
        <v>90</v>
      </c>
      <c r="I37" s="7"/>
      <c r="J37" s="7">
        <v>90</v>
      </c>
      <c r="K37" s="7"/>
      <c r="L37" s="7">
        <v>90</v>
      </c>
      <c r="M37" s="7"/>
      <c r="N37" s="7">
        <v>57.5</v>
      </c>
      <c r="O37" s="7"/>
      <c r="P37" s="7">
        <v>60</v>
      </c>
      <c r="Q37" s="7"/>
      <c r="R37" s="7">
        <v>45</v>
      </c>
      <c r="S37" s="7"/>
      <c r="T37" s="7">
        <v>100</v>
      </c>
      <c r="U37" s="7"/>
      <c r="V37" s="7">
        <v>100</v>
      </c>
      <c r="W37" s="7"/>
      <c r="X37" s="7">
        <v>100</v>
      </c>
      <c r="Y37" s="7"/>
      <c r="Z37" s="7">
        <v>57.5</v>
      </c>
      <c r="AA37" s="7"/>
      <c r="AB37" s="7">
        <v>70</v>
      </c>
      <c r="AC37" s="7"/>
      <c r="AD37" s="7">
        <v>92</v>
      </c>
      <c r="AE37" s="7"/>
      <c r="AF37" s="7">
        <v>95</v>
      </c>
      <c r="AG37" s="7"/>
      <c r="AH37" s="7">
        <v>70</v>
      </c>
      <c r="AI37" s="7"/>
      <c r="AJ37" s="7">
        <v>28</v>
      </c>
      <c r="AK37" s="7"/>
      <c r="AL37" s="7">
        <v>23</v>
      </c>
      <c r="AM37" s="7"/>
      <c r="AN37" s="7">
        <v>15</v>
      </c>
      <c r="AO37" s="7"/>
      <c r="AP37" s="7">
        <v>11</v>
      </c>
      <c r="AQ37" s="7"/>
      <c r="AR37" s="7">
        <v>8</v>
      </c>
      <c r="AS37" s="7"/>
      <c r="AT37" s="1"/>
    </row>
    <row r="38" spans="1:70">
      <c r="A38" s="18">
        <v>10</v>
      </c>
      <c r="B38" s="7">
        <v>80</v>
      </c>
      <c r="C38" s="7"/>
      <c r="D38" s="7">
        <v>85</v>
      </c>
      <c r="E38" s="7"/>
      <c r="F38" s="7">
        <v>88</v>
      </c>
      <c r="G38" s="7"/>
      <c r="H38" s="7">
        <v>92</v>
      </c>
      <c r="I38" s="7"/>
      <c r="J38" s="7">
        <v>100</v>
      </c>
      <c r="K38" s="7"/>
      <c r="L38" s="7">
        <v>90</v>
      </c>
      <c r="M38" s="7"/>
      <c r="N38" s="7">
        <v>90</v>
      </c>
      <c r="O38" s="7"/>
      <c r="P38" s="7">
        <v>95</v>
      </c>
      <c r="Q38" s="7"/>
      <c r="R38" s="7">
        <v>80</v>
      </c>
      <c r="S38" s="7"/>
      <c r="T38" s="7">
        <v>95</v>
      </c>
      <c r="U38" s="7"/>
      <c r="V38" s="7">
        <v>100</v>
      </c>
      <c r="W38" s="7"/>
      <c r="X38" s="7">
        <v>100</v>
      </c>
      <c r="Y38" s="7"/>
      <c r="Z38" s="7">
        <v>57.5</v>
      </c>
      <c r="AA38" s="7"/>
      <c r="AB38" s="7">
        <v>65</v>
      </c>
      <c r="AC38" s="7"/>
      <c r="AD38" s="7">
        <v>78</v>
      </c>
      <c r="AE38" s="7"/>
      <c r="AF38" s="7">
        <v>75</v>
      </c>
      <c r="AG38" s="7"/>
      <c r="AH38" s="7">
        <v>97</v>
      </c>
      <c r="AI38" s="7"/>
      <c r="AJ38" s="7">
        <v>80</v>
      </c>
      <c r="AK38" s="7"/>
      <c r="AL38" s="7">
        <v>13</v>
      </c>
      <c r="AM38" s="7"/>
      <c r="AN38" s="7">
        <v>9</v>
      </c>
      <c r="AO38" s="7"/>
      <c r="AP38" s="7">
        <v>2</v>
      </c>
      <c r="AQ38" s="7"/>
      <c r="AR38" s="7">
        <v>2</v>
      </c>
      <c r="AS38" s="7"/>
      <c r="AT38" s="1"/>
    </row>
    <row r="39" spans="1:70">
      <c r="A39" s="18">
        <v>11</v>
      </c>
      <c r="B39" s="7">
        <v>60</v>
      </c>
      <c r="C39" s="7"/>
      <c r="D39" s="7">
        <v>67</v>
      </c>
      <c r="E39" s="7"/>
      <c r="F39" s="7">
        <v>60</v>
      </c>
      <c r="G39" s="7"/>
      <c r="H39" s="7">
        <v>76</v>
      </c>
      <c r="I39" s="7"/>
      <c r="J39" s="7">
        <v>85</v>
      </c>
      <c r="K39" s="7"/>
      <c r="L39" s="7">
        <v>90</v>
      </c>
      <c r="M39" s="7"/>
      <c r="N39" s="7">
        <v>90</v>
      </c>
      <c r="O39" s="7"/>
      <c r="P39" s="7">
        <v>98</v>
      </c>
      <c r="Q39" s="7"/>
      <c r="R39" s="7">
        <v>68</v>
      </c>
      <c r="S39" s="7"/>
      <c r="T39" s="7">
        <v>85</v>
      </c>
      <c r="U39" s="7"/>
      <c r="V39" s="7">
        <v>75</v>
      </c>
      <c r="W39" s="7"/>
      <c r="X39" s="7">
        <v>80</v>
      </c>
      <c r="Y39" s="7"/>
      <c r="Z39" s="7">
        <v>65</v>
      </c>
      <c r="AA39" s="7"/>
      <c r="AB39" s="7">
        <v>70</v>
      </c>
      <c r="AC39" s="7"/>
      <c r="AD39" s="7">
        <v>65</v>
      </c>
      <c r="AE39" s="7"/>
      <c r="AF39" s="7">
        <v>70</v>
      </c>
      <c r="AG39" s="7"/>
      <c r="AH39" s="7">
        <v>98</v>
      </c>
      <c r="AI39" s="7"/>
      <c r="AJ39" s="7">
        <v>75</v>
      </c>
      <c r="AK39" s="7"/>
      <c r="AL39" s="7">
        <v>21</v>
      </c>
      <c r="AM39" s="7"/>
      <c r="AN39" s="7">
        <v>15</v>
      </c>
      <c r="AO39" s="7"/>
      <c r="AP39" s="7">
        <v>10</v>
      </c>
      <c r="AQ39" s="7"/>
      <c r="AR39" s="7">
        <v>10</v>
      </c>
      <c r="AS39" s="7"/>
      <c r="AT39" s="1"/>
    </row>
    <row r="40" spans="1:70">
      <c r="A40" s="18">
        <v>12</v>
      </c>
      <c r="B40" s="7">
        <v>71</v>
      </c>
      <c r="C40" s="7"/>
      <c r="D40" s="7">
        <v>80</v>
      </c>
      <c r="E40" s="7"/>
      <c r="F40" s="7">
        <v>65</v>
      </c>
      <c r="G40" s="7"/>
      <c r="H40" s="7">
        <v>78</v>
      </c>
      <c r="I40" s="7"/>
      <c r="J40" s="7">
        <v>65</v>
      </c>
      <c r="K40" s="7"/>
      <c r="L40" s="7">
        <v>73</v>
      </c>
      <c r="M40" s="7"/>
      <c r="N40" s="7">
        <v>85</v>
      </c>
      <c r="O40" s="7"/>
      <c r="P40" s="7">
        <v>90</v>
      </c>
      <c r="Q40" s="7"/>
      <c r="R40" s="7">
        <v>90</v>
      </c>
      <c r="S40" s="7"/>
      <c r="T40" s="7">
        <v>95</v>
      </c>
      <c r="U40" s="7"/>
      <c r="V40" s="7">
        <v>76</v>
      </c>
      <c r="W40" s="7"/>
      <c r="X40" s="7">
        <v>80</v>
      </c>
      <c r="Y40" s="7"/>
      <c r="Z40" s="7">
        <v>60</v>
      </c>
      <c r="AA40" s="7"/>
      <c r="AB40" s="7">
        <v>74</v>
      </c>
      <c r="AC40" s="7"/>
      <c r="AD40" s="7">
        <v>78</v>
      </c>
      <c r="AE40" s="7"/>
      <c r="AF40" s="7">
        <v>80</v>
      </c>
      <c r="AG40" s="7"/>
      <c r="AH40" s="7">
        <v>110</v>
      </c>
      <c r="AI40" s="7"/>
      <c r="AJ40" s="7">
        <v>65</v>
      </c>
      <c r="AK40" s="7"/>
      <c r="AL40" s="7">
        <v>16</v>
      </c>
      <c r="AM40" s="7"/>
      <c r="AN40" s="7">
        <v>9</v>
      </c>
      <c r="AO40" s="7"/>
      <c r="AP40" s="7">
        <v>14</v>
      </c>
      <c r="AQ40" s="7"/>
      <c r="AR40" s="7">
        <v>13</v>
      </c>
      <c r="AS40" s="7"/>
      <c r="AT40" s="1"/>
    </row>
    <row r="41" spans="1:70">
      <c r="A41" s="18">
        <v>13</v>
      </c>
      <c r="B41" s="7">
        <v>67</v>
      </c>
      <c r="C41" s="7"/>
      <c r="D41" s="7">
        <v>73</v>
      </c>
      <c r="E41" s="7"/>
      <c r="F41" s="7">
        <v>56</v>
      </c>
      <c r="G41" s="7"/>
      <c r="H41" s="7">
        <v>65</v>
      </c>
      <c r="I41" s="7"/>
      <c r="J41" s="7">
        <v>76</v>
      </c>
      <c r="K41" s="7"/>
      <c r="L41" s="7">
        <v>78</v>
      </c>
      <c r="M41" s="7"/>
      <c r="N41" s="7">
        <v>76</v>
      </c>
      <c r="O41" s="7"/>
      <c r="P41" s="7">
        <v>83</v>
      </c>
      <c r="Q41" s="7"/>
      <c r="R41" s="7">
        <v>85</v>
      </c>
      <c r="S41" s="7"/>
      <c r="T41" s="7">
        <v>90</v>
      </c>
      <c r="U41" s="7"/>
      <c r="V41" s="7">
        <v>80</v>
      </c>
      <c r="W41" s="7"/>
      <c r="X41" s="7">
        <v>85</v>
      </c>
      <c r="Y41" s="7"/>
      <c r="Z41" s="7">
        <v>50</v>
      </c>
      <c r="AA41" s="7"/>
      <c r="AB41" s="7">
        <v>65</v>
      </c>
      <c r="AC41" s="7"/>
      <c r="AD41" s="7">
        <v>85</v>
      </c>
      <c r="AE41" s="7"/>
      <c r="AF41" s="7">
        <v>80</v>
      </c>
      <c r="AG41" s="7"/>
      <c r="AH41" s="7">
        <v>53</v>
      </c>
      <c r="AI41" s="7"/>
      <c r="AJ41" s="7">
        <v>45</v>
      </c>
      <c r="AK41" s="7"/>
      <c r="AL41" s="7">
        <v>28</v>
      </c>
      <c r="AM41" s="7"/>
      <c r="AN41" s="7">
        <v>15</v>
      </c>
      <c r="AO41" s="7"/>
      <c r="AP41" s="7">
        <v>18</v>
      </c>
      <c r="AQ41" s="7"/>
      <c r="AR41" s="7">
        <v>12</v>
      </c>
      <c r="AS41" s="7"/>
      <c r="AT41" s="1"/>
    </row>
    <row r="42" spans="1:70">
      <c r="A42" s="18">
        <v>14</v>
      </c>
      <c r="B42" s="7">
        <v>75</v>
      </c>
      <c r="C42" s="7"/>
      <c r="D42" s="7">
        <v>83</v>
      </c>
      <c r="E42" s="7"/>
      <c r="F42" s="7">
        <v>74</v>
      </c>
      <c r="G42" s="7"/>
      <c r="H42" s="7">
        <v>91</v>
      </c>
      <c r="I42" s="7"/>
      <c r="J42" s="7">
        <v>93</v>
      </c>
      <c r="K42" s="7"/>
      <c r="L42" s="7">
        <v>95</v>
      </c>
      <c r="M42" s="7"/>
      <c r="N42" s="7">
        <v>80</v>
      </c>
      <c r="O42" s="7"/>
      <c r="P42" s="7">
        <v>80</v>
      </c>
      <c r="Q42" s="7"/>
      <c r="R42" s="7">
        <v>85</v>
      </c>
      <c r="S42" s="7"/>
      <c r="T42" s="7">
        <v>98</v>
      </c>
      <c r="U42" s="7"/>
      <c r="V42" s="7">
        <v>90</v>
      </c>
      <c r="W42" s="7"/>
      <c r="X42" s="7">
        <v>88</v>
      </c>
      <c r="Y42" s="7"/>
      <c r="Z42" s="7">
        <v>56</v>
      </c>
      <c r="AA42" s="7"/>
      <c r="AB42" s="7">
        <v>78</v>
      </c>
      <c r="AC42" s="7"/>
      <c r="AD42" s="7">
        <v>70</v>
      </c>
      <c r="AE42" s="7"/>
      <c r="AF42" s="7">
        <v>75</v>
      </c>
      <c r="AG42" s="7"/>
      <c r="AH42" s="7">
        <v>32</v>
      </c>
      <c r="AI42" s="7"/>
      <c r="AJ42" s="7">
        <v>30</v>
      </c>
      <c r="AK42" s="7"/>
      <c r="AL42" s="7">
        <v>21</v>
      </c>
      <c r="AM42" s="7"/>
      <c r="AN42" s="7">
        <v>17</v>
      </c>
      <c r="AO42" s="7"/>
      <c r="AP42" s="7">
        <v>12</v>
      </c>
      <c r="AQ42" s="7"/>
      <c r="AR42" s="7">
        <v>11</v>
      </c>
      <c r="AS42" s="7"/>
      <c r="AT42" s="1"/>
    </row>
    <row r="43" spans="1:70">
      <c r="A43" s="18">
        <v>15</v>
      </c>
      <c r="B43" s="7">
        <v>78</v>
      </c>
      <c r="C43" s="7"/>
      <c r="D43" s="7">
        <v>85</v>
      </c>
      <c r="E43" s="7"/>
      <c r="F43" s="7">
        <v>68</v>
      </c>
      <c r="G43" s="7"/>
      <c r="H43" s="7">
        <v>79</v>
      </c>
      <c r="I43" s="7"/>
      <c r="J43" s="7">
        <v>81</v>
      </c>
      <c r="K43" s="7"/>
      <c r="L43" s="7">
        <v>85</v>
      </c>
      <c r="M43" s="7"/>
      <c r="N43" s="7">
        <v>75.900000000000006</v>
      </c>
      <c r="O43" s="7"/>
      <c r="P43" s="7">
        <v>78</v>
      </c>
      <c r="Q43" s="7"/>
      <c r="R43" s="7">
        <v>82</v>
      </c>
      <c r="S43" s="7"/>
      <c r="T43" s="7">
        <v>85</v>
      </c>
      <c r="U43" s="7"/>
      <c r="V43" s="7">
        <v>78</v>
      </c>
      <c r="W43" s="7"/>
      <c r="X43" s="7">
        <v>75</v>
      </c>
      <c r="Y43" s="7"/>
      <c r="Z43" s="7">
        <v>60</v>
      </c>
      <c r="AA43" s="7"/>
      <c r="AB43" s="7">
        <v>78</v>
      </c>
      <c r="AC43" s="7"/>
      <c r="AD43" s="7">
        <v>63</v>
      </c>
      <c r="AE43" s="7"/>
      <c r="AF43" s="7">
        <v>67</v>
      </c>
      <c r="AG43" s="7"/>
      <c r="AH43" s="7">
        <v>98</v>
      </c>
      <c r="AI43" s="7"/>
      <c r="AJ43" s="7">
        <v>80</v>
      </c>
      <c r="AK43" s="7"/>
      <c r="AL43" s="7">
        <v>18</v>
      </c>
      <c r="AM43" s="7"/>
      <c r="AN43" s="7">
        <v>12</v>
      </c>
      <c r="AO43" s="7"/>
      <c r="AP43" s="7">
        <v>9</v>
      </c>
      <c r="AQ43" s="7"/>
      <c r="AR43" s="7">
        <v>9</v>
      </c>
      <c r="AS43" s="7"/>
      <c r="AT43" s="1"/>
    </row>
    <row r="44" spans="1:70">
      <c r="A44" s="18">
        <v>16</v>
      </c>
      <c r="B44" s="7">
        <v>66</v>
      </c>
      <c r="C44" s="7"/>
      <c r="D44" s="7">
        <v>75</v>
      </c>
      <c r="E44" s="7"/>
      <c r="F44" s="7">
        <v>81</v>
      </c>
      <c r="G44" s="7"/>
      <c r="H44" s="7">
        <v>88</v>
      </c>
      <c r="I44" s="7"/>
      <c r="J44" s="7">
        <v>78</v>
      </c>
      <c r="K44" s="7"/>
      <c r="L44" s="7">
        <v>84</v>
      </c>
      <c r="M44" s="7"/>
      <c r="N44" s="7">
        <v>87</v>
      </c>
      <c r="O44" s="7"/>
      <c r="P44" s="7">
        <v>88</v>
      </c>
      <c r="Q44" s="7"/>
      <c r="R44" s="7">
        <v>70</v>
      </c>
      <c r="S44" s="7"/>
      <c r="T44" s="7">
        <v>75</v>
      </c>
      <c r="U44" s="7"/>
      <c r="V44" s="7">
        <v>82</v>
      </c>
      <c r="W44" s="7"/>
      <c r="X44" s="7">
        <v>86</v>
      </c>
      <c r="Y44" s="7"/>
      <c r="Z44" s="7">
        <v>63</v>
      </c>
      <c r="AA44" s="7"/>
      <c r="AB44" s="7">
        <v>80</v>
      </c>
      <c r="AC44" s="7"/>
      <c r="AD44" s="7">
        <v>65</v>
      </c>
      <c r="AE44" s="7"/>
      <c r="AF44" s="7">
        <v>80</v>
      </c>
      <c r="AG44" s="7"/>
      <c r="AH44" s="7">
        <v>118</v>
      </c>
      <c r="AI44" s="7"/>
      <c r="AJ44" s="7">
        <v>98</v>
      </c>
      <c r="AK44" s="7"/>
      <c r="AL44" s="7">
        <v>32</v>
      </c>
      <c r="AM44" s="7"/>
      <c r="AN44" s="7">
        <v>20</v>
      </c>
      <c r="AO44" s="7"/>
      <c r="AP44" s="7">
        <v>10</v>
      </c>
      <c r="AQ44" s="7"/>
      <c r="AR44" s="7">
        <v>9</v>
      </c>
      <c r="AS44" s="7"/>
      <c r="AT44" s="1"/>
    </row>
    <row r="45" spans="1:70">
      <c r="A45" s="18">
        <v>17</v>
      </c>
      <c r="B45" s="7">
        <v>80</v>
      </c>
      <c r="C45" s="7"/>
      <c r="D45" s="7">
        <v>82</v>
      </c>
      <c r="E45" s="7"/>
      <c r="F45" s="7">
        <v>75</v>
      </c>
      <c r="G45" s="7"/>
      <c r="H45" s="7">
        <v>86</v>
      </c>
      <c r="I45" s="7"/>
      <c r="J45" s="7">
        <v>81</v>
      </c>
      <c r="K45" s="7"/>
      <c r="L45" s="7">
        <v>90</v>
      </c>
      <c r="M45" s="7"/>
      <c r="N45" s="7">
        <v>90</v>
      </c>
      <c r="O45" s="7"/>
      <c r="P45" s="7">
        <v>90</v>
      </c>
      <c r="Q45" s="7"/>
      <c r="R45" s="7">
        <v>65</v>
      </c>
      <c r="S45" s="7"/>
      <c r="T45" s="7">
        <v>70</v>
      </c>
      <c r="U45" s="7"/>
      <c r="V45" s="7">
        <v>76</v>
      </c>
      <c r="W45" s="7"/>
      <c r="X45" s="7">
        <v>73</v>
      </c>
      <c r="Y45" s="7"/>
      <c r="Z45" s="7">
        <v>45</v>
      </c>
      <c r="AA45" s="7"/>
      <c r="AB45" s="7">
        <v>78</v>
      </c>
      <c r="AC45" s="7"/>
      <c r="AD45" s="7">
        <v>72</v>
      </c>
      <c r="AE45" s="7"/>
      <c r="AF45" s="7">
        <v>70</v>
      </c>
      <c r="AG45" s="7"/>
      <c r="AH45" s="7">
        <v>103</v>
      </c>
      <c r="AI45" s="7"/>
      <c r="AJ45" s="7">
        <v>87</v>
      </c>
      <c r="AK45" s="7"/>
      <c r="AL45" s="7">
        <v>31</v>
      </c>
      <c r="AM45" s="7"/>
      <c r="AN45" s="7">
        <v>18</v>
      </c>
      <c r="AO45" s="7"/>
      <c r="AP45" s="7">
        <v>11</v>
      </c>
      <c r="AQ45" s="7"/>
      <c r="AR45" s="7">
        <v>8</v>
      </c>
      <c r="AS45" s="7"/>
      <c r="AT45" s="1"/>
    </row>
    <row r="46" spans="1:70">
      <c r="A46" s="18">
        <v>18</v>
      </c>
      <c r="B46" s="7">
        <v>81</v>
      </c>
      <c r="C46" s="7"/>
      <c r="D46" s="7">
        <v>85</v>
      </c>
      <c r="E46" s="7"/>
      <c r="F46" s="7">
        <v>79</v>
      </c>
      <c r="G46" s="7"/>
      <c r="H46" s="7">
        <v>88</v>
      </c>
      <c r="I46" s="7"/>
      <c r="J46" s="7">
        <v>68</v>
      </c>
      <c r="K46" s="7"/>
      <c r="L46" s="7">
        <v>75</v>
      </c>
      <c r="M46" s="7"/>
      <c r="N46" s="7">
        <v>56</v>
      </c>
      <c r="O46" s="7"/>
      <c r="P46" s="7">
        <v>75</v>
      </c>
      <c r="Q46" s="7"/>
      <c r="R46" s="7">
        <v>68</v>
      </c>
      <c r="S46" s="7"/>
      <c r="T46" s="7">
        <v>81</v>
      </c>
      <c r="U46" s="7"/>
      <c r="V46" s="7">
        <v>68</v>
      </c>
      <c r="W46" s="7"/>
      <c r="X46" s="7">
        <v>70</v>
      </c>
      <c r="Y46" s="7"/>
      <c r="Z46" s="7">
        <v>57</v>
      </c>
      <c r="AA46" s="7"/>
      <c r="AB46" s="7">
        <v>69</v>
      </c>
      <c r="AC46" s="7"/>
      <c r="AD46" s="7">
        <v>91</v>
      </c>
      <c r="AE46" s="7"/>
      <c r="AF46" s="7">
        <v>95</v>
      </c>
      <c r="AG46" s="7"/>
      <c r="AH46" s="7">
        <v>99</v>
      </c>
      <c r="AI46" s="7"/>
      <c r="AJ46" s="7">
        <v>79</v>
      </c>
      <c r="AK46" s="7"/>
      <c r="AL46" s="7">
        <v>25</v>
      </c>
      <c r="AM46" s="7"/>
      <c r="AN46" s="7">
        <v>18</v>
      </c>
      <c r="AO46" s="7"/>
      <c r="AP46" s="7">
        <v>12</v>
      </c>
      <c r="AQ46" s="7"/>
      <c r="AR46" s="7">
        <v>9</v>
      </c>
      <c r="AS46" s="7"/>
      <c r="AT46" s="1"/>
    </row>
    <row r="47" spans="1:70">
      <c r="A47" s="18">
        <v>19</v>
      </c>
      <c r="B47" s="7">
        <v>68</v>
      </c>
      <c r="C47" s="7"/>
      <c r="D47" s="7">
        <v>70</v>
      </c>
      <c r="E47" s="7"/>
      <c r="F47" s="7">
        <v>60</v>
      </c>
      <c r="G47" s="7"/>
      <c r="H47" s="7">
        <v>76</v>
      </c>
      <c r="I47" s="7"/>
      <c r="J47" s="7">
        <v>79</v>
      </c>
      <c r="K47" s="7"/>
      <c r="L47" s="7">
        <v>90</v>
      </c>
      <c r="M47" s="7"/>
      <c r="N47" s="7">
        <v>95</v>
      </c>
      <c r="O47" s="7"/>
      <c r="P47" s="7">
        <v>93</v>
      </c>
      <c r="Q47" s="7"/>
      <c r="R47" s="7">
        <v>40</v>
      </c>
      <c r="S47" s="7"/>
      <c r="T47" s="7">
        <v>60</v>
      </c>
      <c r="U47" s="7"/>
      <c r="V47" s="7">
        <v>70</v>
      </c>
      <c r="W47" s="7"/>
      <c r="X47" s="7">
        <v>68</v>
      </c>
      <c r="Y47" s="7"/>
      <c r="Z47" s="7">
        <v>51</v>
      </c>
      <c r="AA47" s="7"/>
      <c r="AB47" s="7">
        <v>78</v>
      </c>
      <c r="AC47" s="7"/>
      <c r="AD47" s="7">
        <v>75</v>
      </c>
      <c r="AE47" s="7"/>
      <c r="AF47" s="7">
        <v>75</v>
      </c>
      <c r="AG47" s="7"/>
      <c r="AH47" s="7">
        <v>97</v>
      </c>
      <c r="AI47" s="7"/>
      <c r="AJ47" s="7">
        <v>75</v>
      </c>
      <c r="AK47" s="7"/>
      <c r="AL47" s="7">
        <v>28</v>
      </c>
      <c r="AM47" s="7"/>
      <c r="AN47" s="7">
        <v>29</v>
      </c>
      <c r="AO47" s="7"/>
      <c r="AP47" s="7">
        <v>9</v>
      </c>
      <c r="AQ47" s="7"/>
      <c r="AR47" s="7">
        <v>8</v>
      </c>
      <c r="AS47" s="7"/>
      <c r="AT47" s="1"/>
    </row>
    <row r="48" spans="1:70" s="6" customFormat="1">
      <c r="A48" s="18"/>
      <c r="B48" s="7">
        <f>AVERAGE(B29:B47)</f>
        <v>69.001842105263151</v>
      </c>
      <c r="C48" s="7">
        <f>STDEV(B29:B47)/SQRT(COUNT(B29:B47))</f>
        <v>3.4559873296341288</v>
      </c>
      <c r="D48" s="7">
        <f>AVERAGE(D29:D47)</f>
        <v>74.473684210526315</v>
      </c>
      <c r="E48" s="7">
        <f>STDEV(D29:D47)/SQRT(COUNT(D29:D47))</f>
        <v>2.8871244937503229</v>
      </c>
      <c r="F48" s="7">
        <f>AVERAGE(F29:F47)</f>
        <v>68.10526315789474</v>
      </c>
      <c r="G48" s="7">
        <f>STDEV(F19:F47)/SQRT(COUNT(F19:F47))</f>
        <v>2.514031955493258</v>
      </c>
      <c r="H48" s="7">
        <f>AVERAGE(H29:H47)</f>
        <v>80</v>
      </c>
      <c r="I48" s="7">
        <f>STDEV(H19:H47)/SQRT(COUNT(H19:H47))</f>
        <v>1.7410979182852842</v>
      </c>
      <c r="J48" s="7">
        <f>AVERAGE(J29:J47)</f>
        <v>78.473684210526315</v>
      </c>
      <c r="K48" s="7">
        <f>STDEV(J19:J47)/SQRT(COUNT(J19:J47))</f>
        <v>2.9565782760882788</v>
      </c>
      <c r="L48" s="7">
        <f>AVERAGE(L29:L47)</f>
        <v>83.421052631578945</v>
      </c>
      <c r="M48" s="7">
        <f>STDEV(L19:L47)/SQRT(COUNT(L19:L47))</f>
        <v>2.3876605265989341</v>
      </c>
      <c r="N48" s="7">
        <f>AVERAGE(N29:N47)</f>
        <v>69.047368421052639</v>
      </c>
      <c r="O48" s="7">
        <f>STDEV(N19:N47)/SQRT(COUNT(N19:N47))</f>
        <v>4.3365539088759917</v>
      </c>
      <c r="P48" s="7">
        <f>AVERAGE(P29:P47)</f>
        <v>73.684210526315795</v>
      </c>
      <c r="Q48" s="7">
        <f>STDEV(P19:P47)/SQRT(COUNT(P19:P47))</f>
        <v>3.9774752508626614</v>
      </c>
      <c r="R48" s="7">
        <f>AVERAGE(R29:R47)</f>
        <v>67.258947368421062</v>
      </c>
      <c r="S48" s="7">
        <f>STDEV(R19:R47)/SQRT(COUNT(R19:R47))</f>
        <v>2.9660358741188517</v>
      </c>
      <c r="T48" s="7">
        <f>AVERAGE(T29:T47)</f>
        <v>80.94736842105263</v>
      </c>
      <c r="U48" s="7">
        <f>STDEV(T19:T47)/SQRT(COUNT(T19:T47))</f>
        <v>2.5626736680474824</v>
      </c>
      <c r="V48" s="7">
        <f>AVERAGE(V19:V47)</f>
        <v>71.32692307692308</v>
      </c>
      <c r="W48" s="7">
        <f>STDEV(V29:V47)/SQRT(COUNT(V29:V47))</f>
        <v>4.8461796359309597</v>
      </c>
      <c r="X48" s="7">
        <f>AVERAGE(X29:X47)</f>
        <v>75.473684210526315</v>
      </c>
      <c r="Y48" s="7">
        <f>STDEV(X19:X47)/SQRT(COUNT(X19:X47))</f>
        <v>3.0258441951128261</v>
      </c>
      <c r="Z48" s="7">
        <f>AVERAGE(Z29:Z47)</f>
        <v>57.39473684210526</v>
      </c>
      <c r="AA48" s="7">
        <f>STDEV(Z29:Z47)/SQRT(COUNT(Z29:Z47))</f>
        <v>3.4751265169800889</v>
      </c>
      <c r="AB48" s="7">
        <f>AVERAGE(AB29:AB47)</f>
        <v>73.421052631578945</v>
      </c>
      <c r="AC48" s="7">
        <f>STDEV(AB19:AB47)/SQRT(COUNT(AB19:AB47))</f>
        <v>2.2436366295467272</v>
      </c>
      <c r="AD48" s="7">
        <f>AVERAGE(AD29:AD47)</f>
        <v>70.473684210526315</v>
      </c>
      <c r="AE48" s="7">
        <f>STDEV(AD29:AD47)/SQRT(COUNT(AD29:AD47))</f>
        <v>3.2510622834802829</v>
      </c>
      <c r="AF48" s="7">
        <f>AVERAGE(AF29:AF47)</f>
        <v>74.263157894736835</v>
      </c>
      <c r="AG48" s="7">
        <f>STDEV(AF19:AF47)/SQRT(COUNT(AF19:AF47))</f>
        <v>2.362130962789283</v>
      </c>
      <c r="AH48" s="7">
        <f>AVERAGE(AH19:AH47)</f>
        <v>94.84401709401709</v>
      </c>
      <c r="AI48" s="7">
        <f>STDEV(AH19:AH47)/SQRT(COUNT(AH19:AH47))</f>
        <v>4.8796338380512374</v>
      </c>
      <c r="AJ48" s="7">
        <f>AVERAGE(AJ29:AJ47)</f>
        <v>67.05263157894737</v>
      </c>
      <c r="AK48" s="7">
        <f>STDEV(AJ19:AJ47)/SQRT(COUNT(AJ19:AJ47))</f>
        <v>4.1774102996999076</v>
      </c>
      <c r="AL48" s="7">
        <f>AVERAGE(AL29:AL47)</f>
        <v>24.684210526315791</v>
      </c>
      <c r="AM48" s="7">
        <f>STDEV(AL29:AL47)/SQRT(COUNT(AL29:AL47))</f>
        <v>1.7983953724546666</v>
      </c>
      <c r="AN48" s="7">
        <f>AVERAGE(AN29:AN47)</f>
        <v>15.842105263157896</v>
      </c>
      <c r="AO48" s="7">
        <f>STDEV(AN29:AN47)/SQRT(COUNT(AN29:AN50))</f>
        <v>1.1744103908267629</v>
      </c>
      <c r="AP48" s="7">
        <f>AVERAGE(AP29:AP47)</f>
        <v>13.105263157894736</v>
      </c>
      <c r="AQ48" s="7">
        <f>STDEV(AP18:AP47)/SQRT(COUNT(AP18:AP47))</f>
        <v>1.0155011726277965</v>
      </c>
      <c r="AR48" s="7">
        <f>AVERAGE(AR29:AR47)</f>
        <v>11</v>
      </c>
      <c r="AS48" s="7">
        <f>STDEV(AR19:AR47)/SQRT(COUNT(AR19:AR47))</f>
        <v>0.76658424125039981</v>
      </c>
      <c r="AT48" s="1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46">
      <c r="A49" s="1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1"/>
    </row>
    <row r="50" spans="1:46">
      <c r="A50" s="1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1"/>
    </row>
    <row r="51" spans="1:46">
      <c r="A51" s="1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1"/>
    </row>
    <row r="52" spans="1:46">
      <c r="A52" s="1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1"/>
    </row>
    <row r="53" spans="1:46">
      <c r="A53" s="1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1"/>
    </row>
    <row r="54" spans="1:46">
      <c r="A54" s="1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1"/>
    </row>
    <row r="55" spans="1:46">
      <c r="A55" s="1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1"/>
    </row>
    <row r="56" spans="1:46">
      <c r="A56" s="1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1"/>
    </row>
  </sheetData>
  <mergeCells count="12">
    <mergeCell ref="B3:AF3"/>
    <mergeCell ref="AH3:AK3"/>
    <mergeCell ref="AL3:AO3"/>
    <mergeCell ref="AP3:AS3"/>
    <mergeCell ref="V4:Y4"/>
    <mergeCell ref="Z4:AC4"/>
    <mergeCell ref="AD4:AG4"/>
    <mergeCell ref="B4:E4"/>
    <mergeCell ref="F4:I4"/>
    <mergeCell ref="J4:M4"/>
    <mergeCell ref="N4:Q4"/>
    <mergeCell ref="R4:U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55"/>
  <sheetViews>
    <sheetView topLeftCell="A29" workbookViewId="0">
      <selection activeCell="P48" sqref="P48"/>
    </sheetView>
  </sheetViews>
  <sheetFormatPr baseColWidth="10" defaultColWidth="8.83203125" defaultRowHeight="14" x14ac:dyDescent="0"/>
  <cols>
    <col min="4" max="4" width="12.5" customWidth="1"/>
  </cols>
  <sheetData>
    <row r="6" spans="1:12">
      <c r="B6" t="s">
        <v>49</v>
      </c>
      <c r="H6" t="s">
        <v>50</v>
      </c>
    </row>
    <row r="8" spans="1:12">
      <c r="A8" t="s">
        <v>19</v>
      </c>
      <c r="B8" t="s">
        <v>46</v>
      </c>
      <c r="C8" t="s">
        <v>43</v>
      </c>
      <c r="D8" t="s">
        <v>44</v>
      </c>
      <c r="E8" t="s">
        <v>51</v>
      </c>
      <c r="F8" t="s">
        <v>45</v>
      </c>
      <c r="H8" t="s">
        <v>46</v>
      </c>
      <c r="I8" t="s">
        <v>43</v>
      </c>
      <c r="J8" t="s">
        <v>44</v>
      </c>
      <c r="K8" t="s">
        <v>51</v>
      </c>
      <c r="L8" t="s">
        <v>45</v>
      </c>
    </row>
    <row r="9" spans="1:12">
      <c r="A9">
        <v>1</v>
      </c>
      <c r="B9">
        <v>50</v>
      </c>
      <c r="C9">
        <v>8</v>
      </c>
      <c r="D9">
        <v>9</v>
      </c>
      <c r="E9">
        <v>25</v>
      </c>
      <c r="F9">
        <v>10</v>
      </c>
      <c r="H9">
        <f>SUM(I9:L9)</f>
        <v>61</v>
      </c>
      <c r="I9">
        <v>12</v>
      </c>
      <c r="J9">
        <v>18</v>
      </c>
      <c r="K9">
        <v>25</v>
      </c>
      <c r="L9">
        <v>6</v>
      </c>
    </row>
    <row r="10" spans="1:12">
      <c r="A10">
        <v>2</v>
      </c>
      <c r="B10">
        <v>32</v>
      </c>
      <c r="C10">
        <v>7</v>
      </c>
      <c r="D10">
        <v>11</v>
      </c>
      <c r="E10">
        <v>18</v>
      </c>
      <c r="F10">
        <v>13</v>
      </c>
      <c r="H10">
        <f t="shared" ref="H10:H26" si="0">SUM(I10:L10)</f>
        <v>46</v>
      </c>
      <c r="I10">
        <v>10</v>
      </c>
      <c r="J10">
        <v>12</v>
      </c>
      <c r="K10">
        <v>18</v>
      </c>
      <c r="L10">
        <v>6</v>
      </c>
    </row>
    <row r="11" spans="1:12">
      <c r="A11">
        <v>3</v>
      </c>
      <c r="B11">
        <v>28</v>
      </c>
      <c r="C11">
        <v>10</v>
      </c>
      <c r="D11">
        <v>5</v>
      </c>
      <c r="E11">
        <v>13</v>
      </c>
      <c r="F11">
        <v>12</v>
      </c>
      <c r="H11">
        <f t="shared" si="0"/>
        <v>59</v>
      </c>
      <c r="I11">
        <v>13</v>
      </c>
      <c r="J11">
        <v>21</v>
      </c>
      <c r="K11">
        <v>15</v>
      </c>
      <c r="L11">
        <v>10</v>
      </c>
    </row>
    <row r="12" spans="1:12">
      <c r="A12">
        <v>4</v>
      </c>
      <c r="B12">
        <v>35</v>
      </c>
      <c r="C12">
        <v>11</v>
      </c>
      <c r="D12">
        <v>8</v>
      </c>
      <c r="E12">
        <v>17</v>
      </c>
      <c r="F12">
        <v>8</v>
      </c>
      <c r="H12">
        <f t="shared" si="0"/>
        <v>64</v>
      </c>
      <c r="I12">
        <v>18</v>
      </c>
      <c r="J12">
        <v>15</v>
      </c>
      <c r="K12">
        <v>20</v>
      </c>
      <c r="L12">
        <v>11</v>
      </c>
    </row>
    <row r="13" spans="1:12">
      <c r="A13">
        <v>5</v>
      </c>
      <c r="B13">
        <v>27</v>
      </c>
      <c r="C13">
        <v>15</v>
      </c>
      <c r="D13">
        <v>12</v>
      </c>
      <c r="E13">
        <v>15</v>
      </c>
      <c r="F13">
        <v>8</v>
      </c>
      <c r="H13">
        <f t="shared" si="0"/>
        <v>62</v>
      </c>
      <c r="I13">
        <v>21</v>
      </c>
      <c r="J13">
        <v>18</v>
      </c>
      <c r="K13">
        <v>18</v>
      </c>
      <c r="L13">
        <v>5</v>
      </c>
    </row>
    <row r="14" spans="1:12">
      <c r="A14">
        <v>6</v>
      </c>
      <c r="B14">
        <v>30</v>
      </c>
      <c r="C14">
        <v>12</v>
      </c>
      <c r="D14">
        <v>8</v>
      </c>
      <c r="E14">
        <v>10</v>
      </c>
      <c r="F14">
        <v>11</v>
      </c>
      <c r="H14">
        <f t="shared" si="0"/>
        <v>48</v>
      </c>
      <c r="I14">
        <v>15</v>
      </c>
      <c r="J14">
        <v>12</v>
      </c>
      <c r="K14">
        <v>15</v>
      </c>
      <c r="L14">
        <v>6</v>
      </c>
    </row>
    <row r="15" spans="1:12">
      <c r="A15">
        <v>7</v>
      </c>
      <c r="B15">
        <v>25</v>
      </c>
      <c r="C15">
        <v>18</v>
      </c>
      <c r="D15">
        <v>12</v>
      </c>
      <c r="E15">
        <v>12</v>
      </c>
      <c r="F15">
        <v>5</v>
      </c>
      <c r="H15">
        <f t="shared" si="0"/>
        <v>50</v>
      </c>
      <c r="I15">
        <v>20</v>
      </c>
      <c r="J15">
        <v>15</v>
      </c>
      <c r="K15">
        <v>10</v>
      </c>
      <c r="L15">
        <v>5</v>
      </c>
    </row>
    <row r="16" spans="1:12">
      <c r="A16">
        <v>8</v>
      </c>
      <c r="B16">
        <v>40</v>
      </c>
      <c r="C16">
        <v>14</v>
      </c>
      <c r="D16">
        <v>11</v>
      </c>
      <c r="E16">
        <v>21</v>
      </c>
      <c r="F16">
        <v>12</v>
      </c>
      <c r="H16">
        <f t="shared" si="0"/>
        <v>43</v>
      </c>
      <c r="I16">
        <v>10</v>
      </c>
      <c r="J16">
        <v>12</v>
      </c>
      <c r="K16">
        <v>13</v>
      </c>
      <c r="L16">
        <v>8</v>
      </c>
    </row>
    <row r="17" spans="1:12">
      <c r="A17">
        <v>9</v>
      </c>
      <c r="B17">
        <v>39</v>
      </c>
      <c r="C17">
        <v>11</v>
      </c>
      <c r="D17">
        <v>15</v>
      </c>
      <c r="E17">
        <v>18</v>
      </c>
      <c r="F17">
        <v>14</v>
      </c>
      <c r="H17">
        <f t="shared" si="0"/>
        <v>54</v>
      </c>
      <c r="I17">
        <v>9</v>
      </c>
      <c r="J17">
        <v>18</v>
      </c>
      <c r="K17">
        <v>21</v>
      </c>
      <c r="L17">
        <v>6</v>
      </c>
    </row>
    <row r="18" spans="1:12">
      <c r="A18">
        <v>10</v>
      </c>
      <c r="B18">
        <v>36</v>
      </c>
      <c r="C18">
        <v>12</v>
      </c>
      <c r="D18">
        <v>8</v>
      </c>
      <c r="E18">
        <v>12</v>
      </c>
      <c r="F18">
        <v>4</v>
      </c>
      <c r="H18">
        <f t="shared" si="0"/>
        <v>55</v>
      </c>
      <c r="I18">
        <v>15</v>
      </c>
      <c r="J18">
        <v>12</v>
      </c>
      <c r="K18">
        <v>18</v>
      </c>
      <c r="L18">
        <v>10</v>
      </c>
    </row>
    <row r="19" spans="1:12">
      <c r="A19">
        <v>11</v>
      </c>
      <c r="B19">
        <v>37</v>
      </c>
      <c r="C19">
        <v>10</v>
      </c>
      <c r="D19">
        <v>13</v>
      </c>
      <c r="E19">
        <v>10</v>
      </c>
      <c r="F19">
        <v>4</v>
      </c>
      <c r="H19">
        <f t="shared" si="0"/>
        <v>50</v>
      </c>
      <c r="I19">
        <v>12</v>
      </c>
      <c r="J19">
        <v>10</v>
      </c>
      <c r="K19">
        <v>16</v>
      </c>
      <c r="L19">
        <v>12</v>
      </c>
    </row>
    <row r="20" spans="1:12">
      <c r="A20">
        <v>12</v>
      </c>
      <c r="B20">
        <v>37</v>
      </c>
      <c r="C20">
        <v>12</v>
      </c>
      <c r="D20">
        <v>10</v>
      </c>
      <c r="E20">
        <v>8</v>
      </c>
      <c r="F20">
        <v>7</v>
      </c>
      <c r="H20">
        <f t="shared" si="0"/>
        <v>38</v>
      </c>
      <c r="I20">
        <v>12</v>
      </c>
      <c r="J20">
        <v>13</v>
      </c>
      <c r="K20">
        <v>8</v>
      </c>
      <c r="L20">
        <v>5</v>
      </c>
    </row>
    <row r="21" spans="1:12">
      <c r="A21">
        <v>13</v>
      </c>
      <c r="B21">
        <v>49</v>
      </c>
      <c r="C21">
        <v>14</v>
      </c>
      <c r="D21">
        <v>6</v>
      </c>
      <c r="E21">
        <v>15</v>
      </c>
      <c r="F21">
        <v>14</v>
      </c>
      <c r="H21">
        <f t="shared" si="0"/>
        <v>43</v>
      </c>
      <c r="I21">
        <v>13</v>
      </c>
      <c r="J21">
        <v>8</v>
      </c>
      <c r="K21">
        <v>12</v>
      </c>
      <c r="L21">
        <v>10</v>
      </c>
    </row>
    <row r="22" spans="1:12">
      <c r="A22">
        <v>14</v>
      </c>
      <c r="B22">
        <v>27</v>
      </c>
      <c r="C22">
        <v>9</v>
      </c>
      <c r="D22">
        <v>10</v>
      </c>
      <c r="E22">
        <v>4</v>
      </c>
      <c r="F22">
        <v>3</v>
      </c>
      <c r="H22">
        <f t="shared" si="0"/>
        <v>49</v>
      </c>
      <c r="I22">
        <v>20</v>
      </c>
      <c r="J22">
        <v>10</v>
      </c>
      <c r="K22">
        <v>11</v>
      </c>
      <c r="L22">
        <v>8</v>
      </c>
    </row>
    <row r="23" spans="1:12">
      <c r="A23">
        <v>15</v>
      </c>
      <c r="B23">
        <v>30</v>
      </c>
      <c r="C23">
        <v>11</v>
      </c>
      <c r="D23">
        <v>9</v>
      </c>
      <c r="E23">
        <v>6</v>
      </c>
      <c r="F23">
        <v>4</v>
      </c>
      <c r="H23">
        <f t="shared" si="0"/>
        <v>57</v>
      </c>
      <c r="I23">
        <v>19</v>
      </c>
      <c r="J23">
        <v>13</v>
      </c>
      <c r="K23">
        <v>13</v>
      </c>
      <c r="L23">
        <v>12</v>
      </c>
    </row>
    <row r="24" spans="1:12">
      <c r="A24">
        <v>16</v>
      </c>
      <c r="B24">
        <v>34</v>
      </c>
      <c r="C24">
        <v>10</v>
      </c>
      <c r="D24">
        <v>12</v>
      </c>
      <c r="E24">
        <v>8</v>
      </c>
      <c r="F24">
        <v>4</v>
      </c>
      <c r="H24">
        <f t="shared" si="0"/>
        <v>62</v>
      </c>
      <c r="I24">
        <v>21</v>
      </c>
      <c r="J24">
        <v>16</v>
      </c>
      <c r="K24">
        <v>16</v>
      </c>
      <c r="L24">
        <v>9</v>
      </c>
    </row>
    <row r="25" spans="1:12">
      <c r="A25">
        <v>17</v>
      </c>
      <c r="B25">
        <v>46</v>
      </c>
      <c r="C25">
        <v>13</v>
      </c>
      <c r="D25">
        <v>13</v>
      </c>
      <c r="E25">
        <v>10</v>
      </c>
      <c r="F25">
        <v>10</v>
      </c>
      <c r="H25">
        <f t="shared" si="0"/>
        <v>57</v>
      </c>
      <c r="I25">
        <v>23</v>
      </c>
      <c r="J25">
        <v>15</v>
      </c>
      <c r="K25">
        <v>11</v>
      </c>
      <c r="L25">
        <v>8</v>
      </c>
    </row>
    <row r="26" spans="1:12">
      <c r="A26">
        <v>18</v>
      </c>
      <c r="B26">
        <v>59</v>
      </c>
      <c r="C26">
        <v>13</v>
      </c>
      <c r="D26">
        <v>18</v>
      </c>
      <c r="E26">
        <v>18</v>
      </c>
      <c r="F26">
        <v>10</v>
      </c>
      <c r="H26">
        <f t="shared" si="0"/>
        <v>60</v>
      </c>
      <c r="I26">
        <v>10</v>
      </c>
      <c r="J26">
        <v>12</v>
      </c>
      <c r="K26">
        <v>25</v>
      </c>
      <c r="L26">
        <v>13</v>
      </c>
    </row>
    <row r="27" spans="1:12">
      <c r="B27" s="8">
        <f>AVERAGE(B9:B26)</f>
        <v>36.722222222222221</v>
      </c>
      <c r="C27" s="8">
        <f>AVERAGE(C9:C26)</f>
        <v>11.666666666666666</v>
      </c>
      <c r="D27" s="8">
        <f>AVERAGE(D9:D26)</f>
        <v>10.555555555555555</v>
      </c>
      <c r="E27" s="8">
        <f>AVERAGE(E9:E26)</f>
        <v>13.333333333333334</v>
      </c>
      <c r="F27" s="8">
        <f>AVERAGE(F9:F26)</f>
        <v>8.5</v>
      </c>
      <c r="G27" s="8"/>
      <c r="H27" s="8">
        <f>AVERAGE(H9:H26)</f>
        <v>53.222222222222221</v>
      </c>
      <c r="I27" s="8">
        <f>AVERAGE(I9:I26)</f>
        <v>15.166666666666666</v>
      </c>
      <c r="J27" s="8">
        <f>AVERAGE(J9:J26)</f>
        <v>13.888888888888889</v>
      </c>
      <c r="K27" s="8">
        <f>AVERAGE(K9:K26)</f>
        <v>15.833333333333334</v>
      </c>
      <c r="L27" s="8">
        <f>AVERAGE(L9:L26)</f>
        <v>8.3333333333333339</v>
      </c>
    </row>
    <row r="28" spans="1:12">
      <c r="B28" s="5">
        <f>STDEV(B9:B26)/SQRT(COUNT(B9:B26))</f>
        <v>2.1780328648791834</v>
      </c>
      <c r="C28" s="5">
        <f>STDEV(C9:C26)/SQRT(COUNT(C9:C26))</f>
        <v>0.62098382831816146</v>
      </c>
      <c r="D28" s="5">
        <f>STDEV(D9:D26)/SQRT(COUNT(D9:D26))</f>
        <v>0.74632967807835238</v>
      </c>
      <c r="E28" s="5">
        <f>STDEV(E9:E26)/SQRT(COUNT(E9:E26))</f>
        <v>1.2960472838949602</v>
      </c>
      <c r="F28" s="5">
        <f>STDEV(F9:F26)/SQRT(COUNT(F9:F26))</f>
        <v>0.89387896711083736</v>
      </c>
      <c r="H28" s="5">
        <f>STDEV(H9:H26)/SQRT(COUNT(H9:H26))</f>
        <v>1.8087578440110772</v>
      </c>
      <c r="I28" s="5">
        <f>STDEV(I9:I26)/SQRT(COUNT(I9:I26))</f>
        <v>1.0793667957365383</v>
      </c>
      <c r="J28" s="5">
        <f>STDEV(J9:J26)/SQRT(COUNT(J9:J26))</f>
        <v>0.79577679765879361</v>
      </c>
      <c r="K28" s="5">
        <f>STDEV(K9:K26)/SQRT(COUNT(K9:K26))</f>
        <v>1.1440382552221604</v>
      </c>
      <c r="L28" s="5">
        <f>STDEV(L9:L26)/SQRT(COUNT(L9:L26))</f>
        <v>0.62622429108514954</v>
      </c>
    </row>
    <row r="32" spans="1:12">
      <c r="B32" t="s">
        <v>47</v>
      </c>
      <c r="H32" t="s">
        <v>48</v>
      </c>
    </row>
    <row r="34" spans="1:12">
      <c r="A34" t="s">
        <v>42</v>
      </c>
      <c r="B34" t="s">
        <v>46</v>
      </c>
      <c r="C34" t="s">
        <v>43</v>
      </c>
      <c r="D34" t="s">
        <v>44</v>
      </c>
      <c r="E34" t="s">
        <v>51</v>
      </c>
      <c r="F34" t="s">
        <v>45</v>
      </c>
      <c r="H34" t="s">
        <v>46</v>
      </c>
      <c r="I34" t="s">
        <v>43</v>
      </c>
      <c r="J34" t="s">
        <v>44</v>
      </c>
      <c r="K34" t="s">
        <v>51</v>
      </c>
      <c r="L34" t="s">
        <v>45</v>
      </c>
    </row>
    <row r="35" spans="1:12">
      <c r="A35">
        <v>1</v>
      </c>
      <c r="B35">
        <f>SUM(C35:F35)</f>
        <v>46</v>
      </c>
      <c r="C35">
        <v>10</v>
      </c>
      <c r="D35">
        <v>15</v>
      </c>
      <c r="E35">
        <v>14</v>
      </c>
      <c r="F35">
        <v>7</v>
      </c>
      <c r="H35">
        <f>SUM(I35:L35)</f>
        <v>22</v>
      </c>
      <c r="I35">
        <v>5</v>
      </c>
      <c r="J35">
        <v>6</v>
      </c>
      <c r="K35">
        <v>7</v>
      </c>
      <c r="L35">
        <v>4</v>
      </c>
    </row>
    <row r="36" spans="1:12">
      <c r="A36">
        <v>2</v>
      </c>
      <c r="B36">
        <f t="shared" ref="B36:B53" si="1">SUM(C36:F36)</f>
        <v>49</v>
      </c>
      <c r="C36">
        <v>15</v>
      </c>
      <c r="D36">
        <v>12</v>
      </c>
      <c r="E36">
        <v>12</v>
      </c>
      <c r="F36">
        <v>10</v>
      </c>
      <c r="H36">
        <f t="shared" ref="H36:H53" si="2">SUM(I36:L36)</f>
        <v>23</v>
      </c>
      <c r="I36">
        <v>8</v>
      </c>
      <c r="J36">
        <v>4</v>
      </c>
      <c r="K36">
        <v>6</v>
      </c>
      <c r="L36">
        <v>5</v>
      </c>
    </row>
    <row r="37" spans="1:12">
      <c r="A37">
        <v>3</v>
      </c>
      <c r="B37">
        <f t="shared" si="1"/>
        <v>30</v>
      </c>
      <c r="C37">
        <v>10</v>
      </c>
      <c r="D37">
        <v>4</v>
      </c>
      <c r="E37">
        <v>7</v>
      </c>
      <c r="F37">
        <v>9</v>
      </c>
      <c r="H37">
        <f t="shared" si="2"/>
        <v>17</v>
      </c>
      <c r="I37">
        <v>5</v>
      </c>
      <c r="J37">
        <v>3</v>
      </c>
      <c r="K37">
        <v>5</v>
      </c>
      <c r="L37">
        <v>4</v>
      </c>
    </row>
    <row r="38" spans="1:12">
      <c r="A38">
        <v>4</v>
      </c>
      <c r="B38">
        <f t="shared" si="1"/>
        <v>38</v>
      </c>
      <c r="C38">
        <v>8</v>
      </c>
      <c r="D38">
        <v>11</v>
      </c>
      <c r="E38">
        <v>9</v>
      </c>
      <c r="F38">
        <v>10</v>
      </c>
      <c r="H38">
        <f t="shared" si="2"/>
        <v>27</v>
      </c>
      <c r="I38">
        <v>10</v>
      </c>
      <c r="J38">
        <v>4</v>
      </c>
      <c r="K38">
        <v>10</v>
      </c>
      <c r="L38">
        <v>3</v>
      </c>
    </row>
    <row r="39" spans="1:12">
      <c r="A39">
        <v>5</v>
      </c>
      <c r="B39">
        <f t="shared" si="1"/>
        <v>36</v>
      </c>
      <c r="C39">
        <v>12</v>
      </c>
      <c r="D39">
        <v>9</v>
      </c>
      <c r="E39">
        <v>8</v>
      </c>
      <c r="F39">
        <v>7</v>
      </c>
      <c r="H39">
        <f t="shared" si="2"/>
        <v>29</v>
      </c>
      <c r="I39">
        <v>10</v>
      </c>
      <c r="J39">
        <v>7</v>
      </c>
      <c r="K39">
        <v>7</v>
      </c>
      <c r="L39">
        <v>5</v>
      </c>
    </row>
    <row r="40" spans="1:12">
      <c r="A40">
        <v>6</v>
      </c>
      <c r="B40">
        <f t="shared" si="1"/>
        <v>40</v>
      </c>
      <c r="C40">
        <v>10</v>
      </c>
      <c r="D40">
        <v>9</v>
      </c>
      <c r="E40">
        <v>13</v>
      </c>
      <c r="F40">
        <v>8</v>
      </c>
      <c r="H40">
        <f t="shared" si="2"/>
        <v>23</v>
      </c>
      <c r="I40">
        <v>6</v>
      </c>
      <c r="J40">
        <v>6</v>
      </c>
      <c r="K40">
        <v>9</v>
      </c>
      <c r="L40">
        <v>2</v>
      </c>
    </row>
    <row r="41" spans="1:12">
      <c r="A41">
        <v>7</v>
      </c>
      <c r="B41">
        <f t="shared" si="1"/>
        <v>34</v>
      </c>
      <c r="C41">
        <v>10</v>
      </c>
      <c r="D41">
        <v>4</v>
      </c>
      <c r="E41">
        <v>10</v>
      </c>
      <c r="F41">
        <v>10</v>
      </c>
      <c r="H41">
        <f t="shared" si="2"/>
        <v>21</v>
      </c>
      <c r="I41">
        <v>8</v>
      </c>
      <c r="J41">
        <v>4</v>
      </c>
      <c r="K41">
        <v>7</v>
      </c>
      <c r="L41">
        <v>2</v>
      </c>
    </row>
    <row r="42" spans="1:12">
      <c r="A42">
        <v>8</v>
      </c>
      <c r="B42">
        <f t="shared" si="1"/>
        <v>41</v>
      </c>
      <c r="C42">
        <v>8</v>
      </c>
      <c r="D42">
        <v>9</v>
      </c>
      <c r="E42">
        <v>16</v>
      </c>
      <c r="F42">
        <v>8</v>
      </c>
      <c r="H42">
        <f t="shared" si="2"/>
        <v>37</v>
      </c>
      <c r="I42">
        <v>7</v>
      </c>
      <c r="J42">
        <v>7</v>
      </c>
      <c r="K42">
        <v>18</v>
      </c>
      <c r="L42">
        <v>5</v>
      </c>
    </row>
    <row r="43" spans="1:12">
      <c r="A43">
        <v>9</v>
      </c>
      <c r="B43">
        <f t="shared" si="1"/>
        <v>47</v>
      </c>
      <c r="C43">
        <v>12</v>
      </c>
      <c r="D43">
        <v>14</v>
      </c>
      <c r="E43">
        <v>11</v>
      </c>
      <c r="F43">
        <v>10</v>
      </c>
      <c r="H43">
        <f t="shared" si="2"/>
        <v>25</v>
      </c>
      <c r="I43">
        <v>8</v>
      </c>
      <c r="J43">
        <v>6</v>
      </c>
      <c r="K43">
        <v>9</v>
      </c>
      <c r="L43">
        <v>2</v>
      </c>
    </row>
    <row r="44" spans="1:12">
      <c r="A44">
        <v>10</v>
      </c>
      <c r="B44">
        <f t="shared" si="1"/>
        <v>41</v>
      </c>
      <c r="C44">
        <v>10</v>
      </c>
      <c r="D44">
        <v>11</v>
      </c>
      <c r="E44">
        <v>9</v>
      </c>
      <c r="F44">
        <v>11</v>
      </c>
      <c r="H44">
        <f t="shared" si="2"/>
        <v>29</v>
      </c>
      <c r="I44">
        <v>11</v>
      </c>
      <c r="J44">
        <v>9</v>
      </c>
      <c r="K44">
        <v>5</v>
      </c>
      <c r="L44">
        <v>4</v>
      </c>
    </row>
    <row r="45" spans="1:12">
      <c r="A45">
        <v>11</v>
      </c>
      <c r="B45">
        <f t="shared" si="1"/>
        <v>44</v>
      </c>
      <c r="C45">
        <v>14</v>
      </c>
      <c r="D45">
        <v>8</v>
      </c>
      <c r="E45">
        <v>13</v>
      </c>
      <c r="F45">
        <v>9</v>
      </c>
      <c r="H45">
        <f t="shared" si="2"/>
        <v>29</v>
      </c>
      <c r="I45">
        <v>10</v>
      </c>
      <c r="J45">
        <v>8</v>
      </c>
      <c r="K45">
        <v>7</v>
      </c>
      <c r="L45">
        <v>4</v>
      </c>
    </row>
    <row r="46" spans="1:12">
      <c r="A46">
        <v>12</v>
      </c>
      <c r="B46">
        <f t="shared" si="1"/>
        <v>39</v>
      </c>
      <c r="C46">
        <v>15</v>
      </c>
      <c r="D46">
        <v>8</v>
      </c>
      <c r="E46">
        <v>9</v>
      </c>
      <c r="F46">
        <v>7</v>
      </c>
      <c r="H46">
        <f t="shared" si="2"/>
        <v>28</v>
      </c>
      <c r="I46">
        <v>15</v>
      </c>
      <c r="J46">
        <v>8</v>
      </c>
      <c r="K46">
        <v>3</v>
      </c>
      <c r="L46">
        <v>2</v>
      </c>
    </row>
    <row r="47" spans="1:12">
      <c r="A47">
        <v>13</v>
      </c>
      <c r="B47">
        <f t="shared" si="1"/>
        <v>34</v>
      </c>
      <c r="C47">
        <v>12</v>
      </c>
      <c r="D47">
        <v>13</v>
      </c>
      <c r="E47">
        <v>6</v>
      </c>
      <c r="F47">
        <v>3</v>
      </c>
      <c r="H47">
        <f t="shared" si="2"/>
        <v>29</v>
      </c>
      <c r="I47">
        <v>11</v>
      </c>
      <c r="J47">
        <v>10</v>
      </c>
      <c r="K47">
        <v>5</v>
      </c>
      <c r="L47">
        <v>3</v>
      </c>
    </row>
    <row r="48" spans="1:12">
      <c r="A48">
        <v>14</v>
      </c>
      <c r="B48">
        <f t="shared" si="1"/>
        <v>39</v>
      </c>
      <c r="C48">
        <v>14</v>
      </c>
      <c r="D48">
        <v>8</v>
      </c>
      <c r="E48">
        <v>12</v>
      </c>
      <c r="F48">
        <v>5</v>
      </c>
      <c r="H48">
        <f t="shared" si="2"/>
        <v>32</v>
      </c>
      <c r="I48">
        <v>13</v>
      </c>
      <c r="J48">
        <v>11</v>
      </c>
      <c r="K48">
        <v>6</v>
      </c>
      <c r="L48">
        <v>2</v>
      </c>
    </row>
    <row r="49" spans="1:12">
      <c r="A49">
        <v>15</v>
      </c>
      <c r="B49">
        <f t="shared" si="1"/>
        <v>38</v>
      </c>
      <c r="C49">
        <v>13</v>
      </c>
      <c r="D49">
        <v>11</v>
      </c>
      <c r="E49">
        <v>10</v>
      </c>
      <c r="F49">
        <v>4</v>
      </c>
      <c r="H49">
        <f t="shared" si="2"/>
        <v>20</v>
      </c>
      <c r="I49">
        <v>7</v>
      </c>
      <c r="J49">
        <v>6</v>
      </c>
      <c r="K49">
        <v>4</v>
      </c>
      <c r="L49">
        <v>3</v>
      </c>
    </row>
    <row r="50" spans="1:12">
      <c r="A50">
        <v>16</v>
      </c>
      <c r="B50">
        <f t="shared" si="1"/>
        <v>32</v>
      </c>
      <c r="C50">
        <v>12</v>
      </c>
      <c r="D50">
        <v>8</v>
      </c>
      <c r="E50">
        <v>9</v>
      </c>
      <c r="F50">
        <v>3</v>
      </c>
      <c r="H50">
        <f t="shared" si="2"/>
        <v>23</v>
      </c>
      <c r="I50">
        <v>8</v>
      </c>
      <c r="J50">
        <v>8</v>
      </c>
      <c r="K50">
        <v>4</v>
      </c>
      <c r="L50">
        <v>3</v>
      </c>
    </row>
    <row r="51" spans="1:12">
      <c r="A51">
        <v>17</v>
      </c>
      <c r="B51">
        <f t="shared" si="1"/>
        <v>42</v>
      </c>
      <c r="C51">
        <v>12</v>
      </c>
      <c r="D51">
        <v>10</v>
      </c>
      <c r="E51">
        <v>11</v>
      </c>
      <c r="F51">
        <v>9</v>
      </c>
      <c r="H51">
        <f t="shared" si="2"/>
        <v>37</v>
      </c>
      <c r="I51">
        <v>12</v>
      </c>
      <c r="J51">
        <v>11</v>
      </c>
      <c r="K51">
        <v>11</v>
      </c>
      <c r="L51">
        <v>3</v>
      </c>
    </row>
    <row r="52" spans="1:12">
      <c r="A52">
        <v>18</v>
      </c>
      <c r="B52">
        <f t="shared" si="1"/>
        <v>38</v>
      </c>
      <c r="C52">
        <v>15</v>
      </c>
      <c r="D52">
        <v>9</v>
      </c>
      <c r="E52">
        <v>9</v>
      </c>
      <c r="F52">
        <v>5</v>
      </c>
      <c r="H52">
        <f t="shared" si="2"/>
        <v>26</v>
      </c>
      <c r="I52">
        <v>9</v>
      </c>
      <c r="J52">
        <v>9</v>
      </c>
      <c r="K52">
        <v>6</v>
      </c>
      <c r="L52">
        <v>2</v>
      </c>
    </row>
    <row r="53" spans="1:12">
      <c r="A53">
        <v>19</v>
      </c>
      <c r="B53">
        <f t="shared" si="1"/>
        <v>38</v>
      </c>
      <c r="C53">
        <v>11</v>
      </c>
      <c r="D53">
        <v>10</v>
      </c>
      <c r="E53">
        <v>9</v>
      </c>
      <c r="F53">
        <v>8</v>
      </c>
      <c r="H53">
        <f t="shared" si="2"/>
        <v>33</v>
      </c>
      <c r="I53">
        <v>8</v>
      </c>
      <c r="J53">
        <v>9</v>
      </c>
      <c r="K53">
        <v>12</v>
      </c>
      <c r="L53">
        <v>4</v>
      </c>
    </row>
    <row r="54" spans="1:12">
      <c r="B54" s="8">
        <f>AVERAGE(B35:B53)</f>
        <v>39.263157894736842</v>
      </c>
      <c r="C54" s="8">
        <f>AVERAGE(C35:C53)</f>
        <v>11.736842105263158</v>
      </c>
      <c r="D54" s="8">
        <f>AVERAGE(D35:D53)</f>
        <v>9.6315789473684212</v>
      </c>
      <c r="E54" s="8">
        <f>AVERAGE(E35:E53)</f>
        <v>10.368421052631579</v>
      </c>
      <c r="F54" s="8">
        <f>AVERAGE(F35:F53)</f>
        <v>7.5263157894736841</v>
      </c>
      <c r="G54" s="8"/>
      <c r="H54" s="8">
        <f>AVERAGE(H35:H53)</f>
        <v>26.842105263157894</v>
      </c>
      <c r="I54" s="8">
        <f>AVERAGE(I35:I53)</f>
        <v>9</v>
      </c>
      <c r="J54" s="8">
        <f>AVERAGE(J35:J53)</f>
        <v>7.1578947368421053</v>
      </c>
      <c r="K54" s="8">
        <f>AVERAGE(K35:K53)</f>
        <v>7.4210526315789478</v>
      </c>
      <c r="L54" s="8">
        <f>AVERAGE(L35:L53)</f>
        <v>3.263157894736842</v>
      </c>
    </row>
    <row r="55" spans="1:12">
      <c r="B55" s="5">
        <f>STDEV(B35:B53)/SQRT(COUNT(B35:B53))</f>
        <v>1.1441233147845884</v>
      </c>
      <c r="C55" s="5">
        <f>STDEV(C35:C53)/SQRT(COUNT(C35:C53))</f>
        <v>0.50634630490041455</v>
      </c>
      <c r="D55" s="5">
        <f>STDEV(D35:D53)/SQRT(COUNT(D35:D53))</f>
        <v>0.65431776136742159</v>
      </c>
      <c r="E55" s="5">
        <f>STDEV(E35:E53)/SQRT(COUNT(E35:E53))</f>
        <v>0.57333805748660327</v>
      </c>
      <c r="F55" s="5">
        <f>STDEV(F35:F53)/SQRT(COUNT(F35:F53))</f>
        <v>0.56902718386760887</v>
      </c>
      <c r="H55" s="5">
        <f>STDEV(H35:H53)/SQRT(COUNT(H35:H53))</f>
        <v>1.2571739352523945</v>
      </c>
      <c r="I55" s="5">
        <f>STDEV(I35:I53)/SQRT(COUNT(I35:I53))</f>
        <v>0.60697697866688394</v>
      </c>
      <c r="J55" s="5">
        <f>STDEV(J35:J53)/SQRT(COUNT(J35:J53))</f>
        <v>0.54752584330972742</v>
      </c>
      <c r="K55" s="5">
        <f>STDEV(K35:K53)/SQRT(COUNT(K35:K53))</f>
        <v>0.81044276929481363</v>
      </c>
      <c r="L55" s="5">
        <f>STDEV(L35:L53)/SQRT(COUNT(L35:L53))</f>
        <v>0.25180175604223365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% weigh change</vt:lpstr>
      <vt:lpstr>Tests</vt:lpstr>
      <vt:lpstr>FCI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visor2</dc:creator>
  <cp:lastModifiedBy>Monica AT</cp:lastModifiedBy>
  <dcterms:created xsi:type="dcterms:W3CDTF">2017-08-08T15:16:38Z</dcterms:created>
  <dcterms:modified xsi:type="dcterms:W3CDTF">2019-03-14T01:12:00Z</dcterms:modified>
</cp:coreProperties>
</file>