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192" windowHeight="10488" activeTab="0"/>
  </bookViews>
  <sheets>
    <sheet name="Hoja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<sst xmlns="http://schemas.openxmlformats.org/spreadsheetml/2006/main" count="45" uniqueCount="36">
  <si>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Time</t>
  </si>
  <si>
    <t>Area</t>
  </si>
  <si>
    <t>Height</t>
  </si>
  <si>
    <t>Width</t>
  </si>
  <si>
    <t>#</t>
  </si>
  <si>
    <t>Area Corr</t>
  </si>
  <si>
    <t>2B1</t>
  </si>
  <si>
    <t>2B2</t>
  </si>
  <si>
    <t>2B</t>
  </si>
  <si>
    <t>2B3</t>
  </si>
  <si>
    <t>2C</t>
  </si>
  <si>
    <t>1B1</t>
  </si>
  <si>
    <t>1B2</t>
  </si>
  <si>
    <t>1B3</t>
  </si>
  <si>
    <t>1C1</t>
  </si>
  <si>
    <t>1C2</t>
  </si>
  <si>
    <t>1C3</t>
  </si>
  <si>
    <t>2C1</t>
  </si>
  <si>
    <t>2C2</t>
  </si>
  <si>
    <t>2C3</t>
  </si>
  <si>
    <t>C (µM)</t>
  </si>
  <si>
    <t>Area Corr.</t>
  </si>
  <si>
    <t>Promedio</t>
  </si>
  <si>
    <t>Desv Estandar</t>
  </si>
  <si>
    <t>RSD%</t>
  </si>
  <si>
    <t>1B</t>
  </si>
  <si>
    <t>1C</t>
  </si>
  <si>
    <t>Diferencia</t>
  </si>
  <si>
    <t>B</t>
  </si>
  <si>
    <t>C</t>
  </si>
  <si>
    <t>C(µM)</t>
  </si>
  <si>
    <t>Dest</t>
  </si>
  <si>
    <r>
      <t>C(</t>
    </r>
    <r>
      <rPr>
        <sz val="10"/>
        <rFont val="Calibri"/>
        <family val="2"/>
      </rPr>
      <t>µ</t>
    </r>
    <r>
      <rPr>
        <sz val="10"/>
        <rFont val="Arial"/>
        <family val="2"/>
      </rPr>
      <t>M)</t>
    </r>
  </si>
  <si>
    <t>C-B</t>
  </si>
  <si>
    <t>QiaShredder</t>
  </si>
  <si>
    <t xml:space="preserve">Eppendorf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</si>
</sst>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</numFmts>
  <fonts count="4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4"/>
      <color indexed="8"/>
      <name val="Arial"/>
      <family val="0"/>
    </font>
    <font>
      <vertAlign val="superscript"/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1675"/>
          <c:w val="0.8802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Hoja2!$F$2:$F$3</c:f>
                <c:numCache>
                  <c:ptCount val="2"/>
                  <c:pt idx="0">
                    <c:v>0.008154664819062516</c:v>
                  </c:pt>
                  <c:pt idx="1">
                    <c:v>0.02665901989855498</c:v>
                  </c:pt>
                </c:numCache>
              </c:numRef>
            </c:plus>
            <c:minus>
              <c:numRef>
                <c:f>Hoja2!$F$2:$F$3</c:f>
                <c:numCache>
                  <c:ptCount val="2"/>
                  <c:pt idx="0">
                    <c:v>0.008154664819062516</c:v>
                  </c:pt>
                  <c:pt idx="1">
                    <c:v>0.02665901989855498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Hoja2!$A$2:$A$3</c:f>
              <c:strCache/>
            </c:strRef>
          </c:cat>
          <c:val>
            <c:numRef>
              <c:f>Hoja2!$B$2:$B$3</c:f>
              <c:numCache/>
            </c:numRef>
          </c:val>
        </c:ser>
        <c:ser>
          <c:idx val="1"/>
          <c:order val="1"/>
          <c:tx>
            <c:strRef>
              <c:f>Hoja2!$C$1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Hoja2!$G$2:$G$3</c:f>
                <c:numCache>
                  <c:ptCount val="2"/>
                  <c:pt idx="0">
                    <c:v>0</c:v>
                  </c:pt>
                  <c:pt idx="1">
                    <c:v>0.0049936919575321185</c:v>
                  </c:pt>
                </c:numCache>
              </c:numRef>
            </c:plus>
            <c:minus>
              <c:numRef>
                <c:f>Hoja2!$G$2:$G$3</c:f>
                <c:numCache>
                  <c:ptCount val="2"/>
                  <c:pt idx="0">
                    <c:v>0</c:v>
                  </c:pt>
                  <c:pt idx="1">
                    <c:v>0.0049936919575321185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Hoja2!$A$2:$A$3</c:f>
              <c:strCache/>
            </c:strRef>
          </c:cat>
          <c:val>
            <c:numRef>
              <c:f>Hoja2!$C$2:$C$3</c:f>
              <c:numCache/>
            </c:numRef>
          </c:val>
        </c:ser>
        <c:gapWidth val="324"/>
        <c:axId val="6927171"/>
        <c:axId val="62344540"/>
      </c:barChart>
      <c:cat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C(µM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4125"/>
          <c:w val="0.044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25"/>
          <c:w val="0.9502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Hoja1!$A$2:$A$7</c:f>
              <c:numCache/>
            </c:numRef>
          </c:xVal>
          <c:yVal>
            <c:numRef>
              <c:f>Hoja1!$F$2:$F$7</c:f>
              <c:numCache/>
            </c:numRef>
          </c:yVal>
          <c:smooth val="0"/>
        </c:ser>
        <c:axId val="24229949"/>
        <c:axId val="16742950"/>
      </c:scatterChart>
      <c:valAx>
        <c:axId val="242299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 val="autoZero"/>
        <c:crossBetween val="midCat"/>
        <c:dispUnits/>
      </c:valAx>
      <c:valAx>
        <c:axId val="1674295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"/>
          <c:w val="0.97125"/>
          <c:h val="0.9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Hoja1!$I$29:$I$32</c:f>
                <c:numCache>
                  <c:ptCount val="4"/>
                  <c:pt idx="0">
                    <c:v>0.008154664819062516</c:v>
                  </c:pt>
                  <c:pt idx="1">
                    <c:v>0</c:v>
                  </c:pt>
                  <c:pt idx="2">
                    <c:v>0.02665901989855498</c:v>
                  </c:pt>
                  <c:pt idx="3">
                    <c:v>0.0049936919575321185</c:v>
                  </c:pt>
                </c:numCache>
              </c:numRef>
            </c:plus>
            <c:minus>
              <c:numRef>
                <c:f>Hoja1!$I$29:$I$32</c:f>
                <c:numCache>
                  <c:ptCount val="4"/>
                  <c:pt idx="0">
                    <c:v>0.008154664819062516</c:v>
                  </c:pt>
                  <c:pt idx="1">
                    <c:v>0</c:v>
                  </c:pt>
                  <c:pt idx="2">
                    <c:v>0.02665901989855498</c:v>
                  </c:pt>
                  <c:pt idx="3">
                    <c:v>0.0049936919575321185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Hoja1!$G$29:$G$32</c:f>
              <c:strCache/>
            </c:strRef>
          </c:cat>
          <c:val>
            <c:numRef>
              <c:f>Hoja1!$H$29:$H$32</c:f>
              <c:numCache/>
            </c:numRef>
          </c:val>
        </c:ser>
        <c:axId val="16468823"/>
        <c:axId val="14001680"/>
      </c:bar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47625</xdr:rowOff>
    </xdr:from>
    <xdr:to>
      <xdr:col>6</xdr:col>
      <xdr:colOff>571500</xdr:colOff>
      <xdr:row>27</xdr:row>
      <xdr:rowOff>114300</xdr:rowOff>
    </xdr:to>
    <xdr:graphicFrame>
      <xdr:nvGraphicFramePr>
        <xdr:cNvPr id="1" name="Gráfico 3"/>
        <xdr:cNvGraphicFramePr/>
      </xdr:nvGraphicFramePr>
      <xdr:xfrm>
        <a:off x="542925" y="1866900"/>
        <a:ext cx="46386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19050</xdr:rowOff>
    </xdr:from>
    <xdr:to>
      <xdr:col>11</xdr:col>
      <xdr:colOff>609600</xdr:colOff>
      <xdr:row>8</xdr:row>
      <xdr:rowOff>76200</xdr:rowOff>
    </xdr:to>
    <xdr:graphicFrame>
      <xdr:nvGraphicFramePr>
        <xdr:cNvPr id="1" name="Gráfico 2"/>
        <xdr:cNvGraphicFramePr/>
      </xdr:nvGraphicFramePr>
      <xdr:xfrm>
        <a:off x="4305300" y="19050"/>
        <a:ext cx="334327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32</xdr:row>
      <xdr:rowOff>152400</xdr:rowOff>
    </xdr:from>
    <xdr:to>
      <xdr:col>10</xdr:col>
      <xdr:colOff>609600</xdr:colOff>
      <xdr:row>52</xdr:row>
      <xdr:rowOff>95250</xdr:rowOff>
    </xdr:to>
    <xdr:graphicFrame>
      <xdr:nvGraphicFramePr>
        <xdr:cNvPr id="2" name="Gráfico 3"/>
        <xdr:cNvGraphicFramePr/>
      </xdr:nvGraphicFramePr>
      <xdr:xfrm>
        <a:off x="238125" y="5334000"/>
        <a:ext cx="66484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Layout" workbookViewId="0" topLeftCell="A10">
      <selection activeCell="G31" sqref="G31"/>
    </sheetView>
  </sheetViews>
  <sheetFormatPr defaultColWidth="11.421875" defaultRowHeight="12.75"/>
  <cols>
    <col min="2" max="2" width="12.00390625" style="0" bestFit="1" customWidth="1"/>
  </cols>
  <sheetData>
    <row r="1" spans="1:7" ht="12.75">
      <c r="A1" t="s">
        <v>30</v>
      </c>
      <c r="B1" t="s">
        <v>28</v>
      </c>
      <c r="C1" t="s">
        <v>29</v>
      </c>
      <c r="E1" t="s">
        <v>31</v>
      </c>
      <c r="F1" t="s">
        <v>28</v>
      </c>
      <c r="G1" t="s">
        <v>29</v>
      </c>
    </row>
    <row r="2" spans="1:7" ht="12.75">
      <c r="A2" t="s">
        <v>34</v>
      </c>
      <c r="B2">
        <v>0.24034839924670434</v>
      </c>
      <c r="C2">
        <v>0.3156779661016949</v>
      </c>
      <c r="E2">
        <v>1</v>
      </c>
      <c r="F2">
        <v>0.008154664819062516</v>
      </c>
      <c r="G2">
        <v>0</v>
      </c>
    </row>
    <row r="3" spans="1:7" ht="12.75">
      <c r="A3" t="s">
        <v>35</v>
      </c>
      <c r="B3">
        <v>0.15324858757062146</v>
      </c>
      <c r="C3">
        <v>0.11793785310734464</v>
      </c>
      <c r="E3">
        <v>2</v>
      </c>
      <c r="F3">
        <v>0.02665901989855498</v>
      </c>
      <c r="G3">
        <v>0.0049936919575321185</v>
      </c>
    </row>
    <row r="6" ht="13.5" thickBot="1"/>
    <row r="7" spans="1:2" ht="14.25" thickBot="1">
      <c r="A7" s="8" t="s">
        <v>32</v>
      </c>
      <c r="B7" s="11" t="s">
        <v>33</v>
      </c>
    </row>
    <row r="8" spans="1:2" ht="12.75">
      <c r="A8" s="9">
        <v>1</v>
      </c>
      <c r="B8" s="12">
        <f>C2-B2</f>
        <v>0.07532956685499057</v>
      </c>
    </row>
    <row r="9" spans="1:2" ht="13.5" thickBot="1">
      <c r="A9" s="10">
        <v>2</v>
      </c>
      <c r="B9" s="13">
        <f>C3-B3</f>
        <v>-0.035310734463276816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34">
      <selection activeCell="H12" sqref="H12"/>
    </sheetView>
  </sheetViews>
  <sheetFormatPr defaultColWidth="11.421875" defaultRowHeight="12.75"/>
  <cols>
    <col min="2" max="3" width="9.00390625" style="0" bestFit="1" customWidth="1"/>
    <col min="4" max="4" width="8.421875" style="0" bestFit="1" customWidth="1"/>
    <col min="5" max="5" width="7.00390625" style="0" bestFit="1" customWidth="1"/>
    <col min="6" max="6" width="9.421875" style="0" bestFit="1" customWidth="1"/>
    <col min="7" max="7" width="6.57421875" style="0" bestFit="1" customWidth="1"/>
    <col min="8" max="8" width="8.8515625" style="0" bestFit="1" customWidth="1"/>
    <col min="9" max="9" width="13.00390625" style="0" bestFit="1" customWidth="1"/>
  </cols>
  <sheetData>
    <row r="1" spans="2:6" ht="12.75">
      <c r="B1" s="3" t="s">
        <v>0</v>
      </c>
      <c r="C1" s="3" t="s">
        <v>1</v>
      </c>
      <c r="D1" s="3" t="s">
        <v>2</v>
      </c>
      <c r="E1" s="3" t="s">
        <v>3</v>
      </c>
      <c r="F1" s="3" t="s">
        <v>21</v>
      </c>
    </row>
    <row r="2" spans="1:6" ht="12.75">
      <c r="A2">
        <v>0</v>
      </c>
      <c r="B2" s="1">
        <v>2.295</v>
      </c>
      <c r="C2" s="2">
        <v>0.31</v>
      </c>
      <c r="D2" s="2">
        <v>0.023</v>
      </c>
      <c r="E2">
        <v>0.219</v>
      </c>
      <c r="F2" s="2">
        <f>C2-$C$2</f>
        <v>0</v>
      </c>
    </row>
    <row r="3" spans="1:6" ht="12.75">
      <c r="A3">
        <v>0.1</v>
      </c>
      <c r="B3" s="1">
        <v>2.385</v>
      </c>
      <c r="C3" s="2">
        <v>0.4</v>
      </c>
      <c r="D3" s="2">
        <v>0.038</v>
      </c>
      <c r="E3">
        <v>0.1742</v>
      </c>
      <c r="F3" s="2"/>
    </row>
    <row r="4" spans="1:6" ht="12.75">
      <c r="A4">
        <v>0.25</v>
      </c>
      <c r="B4" s="1">
        <v>2.293</v>
      </c>
      <c r="C4" s="2">
        <v>1</v>
      </c>
      <c r="D4" s="2">
        <v>0.069</v>
      </c>
      <c r="E4">
        <v>0.2468</v>
      </c>
      <c r="F4" s="2">
        <f>C4-$C$2</f>
        <v>0.69</v>
      </c>
    </row>
    <row r="5" spans="1:6" ht="12.75">
      <c r="A5">
        <v>0.5</v>
      </c>
      <c r="B5" s="1">
        <v>2.295</v>
      </c>
      <c r="C5" s="2">
        <v>1.7</v>
      </c>
      <c r="D5" s="2">
        <v>0.11</v>
      </c>
      <c r="E5">
        <v>0.2463</v>
      </c>
      <c r="F5" s="2">
        <f>C5-$C$2</f>
        <v>1.39</v>
      </c>
    </row>
    <row r="6" spans="1:6" ht="12.75">
      <c r="A6">
        <v>0.75</v>
      </c>
      <c r="B6" s="1">
        <v>2.294</v>
      </c>
      <c r="C6" s="2">
        <v>2.5</v>
      </c>
      <c r="D6" s="2">
        <v>0.17</v>
      </c>
      <c r="E6">
        <v>0.2409</v>
      </c>
      <c r="F6" s="2">
        <f>C6-$C$2</f>
        <v>2.19</v>
      </c>
    </row>
    <row r="7" spans="1:6" ht="12.75">
      <c r="A7">
        <v>1</v>
      </c>
      <c r="B7" s="1">
        <v>2.298</v>
      </c>
      <c r="C7">
        <v>3.1</v>
      </c>
      <c r="D7" s="2">
        <v>0.22</v>
      </c>
      <c r="E7">
        <v>0.2364</v>
      </c>
      <c r="F7" s="2">
        <f>C7-$C$2</f>
        <v>2.79</v>
      </c>
    </row>
    <row r="8" spans="3:4" ht="12.75">
      <c r="C8" s="1"/>
      <c r="D8" s="2"/>
    </row>
    <row r="9" spans="3:4" ht="12.75">
      <c r="C9" s="1"/>
      <c r="D9" s="2"/>
    </row>
    <row r="10" spans="1:10" ht="12.75">
      <c r="A10" s="3" t="s">
        <v>4</v>
      </c>
      <c r="B10" s="3" t="s">
        <v>0</v>
      </c>
      <c r="C10" s="3" t="s">
        <v>1</v>
      </c>
      <c r="D10" s="3" t="s">
        <v>2</v>
      </c>
      <c r="E10" s="3" t="s">
        <v>3</v>
      </c>
      <c r="F10" s="3" t="s">
        <v>5</v>
      </c>
      <c r="G10" s="3" t="s">
        <v>20</v>
      </c>
      <c r="H10" s="3" t="s">
        <v>22</v>
      </c>
      <c r="I10" s="3" t="s">
        <v>23</v>
      </c>
      <c r="J10" s="3" t="s">
        <v>24</v>
      </c>
    </row>
    <row r="11" spans="1:7" ht="12.75">
      <c r="A11" s="4" t="s">
        <v>11</v>
      </c>
      <c r="B11" s="1">
        <v>2.296</v>
      </c>
      <c r="C11">
        <v>1</v>
      </c>
      <c r="D11" s="2">
        <v>0.067</v>
      </c>
      <c r="E11">
        <v>0.2543</v>
      </c>
      <c r="F11" s="2">
        <f aca="true" t="shared" si="0" ref="F11:F22">C11-$C$2</f>
        <v>0.69</v>
      </c>
      <c r="G11" s="7">
        <f>(F11+0.004)/2.832</f>
        <v>0.24505649717514125</v>
      </c>
    </row>
    <row r="12" spans="1:10" ht="12.75">
      <c r="A12" s="4" t="s">
        <v>12</v>
      </c>
      <c r="B12" s="1">
        <v>2.29</v>
      </c>
      <c r="C12">
        <v>1</v>
      </c>
      <c r="D12" s="2">
        <v>0.071</v>
      </c>
      <c r="E12">
        <v>0.2342</v>
      </c>
      <c r="F12" s="2">
        <f t="shared" si="0"/>
        <v>0.69</v>
      </c>
      <c r="G12" s="7">
        <f aca="true" t="shared" si="1" ref="G12:G22">(F12+0.004)/2.832</f>
        <v>0.24505649717514125</v>
      </c>
      <c r="H12" s="7">
        <f>AVERAGE(G11:G13)</f>
        <v>0.24034839924670434</v>
      </c>
      <c r="I12">
        <f>STDEV(G11:G13)</f>
        <v>0.008154664819062516</v>
      </c>
      <c r="J12">
        <f>I12/H12</f>
        <v>0.03392851728832279</v>
      </c>
    </row>
    <row r="13" spans="1:7" ht="12.75">
      <c r="A13" s="4" t="s">
        <v>13</v>
      </c>
      <c r="B13" s="1">
        <v>2.291</v>
      </c>
      <c r="C13" s="2">
        <v>0.96</v>
      </c>
      <c r="D13" s="2">
        <v>0.071</v>
      </c>
      <c r="E13">
        <v>0.2249</v>
      </c>
      <c r="F13" s="2">
        <f t="shared" si="0"/>
        <v>0.6499999999999999</v>
      </c>
      <c r="G13" s="7">
        <f t="shared" si="1"/>
        <v>0.2309322033898305</v>
      </c>
    </row>
    <row r="14" spans="1:7" ht="12.75">
      <c r="A14" s="5" t="s">
        <v>14</v>
      </c>
      <c r="B14" s="1">
        <v>2.29</v>
      </c>
      <c r="C14">
        <v>1.2</v>
      </c>
      <c r="D14" s="2">
        <v>0.084</v>
      </c>
      <c r="E14">
        <v>0.2332</v>
      </c>
      <c r="F14" s="2">
        <f t="shared" si="0"/>
        <v>0.8899999999999999</v>
      </c>
      <c r="G14" s="7">
        <f t="shared" si="1"/>
        <v>0.3156779661016949</v>
      </c>
    </row>
    <row r="15" spans="1:10" ht="12.75">
      <c r="A15" s="5" t="s">
        <v>15</v>
      </c>
      <c r="B15" s="1">
        <v>2.291</v>
      </c>
      <c r="C15" s="2">
        <v>1.2</v>
      </c>
      <c r="D15" s="2">
        <v>0.086</v>
      </c>
      <c r="E15">
        <v>0.2327</v>
      </c>
      <c r="F15" s="2">
        <f t="shared" si="0"/>
        <v>0.8899999999999999</v>
      </c>
      <c r="G15" s="7">
        <f t="shared" si="1"/>
        <v>0.3156779661016949</v>
      </c>
      <c r="H15" s="7">
        <f>AVERAGE(G14:G16)</f>
        <v>0.3156779661016949</v>
      </c>
      <c r="I15">
        <f>STDEV(G14:G16)</f>
        <v>0</v>
      </c>
      <c r="J15">
        <f>I15/H15</f>
        <v>0</v>
      </c>
    </row>
    <row r="16" spans="1:7" ht="12.75">
      <c r="A16" s="5" t="s">
        <v>16</v>
      </c>
      <c r="B16" s="1">
        <v>2.295</v>
      </c>
      <c r="C16" s="2">
        <v>1.2</v>
      </c>
      <c r="D16" s="2">
        <v>0.084</v>
      </c>
      <c r="E16">
        <v>0.2355</v>
      </c>
      <c r="F16" s="2">
        <f t="shared" si="0"/>
        <v>0.8899999999999999</v>
      </c>
      <c r="G16" s="7">
        <f t="shared" si="1"/>
        <v>0.3156779661016949</v>
      </c>
    </row>
    <row r="17" spans="1:7" ht="12.75">
      <c r="A17" s="4" t="s">
        <v>6</v>
      </c>
      <c r="B17" s="1">
        <v>2.342</v>
      </c>
      <c r="C17" s="2">
        <v>0.66</v>
      </c>
      <c r="D17" s="2">
        <v>0.052</v>
      </c>
      <c r="E17">
        <v>0.2094</v>
      </c>
      <c r="F17" s="2">
        <f t="shared" si="0"/>
        <v>0.35000000000000003</v>
      </c>
      <c r="G17" s="7">
        <f t="shared" si="1"/>
        <v>0.12500000000000003</v>
      </c>
    </row>
    <row r="18" spans="1:10" ht="12.75">
      <c r="A18" s="4" t="s">
        <v>7</v>
      </c>
      <c r="B18" s="1">
        <v>2.292</v>
      </c>
      <c r="C18" s="2">
        <v>0.81</v>
      </c>
      <c r="D18" s="2">
        <v>0.053</v>
      </c>
      <c r="E18">
        <v>0.2531</v>
      </c>
      <c r="F18" s="2">
        <f t="shared" si="0"/>
        <v>0.5</v>
      </c>
      <c r="G18" s="7">
        <f t="shared" si="1"/>
        <v>0.17796610169491525</v>
      </c>
      <c r="H18" s="7">
        <f>AVERAGE(G17:G19)</f>
        <v>0.15324858757062146</v>
      </c>
      <c r="I18">
        <f>STDEV(G17:G19)</f>
        <v>0.02665901989855498</v>
      </c>
      <c r="J18">
        <f>I18/H18</f>
        <v>0.1739593187850408</v>
      </c>
    </row>
    <row r="19" spans="1:7" ht="12.75">
      <c r="A19" s="4" t="s">
        <v>9</v>
      </c>
      <c r="B19" s="1">
        <v>2.291</v>
      </c>
      <c r="C19" s="2">
        <v>0.75</v>
      </c>
      <c r="D19" s="2">
        <v>0.051</v>
      </c>
      <c r="E19">
        <v>0.2424</v>
      </c>
      <c r="F19" s="2">
        <f t="shared" si="0"/>
        <v>0.44</v>
      </c>
      <c r="G19" s="7">
        <f t="shared" si="1"/>
        <v>0.15677966101694915</v>
      </c>
    </row>
    <row r="20" spans="1:15" ht="12.75">
      <c r="A20" s="5" t="s">
        <v>17</v>
      </c>
      <c r="B20" s="1">
        <v>2.292</v>
      </c>
      <c r="C20" s="2">
        <v>0.63</v>
      </c>
      <c r="D20" s="2">
        <v>0.04</v>
      </c>
      <c r="E20">
        <v>0.2637</v>
      </c>
      <c r="F20" s="2">
        <f t="shared" si="0"/>
        <v>0.32</v>
      </c>
      <c r="G20" s="7">
        <f t="shared" si="1"/>
        <v>0.11440677966101696</v>
      </c>
      <c r="O20" s="2"/>
    </row>
    <row r="21" spans="1:10" ht="12.75">
      <c r="A21" s="5" t="s">
        <v>18</v>
      </c>
      <c r="B21" s="1">
        <v>2.296</v>
      </c>
      <c r="C21" s="2">
        <v>0.4</v>
      </c>
      <c r="D21" s="2">
        <v>0.028</v>
      </c>
      <c r="E21">
        <v>0.2401</v>
      </c>
      <c r="F21" s="2">
        <f t="shared" si="0"/>
        <v>0.09000000000000002</v>
      </c>
      <c r="G21" s="7"/>
      <c r="H21" s="7">
        <f>AVERAGE(G20:G22)</f>
        <v>0.11793785310734464</v>
      </c>
      <c r="I21">
        <f>STDEV(G20:G22)</f>
        <v>0.0049936919575321185</v>
      </c>
      <c r="J21">
        <f>I21/H21</f>
        <v>0.04234172342434419</v>
      </c>
    </row>
    <row r="22" spans="1:15" ht="12.75">
      <c r="A22" s="5" t="s">
        <v>19</v>
      </c>
      <c r="B22" s="1">
        <v>2.294</v>
      </c>
      <c r="C22" s="2">
        <v>0.65</v>
      </c>
      <c r="D22" s="2">
        <v>0.044</v>
      </c>
      <c r="E22">
        <v>0.2457</v>
      </c>
      <c r="F22" s="2">
        <f t="shared" si="0"/>
        <v>0.34</v>
      </c>
      <c r="G22" s="7">
        <f t="shared" si="1"/>
        <v>0.12146892655367234</v>
      </c>
      <c r="O22" s="2"/>
    </row>
    <row r="24" spans="9:10" ht="12.75">
      <c r="I24" s="2"/>
      <c r="J24" s="2"/>
    </row>
    <row r="26" ht="12.75">
      <c r="J26" s="2"/>
    </row>
    <row r="27" spans="7:11" ht="12.75">
      <c r="G27" s="2"/>
      <c r="H27" s="2"/>
      <c r="J27" s="2"/>
      <c r="K27" s="2"/>
    </row>
    <row r="28" spans="3:11" ht="12.75">
      <c r="C28" s="6"/>
      <c r="H28" t="s">
        <v>22</v>
      </c>
      <c r="I28" t="s">
        <v>23</v>
      </c>
      <c r="J28" t="s">
        <v>24</v>
      </c>
      <c r="K28" t="s">
        <v>27</v>
      </c>
    </row>
    <row r="29" spans="7:11" ht="12.75">
      <c r="G29" s="2" t="s">
        <v>25</v>
      </c>
      <c r="H29" s="1">
        <v>0.24034839924670434</v>
      </c>
      <c r="I29" s="1">
        <v>0.008154664819062516</v>
      </c>
      <c r="J29">
        <v>0.03392851728832279</v>
      </c>
      <c r="K29" s="1">
        <f>H30-H29</f>
        <v>0.07532956685499057</v>
      </c>
    </row>
    <row r="30" spans="2:15" ht="12.75">
      <c r="B30" s="1"/>
      <c r="G30" t="s">
        <v>26</v>
      </c>
      <c r="H30" s="1">
        <v>0.3156779661016949</v>
      </c>
      <c r="I30" s="1">
        <v>0</v>
      </c>
      <c r="J30">
        <v>0</v>
      </c>
      <c r="M30" s="2"/>
      <c r="N30" s="2"/>
      <c r="O30" s="2"/>
    </row>
    <row r="31" spans="2:14" ht="12.75">
      <c r="B31" s="1"/>
      <c r="G31" t="s">
        <v>8</v>
      </c>
      <c r="H31">
        <v>0.15324858757062146</v>
      </c>
      <c r="I31">
        <v>0.02665901989855498</v>
      </c>
      <c r="J31">
        <v>0.1739593187850408</v>
      </c>
      <c r="L31" s="2"/>
      <c r="M31" s="2"/>
      <c r="N31" s="2"/>
    </row>
    <row r="32" spans="2:15" ht="12.75">
      <c r="B32" s="1"/>
      <c r="G32" t="s">
        <v>10</v>
      </c>
      <c r="H32">
        <v>0.11793785310734464</v>
      </c>
      <c r="I32">
        <v>0.0049936919575321185</v>
      </c>
      <c r="J32">
        <v>0.04234172342434419</v>
      </c>
      <c r="K32">
        <f>H32-H31</f>
        <v>-0.035310734463276816</v>
      </c>
      <c r="N32" s="2"/>
      <c r="O32" s="2"/>
    </row>
    <row r="33" ht="12.75">
      <c r="B33" s="1"/>
    </row>
    <row r="34" spans="2:15" ht="12.75">
      <c r="B34" s="1"/>
      <c r="N34" s="2"/>
      <c r="O34" s="2"/>
    </row>
    <row r="36" spans="14:15" ht="12.75">
      <c r="N36" s="2"/>
      <c r="O36" s="2"/>
    </row>
    <row r="38" spans="14:15" ht="12.75">
      <c r="N38" s="2"/>
      <c r="O38" s="2"/>
    </row>
    <row r="39" spans="11:12" ht="12.75">
      <c r="K39" s="2"/>
      <c r="L39" s="2"/>
    </row>
    <row r="40" spans="11:15" ht="12.75">
      <c r="K40" s="2"/>
      <c r="L40" s="2"/>
      <c r="M40" s="2"/>
      <c r="N40" s="2"/>
      <c r="O40" s="2"/>
    </row>
    <row r="41" spans="11:13" ht="12.75">
      <c r="K41" s="2"/>
      <c r="L41" s="2"/>
      <c r="M41" s="2"/>
    </row>
    <row r="42" spans="11:15" ht="12.75">
      <c r="K42" s="2"/>
      <c r="L42" s="2"/>
      <c r="M42" s="2"/>
      <c r="N42" s="2"/>
      <c r="O42" s="2"/>
    </row>
    <row r="43" spans="11:13" ht="12.75">
      <c r="K43" s="2"/>
      <c r="L43" s="2"/>
      <c r="M43" s="2"/>
    </row>
    <row r="44" spans="13:14" ht="12.75">
      <c r="M44" s="2"/>
      <c r="N44" s="2"/>
    </row>
    <row r="45" ht="12.75">
      <c r="M45" s="2"/>
    </row>
    <row r="46" spans="13:18" ht="12.75">
      <c r="M46" s="2"/>
      <c r="N46" s="2"/>
      <c r="Q46" s="2"/>
      <c r="R46" s="2"/>
    </row>
    <row r="47" ht="12.75">
      <c r="M47" s="2"/>
    </row>
    <row r="48" spans="13:14" ht="12.75">
      <c r="M48" s="2"/>
      <c r="N48" s="2"/>
    </row>
    <row r="50" ht="12.75">
      <c r="N50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LC1200</dc:creator>
  <cp:keywords/>
  <dc:description/>
  <cp:lastModifiedBy>Daniel López Malo</cp:lastModifiedBy>
  <cp:lastPrinted>2016-07-25T11:27:19Z</cp:lastPrinted>
  <dcterms:created xsi:type="dcterms:W3CDTF">2016-07-22T10:29:58Z</dcterms:created>
  <dcterms:modified xsi:type="dcterms:W3CDTF">2017-10-13T11:49:35Z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