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505\Documents\Articulo Ramon Calvo\"/>
    </mc:Choice>
  </mc:AlternateContent>
  <bookViews>
    <workbookView xWindow="120" yWindow="12" windowWidth="21192" windowHeight="10488" activeTab="5"/>
  </bookViews>
  <sheets>
    <sheet name="1 y 2" sheetId="1" r:id="rId1"/>
    <sheet name="3 y 4" sheetId="4" r:id="rId2"/>
    <sheet name="Resultado" sheetId="3" r:id="rId3"/>
    <sheet name="Hoja2" sheetId="2" r:id="rId4"/>
    <sheet name="Resultado (2)" sheetId="5" r:id="rId5"/>
    <sheet name="Hoja1" sheetId="6" r:id="rId6"/>
  </sheets>
  <calcPr calcId="152511"/>
</workbook>
</file>

<file path=xl/calcChain.xml><?xml version="1.0" encoding="utf-8"?>
<calcChain xmlns="http://schemas.openxmlformats.org/spreadsheetml/2006/main">
  <c r="C11" i="5" l="1"/>
  <c r="C12" i="5"/>
  <c r="C13" i="5"/>
  <c r="C10" i="5"/>
  <c r="B13" i="5"/>
  <c r="B11" i="5"/>
  <c r="B12" i="5"/>
  <c r="B10" i="5"/>
  <c r="F2" i="4"/>
  <c r="F3" i="4"/>
  <c r="F4" i="4"/>
  <c r="F5" i="4"/>
  <c r="F6" i="4"/>
  <c r="F7" i="4"/>
  <c r="F8" i="4"/>
  <c r="F9" i="4"/>
  <c r="F10" i="4"/>
  <c r="F11" i="4"/>
  <c r="F12" i="4"/>
  <c r="F13" i="4"/>
  <c r="F17" i="4"/>
  <c r="G17" i="4"/>
  <c r="F18" i="4"/>
  <c r="G18" i="4"/>
  <c r="F19" i="4"/>
  <c r="G19" i="4"/>
  <c r="F20" i="4"/>
  <c r="G20" i="4"/>
  <c r="J21" i="4"/>
  <c r="K21" i="4" s="1"/>
  <c r="F21" i="4"/>
  <c r="F22" i="4"/>
  <c r="G22" i="4"/>
  <c r="I21" i="4" s="1"/>
  <c r="F23" i="4"/>
  <c r="G23" i="4"/>
  <c r="F24" i="4"/>
  <c r="G24" i="4"/>
  <c r="I24" i="4" s="1"/>
  <c r="J24" i="4"/>
  <c r="K24" i="4" s="1"/>
  <c r="F25" i="4"/>
  <c r="G25" i="4"/>
  <c r="F26" i="4"/>
  <c r="G26" i="4"/>
  <c r="J27" i="4" s="1"/>
  <c r="F27" i="4"/>
  <c r="G27" i="4"/>
  <c r="F28" i="4"/>
  <c r="G28" i="4"/>
  <c r="F29" i="4"/>
  <c r="F30" i="4"/>
  <c r="G30" i="4"/>
  <c r="I30" i="4" s="1"/>
  <c r="F31" i="4"/>
  <c r="G31" i="4"/>
  <c r="F32" i="4"/>
  <c r="G32" i="4"/>
  <c r="F33" i="4"/>
  <c r="G33" i="4"/>
  <c r="J33" i="4" s="1"/>
  <c r="F34" i="4"/>
  <c r="G34" i="4"/>
  <c r="G16" i="1"/>
  <c r="G17" i="1"/>
  <c r="G18" i="1"/>
  <c r="G19" i="1"/>
  <c r="G20" i="1"/>
  <c r="G21" i="1"/>
  <c r="G22" i="1"/>
  <c r="G23" i="1"/>
  <c r="I22" i="1" s="1"/>
  <c r="G24" i="1"/>
  <c r="J25" i="1" s="1"/>
  <c r="G25" i="1"/>
  <c r="G27" i="1"/>
  <c r="G28" i="1"/>
  <c r="G29" i="1"/>
  <c r="G30" i="1"/>
  <c r="G31" i="1"/>
  <c r="G32" i="1"/>
  <c r="G15" i="1"/>
  <c r="I16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5" i="1"/>
  <c r="F6" i="1"/>
  <c r="F7" i="1"/>
  <c r="F8" i="1"/>
  <c r="F9" i="1"/>
  <c r="J19" i="1"/>
  <c r="I28" i="1" l="1"/>
  <c r="I19" i="1"/>
  <c r="I33" i="4"/>
  <c r="K33" i="4" s="1"/>
  <c r="J30" i="4"/>
  <c r="K30" i="4" s="1"/>
  <c r="I27" i="4"/>
  <c r="K27" i="4" s="1"/>
  <c r="I31" i="1"/>
  <c r="J22" i="1"/>
  <c r="I18" i="4"/>
  <c r="I25" i="1"/>
  <c r="J28" i="1"/>
  <c r="J18" i="4"/>
  <c r="J31" i="1"/>
  <c r="J16" i="1"/>
  <c r="K18" i="4" l="1"/>
</calcChain>
</file>

<file path=xl/sharedStrings.xml><?xml version="1.0" encoding="utf-8"?>
<sst xmlns="http://schemas.openxmlformats.org/spreadsheetml/2006/main" count="114" uniqueCount="70">
  <si>
    <t>#</t>
  </si>
  <si>
    <t>Time</t>
  </si>
  <si>
    <t>Area</t>
  </si>
  <si>
    <t>Height</t>
  </si>
  <si>
    <t>Width</t>
  </si>
  <si>
    <t>1B1</t>
  </si>
  <si>
    <t>1B2</t>
  </si>
  <si>
    <t>1B3</t>
  </si>
  <si>
    <t>1C1</t>
  </si>
  <si>
    <t>1C2</t>
  </si>
  <si>
    <t>1C3</t>
  </si>
  <si>
    <t>1P1</t>
  </si>
  <si>
    <t>1P2</t>
  </si>
  <si>
    <t>1P3</t>
  </si>
  <si>
    <t>2B1</t>
  </si>
  <si>
    <t>2B2</t>
  </si>
  <si>
    <t>2B3</t>
  </si>
  <si>
    <t>2C1</t>
  </si>
  <si>
    <t>2C2</t>
  </si>
  <si>
    <t>2C3</t>
  </si>
  <si>
    <t>2P1</t>
  </si>
  <si>
    <t>2P2</t>
  </si>
  <si>
    <t>2P3</t>
  </si>
  <si>
    <t>Area Corr</t>
  </si>
  <si>
    <t>1B</t>
  </si>
  <si>
    <t>1C</t>
  </si>
  <si>
    <t>1P</t>
  </si>
  <si>
    <t>2B</t>
  </si>
  <si>
    <t>2C</t>
  </si>
  <si>
    <t>2P</t>
  </si>
  <si>
    <t>3B</t>
  </si>
  <si>
    <t>3C</t>
  </si>
  <si>
    <t>3P</t>
  </si>
  <si>
    <t>4B</t>
  </si>
  <si>
    <t>4C</t>
  </si>
  <si>
    <t>4P</t>
  </si>
  <si>
    <t>B</t>
  </si>
  <si>
    <t>C</t>
  </si>
  <si>
    <t>P</t>
  </si>
  <si>
    <r>
      <t>C(</t>
    </r>
    <r>
      <rPr>
        <sz val="10"/>
        <rFont val="Calibri"/>
        <family val="2"/>
      </rPr>
      <t>µ</t>
    </r>
    <r>
      <rPr>
        <sz val="10"/>
        <rFont val="Arial"/>
        <family val="2"/>
      </rPr>
      <t>M)</t>
    </r>
  </si>
  <si>
    <t>D. Est</t>
  </si>
  <si>
    <t>4P3</t>
  </si>
  <si>
    <t>4P2</t>
  </si>
  <si>
    <t>4P1</t>
  </si>
  <si>
    <t>4C3</t>
  </si>
  <si>
    <t>4C2</t>
  </si>
  <si>
    <t>4C1</t>
  </si>
  <si>
    <t>4B3</t>
  </si>
  <si>
    <t>4B2</t>
  </si>
  <si>
    <t>4B1</t>
  </si>
  <si>
    <t>3P3</t>
  </si>
  <si>
    <t>3P2</t>
  </si>
  <si>
    <t>3P1</t>
  </si>
  <si>
    <t>3C3</t>
  </si>
  <si>
    <t>3C2</t>
  </si>
  <si>
    <t>3C1</t>
  </si>
  <si>
    <t>3B3</t>
  </si>
  <si>
    <t>3B2</t>
  </si>
  <si>
    <t>3B1</t>
  </si>
  <si>
    <t>C-B</t>
  </si>
  <si>
    <t>P-B</t>
  </si>
  <si>
    <t>PBS</t>
  </si>
  <si>
    <t>PBS +  NaCl 0,5 M</t>
  </si>
  <si>
    <t>PBS +  NaCl 0,5 M + Tween 20 0,5%</t>
  </si>
  <si>
    <t>PBS +  NaCl 0,5 M + Triton 1%</t>
  </si>
  <si>
    <t>PBS +  NaCl 0.5 M + Triton 1%</t>
  </si>
  <si>
    <t>PBS +  NaCl 0.5 M</t>
  </si>
  <si>
    <t>PBS +  NaCl 0.5 M + Tween 20 0.5%</t>
  </si>
  <si>
    <t>C(µM)</t>
  </si>
  <si>
    <t>PBS +  NaCl 0.5 M + Triton X-100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</si>
</sst>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1" fontId="0" fillId="0" borderId="0" xfId="0" applyNumberFormat="1"/>
    <xf numFmtId="0" fontId="2" fillId="0" borderId="0" xfId="0" applyFont="1"/>
    <xf numFmtId="11" fontId="2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6" fillId="0" borderId="0" xfId="1"/>
    <xf numFmtId="11" fontId="6" fillId="0" borderId="0" xfId="1" applyNumberFormat="1"/>
    <xf numFmtId="0" fontId="6" fillId="0" borderId="0" xfId="1" applyNumberFormat="1"/>
    <xf numFmtId="0" fontId="8" fillId="0" borderId="0" xfId="1" applyFont="1"/>
    <xf numFmtId="11" fontId="8" fillId="0" borderId="0" xfId="1" applyNumberFormat="1" applyFont="1"/>
    <xf numFmtId="0" fontId="8" fillId="0" borderId="0" xfId="1" applyNumberFormat="1" applyFont="1"/>
    <xf numFmtId="0" fontId="7" fillId="0" borderId="0" xfId="1" applyFont="1"/>
    <xf numFmtId="0" fontId="6" fillId="0" borderId="0" xfId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165" fontId="0" fillId="0" borderId="7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9" fontId="6" fillId="0" borderId="0" xfId="2" applyFont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38296550106002E-2"/>
          <c:y val="0.11261310798981203"/>
          <c:w val="0.8549801622111789"/>
          <c:h val="0.779282707289499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9874608567039114"/>
                  <c:y val="-4.504506221188032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trendlineLbl>
          </c:trendline>
          <c:xVal>
            <c:numRef>
              <c:f>'1 y 2'!$A$5:$A$9</c:f>
              <c:numCache>
                <c:formatCode>General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0.75</c:v>
                </c:pt>
                <c:pt idx="4">
                  <c:v>1</c:v>
                </c:pt>
              </c:numCache>
            </c:numRef>
          </c:xVal>
          <c:yVal>
            <c:numRef>
              <c:f>'1 y 2'!$F$5:$F$9</c:f>
              <c:numCache>
                <c:formatCode>0.00E+00</c:formatCode>
                <c:ptCount val="5"/>
                <c:pt idx="0">
                  <c:v>0</c:v>
                </c:pt>
                <c:pt idx="1">
                  <c:v>9.9999999999999978E-2</c:v>
                </c:pt>
                <c:pt idx="2">
                  <c:v>0.65999999999999992</c:v>
                </c:pt>
                <c:pt idx="3">
                  <c:v>2.0699999999999998</c:v>
                </c:pt>
                <c:pt idx="4">
                  <c:v>2.77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239640"/>
        <c:axId val="253763632"/>
      </c:scatterChart>
      <c:valAx>
        <c:axId val="254239640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3763632"/>
        <c:crosses val="autoZero"/>
        <c:crossBetween val="midCat"/>
      </c:valAx>
      <c:valAx>
        <c:axId val="253763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42396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Hoja1!$A$37:$A$40</c:f>
              <c:strCache>
                <c:ptCount val="4"/>
                <c:pt idx="0">
                  <c:v>PBS</c:v>
                </c:pt>
                <c:pt idx="1">
                  <c:v>PBS +  NaCl 0.5 M</c:v>
                </c:pt>
                <c:pt idx="2">
                  <c:v>PBS +  NaCl 0.5 M + Triton X-100 1%</c:v>
                </c:pt>
                <c:pt idx="3">
                  <c:v>PBS +  NaCl 0.5 M + Tween 20 0.5%</c:v>
                </c:pt>
              </c:strCache>
            </c:strRef>
          </c:cat>
          <c:val>
            <c:numRef>
              <c:f>Hoja1!$B$37:$B$40</c:f>
              <c:numCache>
                <c:formatCode>0.000</c:formatCode>
                <c:ptCount val="4"/>
                <c:pt idx="0">
                  <c:v>3.7436095415248172E-2</c:v>
                </c:pt>
                <c:pt idx="1">
                  <c:v>4.9719814223376513E-2</c:v>
                </c:pt>
                <c:pt idx="2">
                  <c:v>2.5790720030011011E-2</c:v>
                </c:pt>
                <c:pt idx="3">
                  <c:v>5.2753745515931594E-3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005128"/>
        <c:axId val="413005520"/>
      </c:barChart>
      <c:catAx>
        <c:axId val="41300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413005520"/>
        <c:crossesAt val="0"/>
        <c:auto val="0"/>
        <c:lblAlgn val="ctr"/>
        <c:lblOffset val="100"/>
        <c:noMultiLvlLbl val="0"/>
      </c:catAx>
      <c:valAx>
        <c:axId val="413005520"/>
        <c:scaling>
          <c:orientation val="minMax"/>
          <c:max val="5.000000000000001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ES"/>
                  <a:t>C(µM)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413005128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42204813121724E-2"/>
          <c:y val="0.10121477498492651"/>
          <c:w val="0.87368510864011995"/>
          <c:h val="0.73279497089086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 y 2'!$A$15:$A$32</c:f>
              <c:strCache>
                <c:ptCount val="18"/>
                <c:pt idx="0">
                  <c:v>1B1</c:v>
                </c:pt>
                <c:pt idx="1">
                  <c:v>1B2</c:v>
                </c:pt>
                <c:pt idx="2">
                  <c:v>1B3</c:v>
                </c:pt>
                <c:pt idx="3">
                  <c:v>1C1</c:v>
                </c:pt>
                <c:pt idx="4">
                  <c:v>1C2</c:v>
                </c:pt>
                <c:pt idx="5">
                  <c:v>1C3</c:v>
                </c:pt>
                <c:pt idx="6">
                  <c:v>1P1</c:v>
                </c:pt>
                <c:pt idx="7">
                  <c:v>1P2</c:v>
                </c:pt>
                <c:pt idx="8">
                  <c:v>1P3</c:v>
                </c:pt>
                <c:pt idx="9">
                  <c:v>2B1</c:v>
                </c:pt>
                <c:pt idx="10">
                  <c:v>2B2</c:v>
                </c:pt>
                <c:pt idx="11">
                  <c:v>2B3</c:v>
                </c:pt>
                <c:pt idx="12">
                  <c:v>2C1</c:v>
                </c:pt>
                <c:pt idx="13">
                  <c:v>2C2</c:v>
                </c:pt>
                <c:pt idx="14">
                  <c:v>2C3</c:v>
                </c:pt>
                <c:pt idx="15">
                  <c:v>2P1</c:v>
                </c:pt>
                <c:pt idx="16">
                  <c:v>2P2</c:v>
                </c:pt>
                <c:pt idx="17">
                  <c:v>2P3</c:v>
                </c:pt>
              </c:strCache>
            </c:strRef>
          </c:cat>
          <c:val>
            <c:numRef>
              <c:f>'1 y 2'!$G$15:$G$32</c:f>
              <c:numCache>
                <c:formatCode>General</c:formatCode>
                <c:ptCount val="18"/>
                <c:pt idx="0">
                  <c:v>0.14624644649563051</c:v>
                </c:pt>
                <c:pt idx="1">
                  <c:v>0.14975608044081001</c:v>
                </c:pt>
                <c:pt idx="2">
                  <c:v>0.13922717860527148</c:v>
                </c:pt>
                <c:pt idx="3">
                  <c:v>0.16730425016670761</c:v>
                </c:pt>
                <c:pt idx="4">
                  <c:v>0.17783315200224617</c:v>
                </c:pt>
                <c:pt idx="5">
                  <c:v>0.2024005896185028</c:v>
                </c:pt>
                <c:pt idx="6">
                  <c:v>0.18836205383778476</c:v>
                </c:pt>
                <c:pt idx="7">
                  <c:v>0.15677534833116905</c:v>
                </c:pt>
                <c:pt idx="8">
                  <c:v>0.19187168778296423</c:v>
                </c:pt>
                <c:pt idx="9">
                  <c:v>0.17081388411188711</c:v>
                </c:pt>
                <c:pt idx="10">
                  <c:v>0.16730425016670761</c:v>
                </c:pt>
                <c:pt idx="12">
                  <c:v>0.21292949145404136</c:v>
                </c:pt>
                <c:pt idx="13">
                  <c:v>0.21643912539922086</c:v>
                </c:pt>
                <c:pt idx="14">
                  <c:v>0.2269680272347594</c:v>
                </c:pt>
                <c:pt idx="15">
                  <c:v>0.15677534833116905</c:v>
                </c:pt>
                <c:pt idx="16">
                  <c:v>0.2059102235636823</c:v>
                </c:pt>
                <c:pt idx="17">
                  <c:v>0.1813427859474257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764024"/>
        <c:axId val="253765200"/>
      </c:barChart>
      <c:catAx>
        <c:axId val="25376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376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76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3764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68885035912114"/>
          <c:y val="0.13265339169471385"/>
          <c:w val="0.80239638262008595"/>
          <c:h val="0.709185440214047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('1 y 2'!$J$16,'1 y 2'!$J$25)</c:f>
                <c:numCache>
                  <c:formatCode>General</c:formatCode>
                  <c:ptCount val="2"/>
                  <c:pt idx="0">
                    <c:v>5.3610544051238699E-3</c:v>
                  </c:pt>
                  <c:pt idx="1">
                    <c:v>2.4816859621189218E-3</c:v>
                  </c:pt>
                </c:numCache>
              </c:numRef>
            </c:plus>
            <c:minus>
              <c:numRef>
                <c:f>('1 y 2'!$J$16,'1 y 2'!$J$25)</c:f>
                <c:numCache>
                  <c:formatCode>General</c:formatCode>
                  <c:ptCount val="2"/>
                  <c:pt idx="0">
                    <c:v>5.3610544051238699E-3</c:v>
                  </c:pt>
                  <c:pt idx="1">
                    <c:v>2.4816859621189218E-3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('1 y 2'!$H$16,'1 y 2'!$H$25)</c:f>
              <c:strCache>
                <c:ptCount val="2"/>
                <c:pt idx="0">
                  <c:v>1B</c:v>
                </c:pt>
                <c:pt idx="1">
                  <c:v>2B</c:v>
                </c:pt>
              </c:strCache>
            </c:strRef>
          </c:cat>
          <c:val>
            <c:numRef>
              <c:f>('1 y 2'!$I$16,'1 y 2'!$I$25)</c:f>
              <c:numCache>
                <c:formatCode>General</c:formatCode>
                <c:ptCount val="2"/>
                <c:pt idx="0">
                  <c:v>0.14507656851390402</c:v>
                </c:pt>
                <c:pt idx="1">
                  <c:v>0.16905906713929736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74280"/>
        <c:axId val="180871144"/>
      </c:barChart>
      <c:catAx>
        <c:axId val="18087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871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71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874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52599308880484E-2"/>
          <c:y val="0.10416709052364308"/>
          <c:w val="0.88966801122278216"/>
          <c:h val="0.7250029500445558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009811853091062"/>
                  <c:y val="1.516993560118683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trendlineLbl>
          </c:trendline>
          <c:xVal>
            <c:numRef>
              <c:f>'3 y 4'!$A$2:$A$13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0.25</c:v>
                </c:pt>
                <c:pt idx="5">
                  <c:v>0.25</c:v>
                </c:pt>
                <c:pt idx="6">
                  <c:v>0.5</c:v>
                </c:pt>
                <c:pt idx="7">
                  <c:v>0.5</c:v>
                </c:pt>
                <c:pt idx="8">
                  <c:v>0.75</c:v>
                </c:pt>
                <c:pt idx="9">
                  <c:v>0.75</c:v>
                </c:pt>
                <c:pt idx="10">
                  <c:v>1</c:v>
                </c:pt>
                <c:pt idx="11">
                  <c:v>1</c:v>
                </c:pt>
              </c:numCache>
            </c:numRef>
          </c:xVal>
          <c:yVal>
            <c:numRef>
              <c:f>'3 y 4'!$F$2:$F$13</c:f>
              <c:numCache>
                <c:formatCode>General</c:formatCode>
                <c:ptCount val="12"/>
                <c:pt idx="0">
                  <c:v>4.9999999999999989E-2</c:v>
                </c:pt>
                <c:pt idx="1">
                  <c:v>0</c:v>
                </c:pt>
                <c:pt idx="2">
                  <c:v>0.33999999999999997</c:v>
                </c:pt>
                <c:pt idx="3">
                  <c:v>0.33999999999999997</c:v>
                </c:pt>
                <c:pt idx="4">
                  <c:v>0.79999999999999993</c:v>
                </c:pt>
                <c:pt idx="5">
                  <c:v>0.76999999999999991</c:v>
                </c:pt>
                <c:pt idx="6">
                  <c:v>1.6300000000000001</c:v>
                </c:pt>
                <c:pt idx="7">
                  <c:v>1.4300000000000002</c:v>
                </c:pt>
                <c:pt idx="8">
                  <c:v>2.13</c:v>
                </c:pt>
                <c:pt idx="9">
                  <c:v>2.23</c:v>
                </c:pt>
                <c:pt idx="10">
                  <c:v>2.73</c:v>
                </c:pt>
                <c:pt idx="11">
                  <c:v>3.0300000000000002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288248"/>
        <c:axId val="249287464"/>
      </c:scatterChart>
      <c:valAx>
        <c:axId val="24928824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9287464"/>
        <c:crosses val="autoZero"/>
        <c:crossBetween val="midCat"/>
      </c:valAx>
      <c:valAx>
        <c:axId val="249287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9288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Resultado!$B$1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Resultado!$G$2:$G$5</c:f>
                <c:numCache>
                  <c:formatCode>General</c:formatCode>
                  <c:ptCount val="4"/>
                  <c:pt idx="0">
                    <c:v>5.3610544051238699E-3</c:v>
                  </c:pt>
                  <c:pt idx="1">
                    <c:v>2.4816859621189218E-3</c:v>
                  </c:pt>
                  <c:pt idx="2">
                    <c:v>2.0607249339109221E-2</c:v>
                  </c:pt>
                  <c:pt idx="3">
                    <c:v>3.8041266886093973E-2</c:v>
                  </c:pt>
                </c:numCache>
              </c:numRef>
            </c:plus>
            <c:minus>
              <c:numRef>
                <c:f>Resultado!$G$2:$G$5</c:f>
                <c:numCache>
                  <c:formatCode>General</c:formatCode>
                  <c:ptCount val="4"/>
                  <c:pt idx="0">
                    <c:v>5.3610544051238699E-3</c:v>
                  </c:pt>
                  <c:pt idx="1">
                    <c:v>2.4816859621189218E-3</c:v>
                  </c:pt>
                  <c:pt idx="2">
                    <c:v>2.0607249339109221E-2</c:v>
                  </c:pt>
                  <c:pt idx="3">
                    <c:v>3.8041266886093973E-2</c:v>
                  </c:pt>
                </c:numCache>
              </c:numRef>
            </c:minus>
          </c:errBars>
          <c:cat>
            <c:numRef>
              <c:f>Resultado!$A$2:$A$5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Resultado!$B$2:$B$5</c:f>
              <c:numCache>
                <c:formatCode>0.000</c:formatCode>
                <c:ptCount val="4"/>
                <c:pt idx="0">
                  <c:v>0.14507656851390402</c:v>
                </c:pt>
                <c:pt idx="1">
                  <c:v>0.16905906713929736</c:v>
                </c:pt>
                <c:pt idx="2">
                  <c:v>0.20003047994185366</c:v>
                </c:pt>
                <c:pt idx="3">
                  <c:v>0.28912569459098264</c:v>
                </c:pt>
              </c:numCache>
            </c:numRef>
          </c:val>
        </c:ser>
        <c:ser>
          <c:idx val="1"/>
          <c:order val="1"/>
          <c:tx>
            <c:strRef>
              <c:f>Resultado!$C$1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Resultado!$H$2:$H$5</c:f>
                <c:numCache>
                  <c:formatCode>General</c:formatCode>
                  <c:ptCount val="4"/>
                  <c:pt idx="0">
                    <c:v>1.8010042605015077E-2</c:v>
                  </c:pt>
                  <c:pt idx="1">
                    <c:v>7.3058856542523708E-3</c:v>
                  </c:pt>
                  <c:pt idx="2">
                    <c:v>0</c:v>
                  </c:pt>
                  <c:pt idx="3">
                    <c:v>2.486835412486977E-3</c:v>
                  </c:pt>
                </c:numCache>
              </c:numRef>
            </c:plus>
            <c:minus>
              <c:numRef>
                <c:f>Resultado!$H$2:$H$5</c:f>
                <c:numCache>
                  <c:formatCode>General</c:formatCode>
                  <c:ptCount val="4"/>
                  <c:pt idx="0">
                    <c:v>1.8010042605015077E-2</c:v>
                  </c:pt>
                  <c:pt idx="1">
                    <c:v>7.3058856542523708E-3</c:v>
                  </c:pt>
                  <c:pt idx="2">
                    <c:v>0</c:v>
                  </c:pt>
                  <c:pt idx="3">
                    <c:v>2.486835412486977E-3</c:v>
                  </c:pt>
                </c:numCache>
              </c:numRef>
            </c:minus>
          </c:errBars>
          <c:cat>
            <c:numRef>
              <c:f>Resultado!$A$2:$A$5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Resultado!$C$2:$C$5</c:f>
              <c:numCache>
                <c:formatCode>0.000</c:formatCode>
                <c:ptCount val="4"/>
                <c:pt idx="0">
                  <c:v>0.18251266392915219</c:v>
                </c:pt>
                <c:pt idx="1">
                  <c:v>0.21877888136267387</c:v>
                </c:pt>
                <c:pt idx="2">
                  <c:v>0.22582119997186467</c:v>
                </c:pt>
                <c:pt idx="3">
                  <c:v>0.2944010691425758</c:v>
                </c:pt>
              </c:numCache>
            </c:numRef>
          </c:val>
        </c:ser>
        <c:ser>
          <c:idx val="2"/>
          <c:order val="2"/>
          <c:tx>
            <c:strRef>
              <c:f>Resultado!$D$1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Resultado!$I$2:$I$5</c:f>
                <c:numCache>
                  <c:formatCode>General</c:formatCode>
                  <c:ptCount val="4"/>
                  <c:pt idx="0">
                    <c:v>1.9329556548225761E-2</c:v>
                  </c:pt>
                  <c:pt idx="1">
                    <c:v>2.45674376162563E-2</c:v>
                  </c:pt>
                  <c:pt idx="2">
                    <c:v>2.4702008752087275E-2</c:v>
                  </c:pt>
                  <c:pt idx="3">
                    <c:v>2.8426896562758538E-2</c:v>
                  </c:pt>
                </c:numCache>
              </c:numRef>
            </c:plus>
            <c:minus>
              <c:numRef>
                <c:f>Resultado!$I$2:$I$5</c:f>
                <c:numCache>
                  <c:formatCode>General</c:formatCode>
                  <c:ptCount val="4"/>
                  <c:pt idx="0">
                    <c:v>1.9329556548225761E-2</c:v>
                  </c:pt>
                  <c:pt idx="1">
                    <c:v>2.45674376162563E-2</c:v>
                  </c:pt>
                  <c:pt idx="2">
                    <c:v>2.4702008752087275E-2</c:v>
                  </c:pt>
                  <c:pt idx="3">
                    <c:v>2.8426896562758538E-2</c:v>
                  </c:pt>
                </c:numCache>
              </c:numRef>
            </c:minus>
          </c:errBars>
          <c:cat>
            <c:numRef>
              <c:f>Resultado!$A$2:$A$5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Resultado!$D$2:$D$5</c:f>
              <c:numCache>
                <c:formatCode>0.000</c:formatCode>
                <c:ptCount val="4"/>
                <c:pt idx="0">
                  <c:v>0.17900302998397269</c:v>
                </c:pt>
                <c:pt idx="1">
                  <c:v>0.1813427859474257</c:v>
                </c:pt>
                <c:pt idx="2">
                  <c:v>0.21292583995685918</c:v>
                </c:pt>
                <c:pt idx="3">
                  <c:v>0.29381491641462104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43376"/>
        <c:axId val="252064792"/>
      </c:barChart>
      <c:catAx>
        <c:axId val="18134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2064792"/>
        <c:crosses val="autoZero"/>
        <c:auto val="1"/>
        <c:lblAlgn val="ctr"/>
        <c:lblOffset val="100"/>
        <c:noMultiLvlLbl val="0"/>
      </c:catAx>
      <c:valAx>
        <c:axId val="252064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C(µM)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1343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379699220285816"/>
          <c:y val="0.37265574094540427"/>
          <c:w val="5.7542910288730237E-2"/>
          <c:h val="0.238606913267201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8567335243557E-2"/>
          <c:y val="7.784442517956057E-2"/>
          <c:w val="0.90544412607449853"/>
          <c:h val="0.7874263008547858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Ref>
                <c:f>Hoja2!$C$1:$C$6</c:f>
                <c:numCache>
                  <c:formatCode>General</c:formatCode>
                  <c:ptCount val="6"/>
                  <c:pt idx="0">
                    <c:v>5.3610544051238699E-3</c:v>
                  </c:pt>
                  <c:pt idx="1">
                    <c:v>1.8010042605015077E-2</c:v>
                  </c:pt>
                  <c:pt idx="2">
                    <c:v>1.9329556548225761E-2</c:v>
                  </c:pt>
                  <c:pt idx="3">
                    <c:v>2.4816859621189218E-3</c:v>
                  </c:pt>
                  <c:pt idx="4">
                    <c:v>7.3058856542523708E-3</c:v>
                  </c:pt>
                  <c:pt idx="5">
                    <c:v>2.45674376162563E-2</c:v>
                  </c:pt>
                </c:numCache>
              </c:numRef>
            </c:plus>
            <c:minus>
              <c:numRef>
                <c:f>Hoja2!$C$1:$C$6</c:f>
                <c:numCache>
                  <c:formatCode>General</c:formatCode>
                  <c:ptCount val="6"/>
                  <c:pt idx="0">
                    <c:v>5.3610544051238699E-3</c:v>
                  </c:pt>
                  <c:pt idx="1">
                    <c:v>1.8010042605015077E-2</c:v>
                  </c:pt>
                  <c:pt idx="2">
                    <c:v>1.9329556548225761E-2</c:v>
                  </c:pt>
                  <c:pt idx="3">
                    <c:v>2.4816859621189218E-3</c:v>
                  </c:pt>
                  <c:pt idx="4">
                    <c:v>7.3058856542523708E-3</c:v>
                  </c:pt>
                  <c:pt idx="5">
                    <c:v>2.45674376162563E-2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Hoja2!$A$1:$A$6</c:f>
              <c:strCache>
                <c:ptCount val="6"/>
                <c:pt idx="0">
                  <c:v>1B</c:v>
                </c:pt>
                <c:pt idx="1">
                  <c:v>1C</c:v>
                </c:pt>
                <c:pt idx="2">
                  <c:v>1P</c:v>
                </c:pt>
                <c:pt idx="3">
                  <c:v>2B</c:v>
                </c:pt>
                <c:pt idx="4">
                  <c:v>2C</c:v>
                </c:pt>
                <c:pt idx="5">
                  <c:v>2P</c:v>
                </c:pt>
              </c:strCache>
            </c:strRef>
          </c:cat>
          <c:val>
            <c:numRef>
              <c:f>Hoja2!$B$1:$B$6</c:f>
              <c:numCache>
                <c:formatCode>General</c:formatCode>
                <c:ptCount val="6"/>
                <c:pt idx="0">
                  <c:v>0.14507656851390402</c:v>
                </c:pt>
                <c:pt idx="1">
                  <c:v>0.18251266392915219</c:v>
                </c:pt>
                <c:pt idx="2">
                  <c:v>0.17900302998397269</c:v>
                </c:pt>
                <c:pt idx="3">
                  <c:v>0.16905906713929736</c:v>
                </c:pt>
                <c:pt idx="4">
                  <c:v>0.21877888136267387</c:v>
                </c:pt>
                <c:pt idx="5">
                  <c:v>0.1813427859474257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40512"/>
        <c:axId val="413440904"/>
      </c:barChart>
      <c:catAx>
        <c:axId val="4134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3440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440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34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 (2)'!$B$1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'Resultado (2)'!$G$2:$G$5</c:f>
                <c:numCache>
                  <c:formatCode>General</c:formatCode>
                  <c:ptCount val="4"/>
                  <c:pt idx="0">
                    <c:v>5.3610544051238699E-3</c:v>
                  </c:pt>
                  <c:pt idx="1">
                    <c:v>2.4816859621189218E-3</c:v>
                  </c:pt>
                  <c:pt idx="2">
                    <c:v>2.0607249339109221E-2</c:v>
                  </c:pt>
                  <c:pt idx="3">
                    <c:v>3.8041266886093973E-2</c:v>
                  </c:pt>
                </c:numCache>
              </c:numRef>
            </c:plus>
            <c:minus>
              <c:numRef>
                <c:f>'Resultado (2)'!$G$2:$G$5</c:f>
                <c:numCache>
                  <c:formatCode>General</c:formatCode>
                  <c:ptCount val="4"/>
                  <c:pt idx="0">
                    <c:v>5.3610544051238699E-3</c:v>
                  </c:pt>
                  <c:pt idx="1">
                    <c:v>2.4816859621189218E-3</c:v>
                  </c:pt>
                  <c:pt idx="2">
                    <c:v>2.0607249339109221E-2</c:v>
                  </c:pt>
                  <c:pt idx="3">
                    <c:v>3.8041266886093973E-2</c:v>
                  </c:pt>
                </c:numCache>
              </c:numRef>
            </c:minus>
          </c:errBars>
          <c:cat>
            <c:strRef>
              <c:f>'Resultado (2)'!$A$2:$A$5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'Resultado (2)'!$B$2:$B$5</c:f>
              <c:numCache>
                <c:formatCode>0.000</c:formatCode>
                <c:ptCount val="4"/>
                <c:pt idx="0">
                  <c:v>0.14507656851390402</c:v>
                </c:pt>
                <c:pt idx="1">
                  <c:v>0.16905906713929736</c:v>
                </c:pt>
                <c:pt idx="2">
                  <c:v>0.20003047994185366</c:v>
                </c:pt>
                <c:pt idx="3">
                  <c:v>0.28912569459098264</c:v>
                </c:pt>
              </c:numCache>
            </c:numRef>
          </c:val>
        </c:ser>
        <c:ser>
          <c:idx val="1"/>
          <c:order val="1"/>
          <c:tx>
            <c:strRef>
              <c:f>'Resultado (2)'!$C$1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'Resultado (2)'!$H$2:$H$5</c:f>
                <c:numCache>
                  <c:formatCode>General</c:formatCode>
                  <c:ptCount val="4"/>
                  <c:pt idx="0">
                    <c:v>1.8010042605015077E-2</c:v>
                  </c:pt>
                  <c:pt idx="1">
                    <c:v>7.3058856542523708E-3</c:v>
                  </c:pt>
                  <c:pt idx="2">
                    <c:v>0</c:v>
                  </c:pt>
                  <c:pt idx="3">
                    <c:v>2.486835412486977E-3</c:v>
                  </c:pt>
                </c:numCache>
              </c:numRef>
            </c:plus>
            <c:minus>
              <c:numRef>
                <c:f>'Resultado (2)'!$H$2:$H$5</c:f>
                <c:numCache>
                  <c:formatCode>General</c:formatCode>
                  <c:ptCount val="4"/>
                  <c:pt idx="0">
                    <c:v>1.8010042605015077E-2</c:v>
                  </c:pt>
                  <c:pt idx="1">
                    <c:v>7.3058856542523708E-3</c:v>
                  </c:pt>
                  <c:pt idx="2">
                    <c:v>0</c:v>
                  </c:pt>
                  <c:pt idx="3">
                    <c:v>2.486835412486977E-3</c:v>
                  </c:pt>
                </c:numCache>
              </c:numRef>
            </c:minus>
          </c:errBars>
          <c:cat>
            <c:strRef>
              <c:f>'Resultado (2)'!$A$2:$A$5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'Resultado (2)'!$C$2:$C$5</c:f>
              <c:numCache>
                <c:formatCode>0.000</c:formatCode>
                <c:ptCount val="4"/>
                <c:pt idx="0">
                  <c:v>0.18251266392915219</c:v>
                </c:pt>
                <c:pt idx="1">
                  <c:v>0.21877888136267387</c:v>
                </c:pt>
                <c:pt idx="2">
                  <c:v>0.22582119997186467</c:v>
                </c:pt>
                <c:pt idx="3">
                  <c:v>0.2944010691425758</c:v>
                </c:pt>
              </c:numCache>
            </c:numRef>
          </c:val>
        </c:ser>
        <c:ser>
          <c:idx val="2"/>
          <c:order val="2"/>
          <c:tx>
            <c:strRef>
              <c:f>'Resultado (2)'!$D$1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'Resultado (2)'!$I$2:$I$5</c:f>
                <c:numCache>
                  <c:formatCode>General</c:formatCode>
                  <c:ptCount val="4"/>
                  <c:pt idx="0">
                    <c:v>1.9329556548225761E-2</c:v>
                  </c:pt>
                  <c:pt idx="1">
                    <c:v>2.45674376162563E-2</c:v>
                  </c:pt>
                  <c:pt idx="2">
                    <c:v>2.4702008752087275E-2</c:v>
                  </c:pt>
                  <c:pt idx="3">
                    <c:v>2.8426896562758538E-2</c:v>
                  </c:pt>
                </c:numCache>
              </c:numRef>
            </c:plus>
            <c:minus>
              <c:numRef>
                <c:f>'Resultado (2)'!$I$2:$I$5</c:f>
                <c:numCache>
                  <c:formatCode>General</c:formatCode>
                  <c:ptCount val="4"/>
                  <c:pt idx="0">
                    <c:v>1.9329556548225761E-2</c:v>
                  </c:pt>
                  <c:pt idx="1">
                    <c:v>2.45674376162563E-2</c:v>
                  </c:pt>
                  <c:pt idx="2">
                    <c:v>2.4702008752087275E-2</c:v>
                  </c:pt>
                  <c:pt idx="3">
                    <c:v>2.8426896562758538E-2</c:v>
                  </c:pt>
                </c:numCache>
              </c:numRef>
            </c:minus>
          </c:errBars>
          <c:cat>
            <c:strRef>
              <c:f>'Resultado (2)'!$A$2:$A$5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'Resultado (2)'!$D$2:$D$5</c:f>
              <c:numCache>
                <c:formatCode>0.000</c:formatCode>
                <c:ptCount val="4"/>
                <c:pt idx="0">
                  <c:v>0.17900302998397269</c:v>
                </c:pt>
                <c:pt idx="1">
                  <c:v>0.1813427859474257</c:v>
                </c:pt>
                <c:pt idx="2">
                  <c:v>0.21292583995685918</c:v>
                </c:pt>
                <c:pt idx="3">
                  <c:v>0.29381491641462104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41688"/>
        <c:axId val="413442080"/>
      </c:barChart>
      <c:catAx>
        <c:axId val="41344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3442080"/>
        <c:crosses val="autoZero"/>
        <c:auto val="1"/>
        <c:lblAlgn val="ctr"/>
        <c:lblOffset val="100"/>
        <c:noMultiLvlLbl val="0"/>
      </c:catAx>
      <c:valAx>
        <c:axId val="41344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C(µM)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413441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419173778284904"/>
          <c:y val="0.37265574094540427"/>
          <c:w val="4.2141247645314142E-2"/>
          <c:h val="0.238606913267201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 (2)'!$B$9</c:f>
              <c:strCache>
                <c:ptCount val="1"/>
                <c:pt idx="0">
                  <c:v>C-B</c:v>
                </c:pt>
              </c:strCache>
            </c:strRef>
          </c:tx>
          <c:invertIfNegative val="0"/>
          <c:cat>
            <c:strRef>
              <c:f>'Resultado (2)'!$A$10:$A$13</c:f>
              <c:strCache>
                <c:ptCount val="4"/>
                <c:pt idx="0">
                  <c:v>PBS</c:v>
                </c:pt>
                <c:pt idx="1">
                  <c:v>PBS +  NaCl 0.5 M</c:v>
                </c:pt>
                <c:pt idx="2">
                  <c:v>PBS +  NaCl 0.5 M + Triton 1%</c:v>
                </c:pt>
                <c:pt idx="3">
                  <c:v>PBS +  NaCl 0.5 M + Tween 20 0.5%</c:v>
                </c:pt>
              </c:strCache>
            </c:strRef>
          </c:cat>
          <c:val>
            <c:numRef>
              <c:f>'Resultado (2)'!$B$10:$B$13</c:f>
              <c:numCache>
                <c:formatCode>0.000</c:formatCode>
                <c:ptCount val="4"/>
                <c:pt idx="0">
                  <c:v>3.7436095415248172E-2</c:v>
                </c:pt>
                <c:pt idx="1">
                  <c:v>4.9719814223376513E-2</c:v>
                </c:pt>
                <c:pt idx="2">
                  <c:v>2.5790720030011011E-2</c:v>
                </c:pt>
                <c:pt idx="3">
                  <c:v>5.2753745515931594E-3</c:v>
                </c:pt>
              </c:numCache>
            </c:numRef>
          </c:val>
        </c:ser>
        <c:ser>
          <c:idx val="1"/>
          <c:order val="1"/>
          <c:tx>
            <c:strRef>
              <c:f>'Resultado (2)'!$C$9</c:f>
              <c:strCache>
                <c:ptCount val="1"/>
                <c:pt idx="0">
                  <c:v>P-B</c:v>
                </c:pt>
              </c:strCache>
            </c:strRef>
          </c:tx>
          <c:invertIfNegative val="0"/>
          <c:cat>
            <c:strRef>
              <c:f>'Resultado (2)'!$A$10:$A$13</c:f>
              <c:strCache>
                <c:ptCount val="4"/>
                <c:pt idx="0">
                  <c:v>PBS</c:v>
                </c:pt>
                <c:pt idx="1">
                  <c:v>PBS +  NaCl 0.5 M</c:v>
                </c:pt>
                <c:pt idx="2">
                  <c:v>PBS +  NaCl 0.5 M + Triton 1%</c:v>
                </c:pt>
                <c:pt idx="3">
                  <c:v>PBS +  NaCl 0.5 M + Tween 20 0.5%</c:v>
                </c:pt>
              </c:strCache>
            </c:strRef>
          </c:cat>
          <c:val>
            <c:numRef>
              <c:f>'Resultado (2)'!$C$10:$C$13</c:f>
              <c:numCache>
                <c:formatCode>0.000</c:formatCode>
                <c:ptCount val="4"/>
                <c:pt idx="0">
                  <c:v>3.392646147006867E-2</c:v>
                </c:pt>
                <c:pt idx="1">
                  <c:v>1.2283718808128341E-2</c:v>
                </c:pt>
                <c:pt idx="2">
                  <c:v>1.2895360015005519E-2</c:v>
                </c:pt>
                <c:pt idx="3">
                  <c:v>4.6892218236384009E-3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42864"/>
        <c:axId val="413443256"/>
      </c:barChart>
      <c:catAx>
        <c:axId val="41344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3443256"/>
        <c:crosses val="autoZero"/>
        <c:auto val="1"/>
        <c:lblAlgn val="ctr"/>
        <c:lblOffset val="100"/>
        <c:noMultiLvlLbl val="0"/>
      </c:catAx>
      <c:valAx>
        <c:axId val="41344325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1344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8122850391609"/>
          <c:y val="0.40871948199595337"/>
          <c:w val="8.441565132886325E-2"/>
          <c:h val="0.160762996251741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42710236924063"/>
          <c:y val="7.2372993889597795E-2"/>
          <c:w val="0.74446740000081291"/>
          <c:h val="0.75686460635108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'Resultado (2)'!$B$9</c:f>
              <c:strCache>
                <c:ptCount val="1"/>
                <c:pt idx="0">
                  <c:v>C-B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'Resultado (2)'!$A$10:$A$13</c:f>
              <c:strCache>
                <c:ptCount val="4"/>
                <c:pt idx="0">
                  <c:v>PBS</c:v>
                </c:pt>
                <c:pt idx="1">
                  <c:v>PBS +  NaCl 0.5 M</c:v>
                </c:pt>
                <c:pt idx="2">
                  <c:v>PBS +  NaCl 0.5 M + Triton 1%</c:v>
                </c:pt>
                <c:pt idx="3">
                  <c:v>PBS +  NaCl 0.5 M + Tween 20 0.5%</c:v>
                </c:pt>
              </c:strCache>
            </c:strRef>
          </c:cat>
          <c:val>
            <c:numRef>
              <c:f>'Resultado (2)'!$B$10:$B$13</c:f>
              <c:numCache>
                <c:formatCode>0.000</c:formatCode>
                <c:ptCount val="4"/>
                <c:pt idx="0">
                  <c:v>3.7436095415248172E-2</c:v>
                </c:pt>
                <c:pt idx="1">
                  <c:v>4.9719814223376513E-2</c:v>
                </c:pt>
                <c:pt idx="2">
                  <c:v>2.5790720030011011E-2</c:v>
                </c:pt>
                <c:pt idx="3">
                  <c:v>5.2753745515931594E-3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444040"/>
        <c:axId val="413004344"/>
      </c:barChart>
      <c:catAx>
        <c:axId val="41344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ES"/>
          </a:p>
        </c:txPr>
        <c:crossAx val="413004344"/>
        <c:crosses val="autoZero"/>
        <c:auto val="1"/>
        <c:lblAlgn val="ctr"/>
        <c:lblOffset val="100"/>
        <c:noMultiLvlLbl val="0"/>
      </c:catAx>
      <c:valAx>
        <c:axId val="413004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s-ES" sz="1100" b="1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C(µM)</a:t>
                </a:r>
                <a:endParaRPr lang="es-ES" sz="11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1070493185607644E-4"/>
              <c:y val="0.37415294679074207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ES"/>
          </a:p>
        </c:txPr>
        <c:crossAx val="4134440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349722725156646"/>
          <c:y val="7.928739638770449E-2"/>
          <c:w val="8.441565132886325E-2"/>
          <c:h val="0.16076299625174165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12</xdr:col>
      <xdr:colOff>53340</xdr:colOff>
      <xdr:row>13</xdr:row>
      <xdr:rowOff>7620</xdr:rowOff>
    </xdr:to>
    <xdr:graphicFrame macro="">
      <xdr:nvGraphicFramePr>
        <xdr:cNvPr id="10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167640</xdr:colOff>
      <xdr:row>33</xdr:row>
      <xdr:rowOff>121920</xdr:rowOff>
    </xdr:from>
    <xdr:to>
      <xdr:col>6</xdr:col>
      <xdr:colOff>121920</xdr:colOff>
      <xdr:row>48</xdr:row>
      <xdr:rowOff>38100</xdr:rowOff>
    </xdr:to>
    <xdr:graphicFrame macro="">
      <xdr:nvGraphicFramePr>
        <xdr:cNvPr id="105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274320</xdr:colOff>
      <xdr:row>2</xdr:row>
      <xdr:rowOff>45720</xdr:rowOff>
    </xdr:from>
    <xdr:to>
      <xdr:col>16</xdr:col>
      <xdr:colOff>419100</xdr:colOff>
      <xdr:row>13</xdr:row>
      <xdr:rowOff>137160</xdr:rowOff>
    </xdr:to>
    <xdr:graphicFrame macro="">
      <xdr:nvGraphicFramePr>
        <xdr:cNvPr id="106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37</xdr:row>
      <xdr:rowOff>68580</xdr:rowOff>
    </xdr:from>
    <xdr:to>
      <xdr:col>8</xdr:col>
      <xdr:colOff>419100</xdr:colOff>
      <xdr:row>51</xdr:row>
      <xdr:rowOff>91440</xdr:rowOff>
    </xdr:to>
    <xdr:graphicFrame macro="">
      <xdr:nvGraphicFramePr>
        <xdr:cNvPr id="2356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6</xdr:row>
      <xdr:rowOff>45720</xdr:rowOff>
    </xdr:from>
    <xdr:to>
      <xdr:col>10</xdr:col>
      <xdr:colOff>38100</xdr:colOff>
      <xdr:row>23</xdr:row>
      <xdr:rowOff>38100</xdr:rowOff>
    </xdr:to>
    <xdr:graphicFrame macro="">
      <xdr:nvGraphicFramePr>
        <xdr:cNvPr id="717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563880</xdr:colOff>
      <xdr:row>8</xdr:row>
      <xdr:rowOff>91440</xdr:rowOff>
    </xdr:from>
    <xdr:to>
      <xdr:col>10</xdr:col>
      <xdr:colOff>350520</xdr:colOff>
      <xdr:row>28</xdr:row>
      <xdr:rowOff>30480</xdr:rowOff>
    </xdr:to>
    <xdr:graphicFrame macro="">
      <xdr:nvGraphicFramePr>
        <xdr:cNvPr id="209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586740</xdr:colOff>
      <xdr:row>16</xdr:row>
      <xdr:rowOff>91440</xdr:rowOff>
    </xdr:from>
    <xdr:to>
      <xdr:col>7</xdr:col>
      <xdr:colOff>220980</xdr:colOff>
      <xdr:row>16</xdr:row>
      <xdr:rowOff>91440</xdr:rowOff>
    </xdr:to>
    <xdr:sp macro="" textlink="">
      <xdr:nvSpPr>
        <xdr:cNvPr id="2094" name="Line 2"/>
        <xdr:cNvSpPr>
          <a:spLocks noChangeShapeType="1"/>
        </xdr:cNvSpPr>
      </xdr:nvSpPr>
      <xdr:spPr bwMode="auto">
        <a:xfrm>
          <a:off x="2171700" y="2773680"/>
          <a:ext cx="359664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14</xdr:row>
      <xdr:rowOff>38100</xdr:rowOff>
    </xdr:from>
    <xdr:to>
      <xdr:col>8</xdr:col>
      <xdr:colOff>464820</xdr:colOff>
      <xdr:row>14</xdr:row>
      <xdr:rowOff>38100</xdr:rowOff>
    </xdr:to>
    <xdr:sp macro="" textlink="">
      <xdr:nvSpPr>
        <xdr:cNvPr id="2095" name="Line 3"/>
        <xdr:cNvSpPr>
          <a:spLocks noChangeShapeType="1"/>
        </xdr:cNvSpPr>
      </xdr:nvSpPr>
      <xdr:spPr bwMode="auto">
        <a:xfrm>
          <a:off x="3208020" y="2385060"/>
          <a:ext cx="359664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320040</xdr:colOff>
      <xdr:row>14</xdr:row>
      <xdr:rowOff>68580</xdr:rowOff>
    </xdr:from>
    <xdr:to>
      <xdr:col>9</xdr:col>
      <xdr:colOff>746760</xdr:colOff>
      <xdr:row>14</xdr:row>
      <xdr:rowOff>68580</xdr:rowOff>
    </xdr:to>
    <xdr:sp macro="" textlink="">
      <xdr:nvSpPr>
        <xdr:cNvPr id="2096" name="Line 4"/>
        <xdr:cNvSpPr>
          <a:spLocks noChangeShapeType="1"/>
        </xdr:cNvSpPr>
      </xdr:nvSpPr>
      <xdr:spPr bwMode="auto">
        <a:xfrm>
          <a:off x="4282440" y="2415540"/>
          <a:ext cx="359664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16</xdr:row>
      <xdr:rowOff>76200</xdr:rowOff>
    </xdr:from>
    <xdr:to>
      <xdr:col>10</xdr:col>
      <xdr:colOff>152400</xdr:colOff>
      <xdr:row>33</xdr:row>
      <xdr:rowOff>68580</xdr:rowOff>
    </xdr:to>
    <xdr:graphicFrame macro="">
      <xdr:nvGraphicFramePr>
        <xdr:cNvPr id="4915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1005840</xdr:colOff>
      <xdr:row>34</xdr:row>
      <xdr:rowOff>30480</xdr:rowOff>
    </xdr:from>
    <xdr:to>
      <xdr:col>8</xdr:col>
      <xdr:colOff>236220</xdr:colOff>
      <xdr:row>50</xdr:row>
      <xdr:rowOff>144780</xdr:rowOff>
    </xdr:to>
    <xdr:graphicFrame macro="">
      <xdr:nvGraphicFramePr>
        <xdr:cNvPr id="4915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448236</xdr:colOff>
      <xdr:row>7</xdr:row>
      <xdr:rowOff>26894</xdr:rowOff>
    </xdr:from>
    <xdr:to>
      <xdr:col>10</xdr:col>
      <xdr:colOff>484095</xdr:colOff>
      <xdr:row>30</xdr:row>
      <xdr:rowOff>72614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139149</xdr:colOff>
      <xdr:row>32</xdr:row>
      <xdr:rowOff>36442</xdr:rowOff>
    </xdr:from>
    <xdr:to>
      <xdr:col>8</xdr:col>
      <xdr:colOff>735496</xdr:colOff>
      <xdr:row>48</xdr:row>
      <xdr:rowOff>109329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2"/>
  <sheetViews>
    <sheetView zoomScale="115" zoomScaleNormal="115" workbookViewId="0">
      <selection activeCell="C19" sqref="C19"/>
    </sheetView>
  </sheetViews>
  <sheetFormatPr baseColWidth="10" defaultRowHeight="13.2" x14ac:dyDescent="0.25"/>
  <sheetData>
    <row r="4" spans="1:10" x14ac:dyDescent="0.25">
      <c r="B4" t="s">
        <v>1</v>
      </c>
      <c r="C4" t="s">
        <v>2</v>
      </c>
      <c r="D4" t="s">
        <v>3</v>
      </c>
      <c r="E4" t="s">
        <v>4</v>
      </c>
    </row>
    <row r="5" spans="1:10" x14ac:dyDescent="0.25">
      <c r="A5">
        <v>0</v>
      </c>
      <c r="B5">
        <v>2.415</v>
      </c>
      <c r="C5" s="1">
        <v>0.33</v>
      </c>
      <c r="D5" s="1">
        <v>2.8000000000000001E-2</v>
      </c>
      <c r="E5">
        <v>0.19919999999999999</v>
      </c>
      <c r="F5" s="1">
        <f>C5-$C$5</f>
        <v>0</v>
      </c>
    </row>
    <row r="6" spans="1:10" x14ac:dyDescent="0.25">
      <c r="A6">
        <v>0.1</v>
      </c>
      <c r="B6">
        <v>2.415</v>
      </c>
      <c r="C6" s="1">
        <v>0.43</v>
      </c>
      <c r="D6" s="1">
        <v>3.7999999999999999E-2</v>
      </c>
      <c r="E6">
        <v>0.15820000000000001</v>
      </c>
      <c r="F6" s="1">
        <f>C6-$C$5</f>
        <v>9.9999999999999978E-2</v>
      </c>
    </row>
    <row r="7" spans="1:10" x14ac:dyDescent="0.25">
      <c r="A7">
        <v>0.25</v>
      </c>
      <c r="B7">
        <v>2.4159999999999999</v>
      </c>
      <c r="C7" s="1">
        <v>0.99</v>
      </c>
      <c r="D7" s="1">
        <v>7.0000000000000007E-2</v>
      </c>
      <c r="E7">
        <v>0.19</v>
      </c>
      <c r="F7" s="1">
        <f>C7-$C$5</f>
        <v>0.65999999999999992</v>
      </c>
    </row>
    <row r="8" spans="1:10" x14ac:dyDescent="0.25">
      <c r="A8">
        <v>0.75</v>
      </c>
      <c r="B8">
        <v>2.419</v>
      </c>
      <c r="C8">
        <v>2.4</v>
      </c>
      <c r="D8" s="1">
        <v>0.15</v>
      </c>
      <c r="E8">
        <v>0.20619999999999999</v>
      </c>
      <c r="F8" s="1">
        <f>C8-$C$5</f>
        <v>2.0699999999999998</v>
      </c>
    </row>
    <row r="9" spans="1:10" x14ac:dyDescent="0.25">
      <c r="A9">
        <v>1</v>
      </c>
      <c r="B9">
        <v>2.4159999999999999</v>
      </c>
      <c r="C9">
        <v>3.1</v>
      </c>
      <c r="D9" s="1">
        <v>0.23</v>
      </c>
      <c r="E9">
        <v>0.1822</v>
      </c>
      <c r="F9" s="1">
        <f>C9-$C$5</f>
        <v>2.77</v>
      </c>
    </row>
    <row r="10" spans="1:10" x14ac:dyDescent="0.25">
      <c r="F10" s="1"/>
    </row>
    <row r="11" spans="1:10" x14ac:dyDescent="0.25">
      <c r="A11" s="2">
        <v>0.5</v>
      </c>
      <c r="B11" s="2">
        <v>2.6339999999999999</v>
      </c>
      <c r="C11" s="3">
        <v>0.91</v>
      </c>
      <c r="D11" s="3">
        <v>0.13</v>
      </c>
      <c r="E11" s="2">
        <v>0.1037</v>
      </c>
      <c r="F11" s="1"/>
    </row>
    <row r="12" spans="1:10" x14ac:dyDescent="0.25">
      <c r="F12" s="1"/>
    </row>
    <row r="13" spans="1:10" x14ac:dyDescent="0.25">
      <c r="F13" s="1"/>
    </row>
    <row r="14" spans="1:10" x14ac:dyDescent="0.25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1" t="s">
        <v>23</v>
      </c>
    </row>
    <row r="15" spans="1:10" x14ac:dyDescent="0.25">
      <c r="A15" t="s">
        <v>5</v>
      </c>
      <c r="B15" s="5">
        <v>2.4140000000000001</v>
      </c>
      <c r="C15" s="1">
        <v>0.34</v>
      </c>
      <c r="D15" s="1">
        <v>3.5999999999999997E-2</v>
      </c>
      <c r="E15">
        <v>0.1321</v>
      </c>
      <c r="F15" s="1">
        <f t="shared" ref="F15:F32" si="0">C15-$C$5</f>
        <v>1.0000000000000009E-2</v>
      </c>
      <c r="G15">
        <f>(C15+0.0767)/2.8493</f>
        <v>0.14624644649563051</v>
      </c>
    </row>
    <row r="16" spans="1:10" x14ac:dyDescent="0.25">
      <c r="A16" t="s">
        <v>6</v>
      </c>
      <c r="B16" s="5">
        <v>2.41</v>
      </c>
      <c r="C16" s="1">
        <v>0.35</v>
      </c>
      <c r="D16" s="1">
        <v>3.6999999999999998E-2</v>
      </c>
      <c r="E16">
        <v>0.13089999999999999</v>
      </c>
      <c r="F16" s="1">
        <f t="shared" si="0"/>
        <v>1.9999999999999962E-2</v>
      </c>
      <c r="G16">
        <f t="shared" ref="G16:G32" si="1">(C16+0.0767)/2.8493</f>
        <v>0.14975608044081001</v>
      </c>
      <c r="H16" t="s">
        <v>24</v>
      </c>
      <c r="I16">
        <f>AVERAGE(G15:G17)</f>
        <v>0.14507656851390402</v>
      </c>
      <c r="J16">
        <f>STDEV(G15:G17)</f>
        <v>5.3610544051238699E-3</v>
      </c>
    </row>
    <row r="17" spans="1:16" x14ac:dyDescent="0.25">
      <c r="A17" t="s">
        <v>7</v>
      </c>
      <c r="B17">
        <v>2.4140000000000001</v>
      </c>
      <c r="C17" s="1">
        <v>0.32</v>
      </c>
      <c r="D17" s="1">
        <v>3.1E-2</v>
      </c>
      <c r="E17">
        <v>0.14219999999999999</v>
      </c>
      <c r="F17" s="1">
        <f t="shared" si="0"/>
        <v>-1.0000000000000009E-2</v>
      </c>
      <c r="G17">
        <f t="shared" si="1"/>
        <v>0.13922717860527148</v>
      </c>
    </row>
    <row r="18" spans="1:16" x14ac:dyDescent="0.25">
      <c r="A18" t="s">
        <v>8</v>
      </c>
      <c r="B18">
        <v>2.4140000000000001</v>
      </c>
      <c r="C18" s="1">
        <v>0.4</v>
      </c>
      <c r="D18" s="1">
        <v>3.7999999999999999E-2</v>
      </c>
      <c r="E18">
        <v>0.17699999999999999</v>
      </c>
      <c r="F18" s="1">
        <f t="shared" si="0"/>
        <v>7.0000000000000007E-2</v>
      </c>
      <c r="G18">
        <f t="shared" si="1"/>
        <v>0.16730425016670761</v>
      </c>
    </row>
    <row r="19" spans="1:16" x14ac:dyDescent="0.25">
      <c r="A19" t="s">
        <v>9</v>
      </c>
      <c r="B19">
        <v>2.4129999999999998</v>
      </c>
      <c r="C19" s="1">
        <v>0.43</v>
      </c>
      <c r="D19" s="1">
        <v>0.04</v>
      </c>
      <c r="E19">
        <v>0.1774</v>
      </c>
      <c r="F19" s="1">
        <f t="shared" si="0"/>
        <v>9.9999999999999978E-2</v>
      </c>
      <c r="G19">
        <f t="shared" si="1"/>
        <v>0.17783315200224617</v>
      </c>
      <c r="H19" t="s">
        <v>25</v>
      </c>
      <c r="I19">
        <f>AVERAGE(G18:G20)</f>
        <v>0.18251266392915219</v>
      </c>
      <c r="J19">
        <f>STDEV(G18:G20)</f>
        <v>1.8010042605014865E-2</v>
      </c>
    </row>
    <row r="20" spans="1:16" x14ac:dyDescent="0.25">
      <c r="A20" t="s">
        <v>10</v>
      </c>
      <c r="B20">
        <v>2.4220000000000002</v>
      </c>
      <c r="C20" s="1">
        <v>0.5</v>
      </c>
      <c r="D20" s="1">
        <v>5.2999999999999999E-2</v>
      </c>
      <c r="E20">
        <v>0.12839999999999999</v>
      </c>
      <c r="F20" s="1">
        <f t="shared" si="0"/>
        <v>0.16999999999999998</v>
      </c>
      <c r="G20">
        <f t="shared" si="1"/>
        <v>0.2024005896185028</v>
      </c>
    </row>
    <row r="21" spans="1:16" x14ac:dyDescent="0.25">
      <c r="A21" t="s">
        <v>11</v>
      </c>
      <c r="B21">
        <v>2.419</v>
      </c>
      <c r="C21" s="1">
        <v>0.46</v>
      </c>
      <c r="D21" s="1">
        <v>3.3000000000000002E-2</v>
      </c>
      <c r="E21">
        <v>0.23139999999999999</v>
      </c>
      <c r="F21" s="1">
        <f t="shared" si="0"/>
        <v>0.13</v>
      </c>
      <c r="G21">
        <f t="shared" si="1"/>
        <v>0.18836205383778476</v>
      </c>
    </row>
    <row r="22" spans="1:16" x14ac:dyDescent="0.25">
      <c r="A22" t="s">
        <v>12</v>
      </c>
      <c r="B22">
        <v>2.5670000000000002</v>
      </c>
      <c r="C22" s="1">
        <v>0.37</v>
      </c>
      <c r="D22" s="1">
        <v>4.8000000000000001E-2</v>
      </c>
      <c r="E22">
        <v>0.12859999999999999</v>
      </c>
      <c r="F22" s="1">
        <f t="shared" si="0"/>
        <v>3.999999999999998E-2</v>
      </c>
      <c r="G22">
        <f t="shared" si="1"/>
        <v>0.15677534833116905</v>
      </c>
      <c r="H22" t="s">
        <v>26</v>
      </c>
      <c r="I22">
        <f>AVERAGE(G21:G23)</f>
        <v>0.17900302998397269</v>
      </c>
      <c r="J22">
        <f>STDEV(G21:G23)</f>
        <v>1.9329556548226254E-2</v>
      </c>
    </row>
    <row r="23" spans="1:16" x14ac:dyDescent="0.25">
      <c r="A23" t="s">
        <v>13</v>
      </c>
      <c r="B23">
        <v>2.4079999999999999</v>
      </c>
      <c r="C23" s="1">
        <v>0.47</v>
      </c>
      <c r="D23" s="1">
        <v>3.6999999999999998E-2</v>
      </c>
      <c r="E23">
        <v>0.21160000000000001</v>
      </c>
      <c r="F23" s="1">
        <f t="shared" si="0"/>
        <v>0.13999999999999996</v>
      </c>
      <c r="G23">
        <f t="shared" si="1"/>
        <v>0.19187168778296423</v>
      </c>
    </row>
    <row r="24" spans="1:16" x14ac:dyDescent="0.25">
      <c r="A24" t="s">
        <v>14</v>
      </c>
      <c r="B24">
        <v>2.4119999999999999</v>
      </c>
      <c r="C24" s="1">
        <v>0.41</v>
      </c>
      <c r="D24" s="1">
        <v>3.9E-2</v>
      </c>
      <c r="E24">
        <v>0.1754</v>
      </c>
      <c r="F24" s="1">
        <f t="shared" si="0"/>
        <v>7.999999999999996E-2</v>
      </c>
      <c r="G24">
        <f t="shared" si="1"/>
        <v>0.17081388411188711</v>
      </c>
    </row>
    <row r="25" spans="1:16" x14ac:dyDescent="0.25">
      <c r="A25" t="s">
        <v>15</v>
      </c>
      <c r="B25">
        <v>2.4119999999999999</v>
      </c>
      <c r="C25" s="1">
        <v>0.4</v>
      </c>
      <c r="D25" s="1">
        <v>3.6999999999999998E-2</v>
      </c>
      <c r="E25">
        <v>0.1825</v>
      </c>
      <c r="F25" s="1">
        <f t="shared" si="0"/>
        <v>7.0000000000000007E-2</v>
      </c>
      <c r="G25">
        <f t="shared" si="1"/>
        <v>0.16730425016670761</v>
      </c>
      <c r="H25" t="s">
        <v>27</v>
      </c>
      <c r="I25">
        <f>AVERAGE(G24:G26)</f>
        <v>0.16905906713929736</v>
      </c>
      <c r="J25">
        <f>STDEV(G24:G26)</f>
        <v>2.4816859621189218E-3</v>
      </c>
      <c r="L25" s="1"/>
      <c r="M25" s="1"/>
    </row>
    <row r="26" spans="1:16" x14ac:dyDescent="0.25">
      <c r="A26" s="2" t="s">
        <v>16</v>
      </c>
      <c r="B26" s="2">
        <v>2.4089999999999998</v>
      </c>
      <c r="C26" s="3">
        <v>1.1000000000000001</v>
      </c>
      <c r="D26" s="3">
        <v>0.1</v>
      </c>
      <c r="E26" s="2">
        <v>0.14249999999999999</v>
      </c>
      <c r="F26" s="3">
        <f t="shared" si="0"/>
        <v>0.77</v>
      </c>
      <c r="G26" s="2"/>
      <c r="H26" s="2"/>
      <c r="M26" s="1"/>
      <c r="N26" s="1"/>
      <c r="P26" s="1"/>
    </row>
    <row r="27" spans="1:16" x14ac:dyDescent="0.25">
      <c r="A27" t="s">
        <v>17</v>
      </c>
      <c r="B27">
        <v>2.4079999999999999</v>
      </c>
      <c r="C27" s="1">
        <v>0.53</v>
      </c>
      <c r="D27" s="1">
        <v>0.05</v>
      </c>
      <c r="E27">
        <v>0.1741</v>
      </c>
      <c r="F27" s="1">
        <f t="shared" si="0"/>
        <v>0.2</v>
      </c>
      <c r="G27">
        <f t="shared" si="1"/>
        <v>0.21292949145404136</v>
      </c>
      <c r="L27" s="1"/>
      <c r="M27" s="1"/>
    </row>
    <row r="28" spans="1:16" x14ac:dyDescent="0.25">
      <c r="A28" t="s">
        <v>18</v>
      </c>
      <c r="B28">
        <v>2.411</v>
      </c>
      <c r="C28" s="1">
        <v>0.54</v>
      </c>
      <c r="D28" s="1">
        <v>5.6000000000000001E-2</v>
      </c>
      <c r="E28">
        <v>0.16</v>
      </c>
      <c r="F28" s="1">
        <f t="shared" si="0"/>
        <v>0.21000000000000002</v>
      </c>
      <c r="G28">
        <f t="shared" si="1"/>
        <v>0.21643912539922086</v>
      </c>
      <c r="H28" t="s">
        <v>28</v>
      </c>
      <c r="I28">
        <f>AVERAGE(G27:G29)</f>
        <v>0.21877888136267387</v>
      </c>
      <c r="J28">
        <f>STDEV(G27:G29)</f>
        <v>7.3058856542523708E-3</v>
      </c>
      <c r="M28" s="1"/>
      <c r="N28" s="1"/>
      <c r="O28" s="1"/>
      <c r="P28" s="1"/>
    </row>
    <row r="29" spans="1:16" x14ac:dyDescent="0.25">
      <c r="A29" t="s">
        <v>19</v>
      </c>
      <c r="B29">
        <v>2.4209999999999998</v>
      </c>
      <c r="C29" s="1">
        <v>0.56999999999999995</v>
      </c>
      <c r="D29" s="1">
        <v>6.9000000000000006E-2</v>
      </c>
      <c r="E29">
        <v>0.13650000000000001</v>
      </c>
      <c r="F29" s="1">
        <f t="shared" si="0"/>
        <v>0.23999999999999994</v>
      </c>
      <c r="G29">
        <f t="shared" si="1"/>
        <v>0.2269680272347594</v>
      </c>
      <c r="L29" s="1"/>
      <c r="M29" s="1"/>
      <c r="N29" s="1"/>
    </row>
    <row r="30" spans="1:16" x14ac:dyDescent="0.25">
      <c r="A30" t="s">
        <v>20</v>
      </c>
      <c r="B30">
        <v>2.7589999999999999</v>
      </c>
      <c r="C30" s="1">
        <v>0.37</v>
      </c>
      <c r="D30" s="1">
        <v>0.06</v>
      </c>
      <c r="E30">
        <v>9.4100000000000003E-2</v>
      </c>
      <c r="F30" s="1">
        <f t="shared" si="0"/>
        <v>3.999999999999998E-2</v>
      </c>
      <c r="G30">
        <f t="shared" si="1"/>
        <v>0.15677534833116905</v>
      </c>
      <c r="M30" s="1"/>
      <c r="N30" s="1"/>
      <c r="O30" s="1"/>
      <c r="P30" s="1"/>
    </row>
    <row r="31" spans="1:16" x14ac:dyDescent="0.25">
      <c r="A31" t="s">
        <v>21</v>
      </c>
      <c r="B31">
        <v>2.419</v>
      </c>
      <c r="C31" s="1">
        <v>0.51</v>
      </c>
      <c r="D31" s="1">
        <v>4.8000000000000001E-2</v>
      </c>
      <c r="E31">
        <v>0.17419999999999999</v>
      </c>
      <c r="F31" s="1">
        <f t="shared" si="0"/>
        <v>0.18</v>
      </c>
      <c r="G31">
        <f t="shared" si="1"/>
        <v>0.2059102235636823</v>
      </c>
      <c r="H31" t="s">
        <v>29</v>
      </c>
      <c r="I31">
        <f>AVERAGE(G30:G32)</f>
        <v>0.1813427859474257</v>
      </c>
      <c r="J31">
        <f>STDEV(G30:G32)</f>
        <v>2.45674376162563E-2</v>
      </c>
    </row>
    <row r="32" spans="1:16" x14ac:dyDescent="0.25">
      <c r="A32" t="s">
        <v>22</v>
      </c>
      <c r="B32">
        <v>2.4169999999999998</v>
      </c>
      <c r="C32" s="1">
        <v>0.44</v>
      </c>
      <c r="D32" s="1">
        <v>4.4999999999999998E-2</v>
      </c>
      <c r="E32" s="1">
        <v>0.16289999999999999</v>
      </c>
      <c r="F32" s="1">
        <f t="shared" si="0"/>
        <v>0.10999999999999999</v>
      </c>
      <c r="G32">
        <f t="shared" si="1"/>
        <v>0.1813427859474257</v>
      </c>
    </row>
  </sheetData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B18" zoomScale="115" zoomScaleNormal="115" workbookViewId="0">
      <selection activeCell="K27" sqref="K27"/>
    </sheetView>
  </sheetViews>
  <sheetFormatPr baseColWidth="10" defaultColWidth="11.44140625" defaultRowHeight="13.2" x14ac:dyDescent="0.25"/>
  <cols>
    <col min="1" max="16384" width="11.44140625" style="6"/>
  </cols>
  <sheetData>
    <row r="1" spans="1:6" x14ac:dyDescent="0.25">
      <c r="B1" s="6" t="s">
        <v>1</v>
      </c>
      <c r="C1" s="6" t="s">
        <v>2</v>
      </c>
      <c r="D1" s="6" t="s">
        <v>3</v>
      </c>
      <c r="E1" s="6" t="s">
        <v>4</v>
      </c>
    </row>
    <row r="2" spans="1:6" x14ac:dyDescent="0.25">
      <c r="A2" s="6">
        <v>0</v>
      </c>
      <c r="B2" s="6">
        <v>2.4569999999999999</v>
      </c>
      <c r="C2" s="8">
        <v>0.22</v>
      </c>
      <c r="D2" s="7">
        <v>2.1999999999999999E-2</v>
      </c>
      <c r="E2" s="6">
        <v>0.16669999999999999</v>
      </c>
      <c r="F2" s="6">
        <f t="shared" ref="F2:F13" si="0">C2-$C$3</f>
        <v>4.9999999999999989E-2</v>
      </c>
    </row>
    <row r="3" spans="1:6" x14ac:dyDescent="0.25">
      <c r="A3" s="6">
        <v>0</v>
      </c>
      <c r="B3" s="6">
        <v>2.452</v>
      </c>
      <c r="C3" s="8">
        <v>0.17</v>
      </c>
      <c r="D3" s="7">
        <v>2.3E-2</v>
      </c>
      <c r="E3" s="6">
        <v>0.11020000000000001</v>
      </c>
      <c r="F3" s="6">
        <f t="shared" si="0"/>
        <v>0</v>
      </c>
    </row>
    <row r="4" spans="1:6" x14ac:dyDescent="0.25">
      <c r="A4" s="6">
        <v>0.1</v>
      </c>
      <c r="B4" s="6">
        <v>2.452</v>
      </c>
      <c r="C4" s="8">
        <v>0.51</v>
      </c>
      <c r="D4" s="7">
        <v>3.5999999999999997E-2</v>
      </c>
      <c r="E4" s="6">
        <v>9.4399999999999998E-2</v>
      </c>
      <c r="F4" s="6">
        <f t="shared" si="0"/>
        <v>0.33999999999999997</v>
      </c>
    </row>
    <row r="5" spans="1:6" x14ac:dyDescent="0.25">
      <c r="A5" s="6">
        <v>0.1</v>
      </c>
      <c r="B5" s="6">
        <v>2.4550000000000001</v>
      </c>
      <c r="C5" s="8">
        <v>0.51</v>
      </c>
      <c r="D5" s="7">
        <v>4.2000000000000003E-2</v>
      </c>
      <c r="E5" s="6">
        <v>0.16439999999999999</v>
      </c>
      <c r="F5" s="6">
        <f t="shared" si="0"/>
        <v>0.33999999999999997</v>
      </c>
    </row>
    <row r="6" spans="1:6" x14ac:dyDescent="0.25">
      <c r="A6" s="6">
        <v>0.25</v>
      </c>
      <c r="B6" s="6">
        <v>2.4460000000000002</v>
      </c>
      <c r="C6" s="8">
        <v>0.97</v>
      </c>
      <c r="D6" s="7">
        <v>7.6999999999999999E-2</v>
      </c>
      <c r="E6" s="6">
        <v>0.1673</v>
      </c>
      <c r="F6" s="6">
        <f t="shared" si="0"/>
        <v>0.79999999999999993</v>
      </c>
    </row>
    <row r="7" spans="1:6" x14ac:dyDescent="0.25">
      <c r="A7" s="6">
        <v>0.25</v>
      </c>
      <c r="B7" s="6">
        <v>2.448</v>
      </c>
      <c r="C7" s="8">
        <v>0.94</v>
      </c>
      <c r="D7" s="7">
        <v>7.0000000000000007E-2</v>
      </c>
      <c r="E7" s="6">
        <v>0.17929999999999999</v>
      </c>
      <c r="F7" s="6">
        <f t="shared" si="0"/>
        <v>0.76999999999999991</v>
      </c>
    </row>
    <row r="8" spans="1:6" x14ac:dyDescent="0.25">
      <c r="A8" s="6">
        <v>0.5</v>
      </c>
      <c r="B8" s="6">
        <v>2.4540000000000002</v>
      </c>
      <c r="C8" s="8">
        <v>1.8</v>
      </c>
      <c r="D8" s="7">
        <v>0.13</v>
      </c>
      <c r="E8" s="6">
        <v>0.17649999999999999</v>
      </c>
      <c r="F8" s="6">
        <f t="shared" si="0"/>
        <v>1.6300000000000001</v>
      </c>
    </row>
    <row r="9" spans="1:6" x14ac:dyDescent="0.25">
      <c r="A9" s="6">
        <v>0.5</v>
      </c>
      <c r="B9" s="6">
        <v>2.4569999999999999</v>
      </c>
      <c r="C9" s="8">
        <v>1.6</v>
      </c>
      <c r="D9" s="7">
        <v>0.11</v>
      </c>
      <c r="E9" s="6">
        <v>0.18490000000000001</v>
      </c>
      <c r="F9" s="6">
        <f t="shared" si="0"/>
        <v>1.4300000000000002</v>
      </c>
    </row>
    <row r="10" spans="1:6" x14ac:dyDescent="0.25">
      <c r="A10" s="6">
        <v>0.75</v>
      </c>
      <c r="B10" s="6">
        <v>2.4510000000000001</v>
      </c>
      <c r="C10" s="8">
        <v>2.2999999999999998</v>
      </c>
      <c r="D10" s="7">
        <v>0.16</v>
      </c>
      <c r="E10" s="6">
        <v>0.18859999999999999</v>
      </c>
      <c r="F10" s="6">
        <f t="shared" si="0"/>
        <v>2.13</v>
      </c>
    </row>
    <row r="11" spans="1:6" x14ac:dyDescent="0.25">
      <c r="A11" s="6">
        <v>0.75</v>
      </c>
      <c r="B11" s="6">
        <v>2.448</v>
      </c>
      <c r="C11" s="8">
        <v>2.4</v>
      </c>
      <c r="D11" s="7">
        <v>0.2</v>
      </c>
      <c r="E11" s="6">
        <v>0.16259999999999999</v>
      </c>
      <c r="F11" s="6">
        <f t="shared" si="0"/>
        <v>2.23</v>
      </c>
    </row>
    <row r="12" spans="1:6" x14ac:dyDescent="0.25">
      <c r="A12" s="6">
        <v>1</v>
      </c>
      <c r="B12" s="6">
        <v>2.4510000000000001</v>
      </c>
      <c r="C12" s="8">
        <v>2.9</v>
      </c>
      <c r="D12" s="7">
        <v>0.21</v>
      </c>
      <c r="E12" s="6">
        <v>0.1862</v>
      </c>
      <c r="F12" s="6">
        <f t="shared" si="0"/>
        <v>2.73</v>
      </c>
    </row>
    <row r="13" spans="1:6" x14ac:dyDescent="0.25">
      <c r="A13" s="6">
        <v>1</v>
      </c>
      <c r="B13" s="6">
        <v>2.456</v>
      </c>
      <c r="C13" s="8">
        <v>3.2</v>
      </c>
      <c r="D13" s="7">
        <v>0.27</v>
      </c>
      <c r="E13" s="6">
        <v>0.1615</v>
      </c>
      <c r="F13" s="6">
        <f t="shared" si="0"/>
        <v>3.0300000000000002</v>
      </c>
    </row>
    <row r="14" spans="1:6" x14ac:dyDescent="0.25">
      <c r="E14" s="7"/>
    </row>
    <row r="15" spans="1:6" x14ac:dyDescent="0.25">
      <c r="E15" s="7"/>
    </row>
    <row r="16" spans="1:6" x14ac:dyDescent="0.25">
      <c r="A16" s="13" t="s">
        <v>0</v>
      </c>
      <c r="B16" s="13" t="s">
        <v>1</v>
      </c>
      <c r="C16" s="13" t="s">
        <v>2</v>
      </c>
      <c r="D16" s="13" t="s">
        <v>3</v>
      </c>
      <c r="E16" s="13" t="s">
        <v>4</v>
      </c>
      <c r="F16" s="7" t="s">
        <v>23</v>
      </c>
    </row>
    <row r="17" spans="1:16" x14ac:dyDescent="0.25">
      <c r="A17" s="6" t="s">
        <v>58</v>
      </c>
      <c r="B17" s="8">
        <v>2.4489999999999998</v>
      </c>
      <c r="C17" s="8">
        <v>0.65</v>
      </c>
      <c r="D17" s="7">
        <v>4.4999999999999998E-2</v>
      </c>
      <c r="E17" s="6">
        <v>0.1888</v>
      </c>
      <c r="F17" s="6">
        <f t="shared" ref="F17:F34" si="1">C17-$C$3</f>
        <v>0.48</v>
      </c>
      <c r="G17" s="6">
        <f>(C17-0.0579)/2.8434</f>
        <v>0.20823661813322084</v>
      </c>
    </row>
    <row r="18" spans="1:16" x14ac:dyDescent="0.25">
      <c r="A18" s="6" t="s">
        <v>57</v>
      </c>
      <c r="B18" s="8">
        <v>2.4510000000000001</v>
      </c>
      <c r="C18" s="8">
        <v>0.67</v>
      </c>
      <c r="D18" s="7">
        <v>4.8000000000000001E-2</v>
      </c>
      <c r="E18" s="6">
        <v>0.18229999999999999</v>
      </c>
      <c r="F18" s="6">
        <f t="shared" si="1"/>
        <v>0.5</v>
      </c>
      <c r="G18" s="6">
        <f>(C18-0.0579)/2.8434</f>
        <v>0.21527045086867838</v>
      </c>
      <c r="H18" s="6" t="s">
        <v>30</v>
      </c>
      <c r="I18" s="6">
        <f>AVERAGE(G17:G19)</f>
        <v>0.20003047994185366</v>
      </c>
      <c r="J18" s="6">
        <f>STDEV(G17:G19)</f>
        <v>2.0607249339109221E-2</v>
      </c>
      <c r="K18" s="30">
        <f>J18/I18</f>
        <v>0.10302054639422696</v>
      </c>
    </row>
    <row r="19" spans="1:16" x14ac:dyDescent="0.25">
      <c r="A19" s="6" t="s">
        <v>56</v>
      </c>
      <c r="B19" s="8">
        <v>2.448</v>
      </c>
      <c r="C19" s="8">
        <v>0.56000000000000005</v>
      </c>
      <c r="D19" s="7">
        <v>4.9000000000000002E-2</v>
      </c>
      <c r="E19" s="6">
        <v>0.15609999999999999</v>
      </c>
      <c r="F19" s="6">
        <f t="shared" si="1"/>
        <v>0.39</v>
      </c>
      <c r="G19" s="6">
        <f>(C19-0.0579)/2.8434</f>
        <v>0.17658437082366185</v>
      </c>
      <c r="K19" s="30"/>
    </row>
    <row r="20" spans="1:16" x14ac:dyDescent="0.25">
      <c r="A20" s="6" t="s">
        <v>55</v>
      </c>
      <c r="B20" s="8">
        <v>2.444</v>
      </c>
      <c r="C20" s="8">
        <v>0.7</v>
      </c>
      <c r="D20" s="7">
        <v>4.9000000000000002E-2</v>
      </c>
      <c r="E20" s="6">
        <v>0.18790000000000001</v>
      </c>
      <c r="F20" s="6">
        <f t="shared" si="1"/>
        <v>0.52999999999999992</v>
      </c>
      <c r="G20" s="6">
        <f>(C20-0.0579)/2.8434</f>
        <v>0.22582119997186467</v>
      </c>
      <c r="K20" s="30"/>
    </row>
    <row r="21" spans="1:16" x14ac:dyDescent="0.25">
      <c r="A21" s="9" t="s">
        <v>54</v>
      </c>
      <c r="B21" s="11">
        <v>2.448</v>
      </c>
      <c r="C21" s="11">
        <v>0.99</v>
      </c>
      <c r="D21" s="10">
        <v>7.4999999999999997E-2</v>
      </c>
      <c r="E21" s="9">
        <v>0.17480000000000001</v>
      </c>
      <c r="F21" s="9">
        <f t="shared" si="1"/>
        <v>0.82</v>
      </c>
      <c r="G21" s="9"/>
      <c r="H21" s="6" t="s">
        <v>31</v>
      </c>
      <c r="I21" s="6">
        <f>AVERAGE(G20:G22)</f>
        <v>0.22582119997186467</v>
      </c>
      <c r="J21" s="6">
        <f>STDEV(G20:G22)</f>
        <v>0</v>
      </c>
      <c r="K21" s="30">
        <f>J21/I21</f>
        <v>0</v>
      </c>
    </row>
    <row r="22" spans="1:16" x14ac:dyDescent="0.25">
      <c r="A22" s="6" t="s">
        <v>53</v>
      </c>
      <c r="B22" s="8">
        <v>2.4510000000000001</v>
      </c>
      <c r="C22" s="8">
        <v>0.7</v>
      </c>
      <c r="D22" s="7">
        <v>5.8999999999999997E-2</v>
      </c>
      <c r="E22" s="6">
        <v>0.15820000000000001</v>
      </c>
      <c r="F22" s="6">
        <f t="shared" si="1"/>
        <v>0.52999999999999992</v>
      </c>
      <c r="G22" s="6">
        <f t="shared" ref="G22:G28" si="2">(C22-0.0579)/2.8434</f>
        <v>0.22582119997186467</v>
      </c>
      <c r="K22" s="30"/>
    </row>
    <row r="23" spans="1:16" x14ac:dyDescent="0.25">
      <c r="A23" s="6" t="s">
        <v>52</v>
      </c>
      <c r="B23" s="8">
        <v>2.4460000000000002</v>
      </c>
      <c r="C23" s="8">
        <v>0.59</v>
      </c>
      <c r="D23" s="7">
        <v>5.2999999999999999E-2</v>
      </c>
      <c r="E23" s="6">
        <v>0.1507</v>
      </c>
      <c r="F23" s="6">
        <f t="shared" si="1"/>
        <v>0.41999999999999993</v>
      </c>
      <c r="G23" s="6">
        <f t="shared" si="2"/>
        <v>0.18713511992684814</v>
      </c>
      <c r="K23" s="30"/>
    </row>
    <row r="24" spans="1:16" x14ac:dyDescent="0.25">
      <c r="A24" s="6" t="s">
        <v>51</v>
      </c>
      <c r="B24" s="8">
        <v>2.4420000000000002</v>
      </c>
      <c r="C24" s="8">
        <v>0.73</v>
      </c>
      <c r="D24" s="7">
        <v>5.8999999999999997E-2</v>
      </c>
      <c r="E24" s="6">
        <v>0.16669999999999999</v>
      </c>
      <c r="F24" s="6">
        <f t="shared" si="1"/>
        <v>0.55999999999999994</v>
      </c>
      <c r="G24" s="6">
        <f t="shared" si="2"/>
        <v>0.23637194907505102</v>
      </c>
      <c r="H24" s="6" t="s">
        <v>32</v>
      </c>
      <c r="I24" s="6">
        <f>AVERAGE(G23:G25)</f>
        <v>0.21292583995685918</v>
      </c>
      <c r="J24" s="6">
        <f>STDEV(G23:G25)</f>
        <v>2.4702008752087275E-2</v>
      </c>
      <c r="K24" s="30">
        <f>J24/I24</f>
        <v>0.11601226397459387</v>
      </c>
    </row>
    <row r="25" spans="1:16" x14ac:dyDescent="0.25">
      <c r="A25" s="6" t="s">
        <v>50</v>
      </c>
      <c r="B25" s="8">
        <v>2.4449999999999998</v>
      </c>
      <c r="C25" s="8">
        <v>0.67</v>
      </c>
      <c r="D25" s="7">
        <v>5.3999999999999999E-2</v>
      </c>
      <c r="E25" s="6">
        <v>0.16589999999999999</v>
      </c>
      <c r="F25" s="6">
        <f t="shared" si="1"/>
        <v>0.5</v>
      </c>
      <c r="G25" s="6">
        <f t="shared" si="2"/>
        <v>0.21527045086867838</v>
      </c>
      <c r="K25" s="30"/>
    </row>
    <row r="26" spans="1:16" x14ac:dyDescent="0.25">
      <c r="A26" s="6" t="s">
        <v>49</v>
      </c>
      <c r="B26" s="8">
        <v>2.4430000000000001</v>
      </c>
      <c r="C26" s="8">
        <v>1</v>
      </c>
      <c r="D26" s="7">
        <v>5.6000000000000001E-2</v>
      </c>
      <c r="E26" s="6">
        <v>0.2356</v>
      </c>
      <c r="F26" s="6">
        <f t="shared" si="1"/>
        <v>0.83</v>
      </c>
      <c r="G26" s="6">
        <f t="shared" si="2"/>
        <v>0.33132869100372797</v>
      </c>
      <c r="K26" s="30"/>
    </row>
    <row r="27" spans="1:16" x14ac:dyDescent="0.25">
      <c r="A27" s="6" t="s">
        <v>48</v>
      </c>
      <c r="B27" s="8">
        <v>2.4409999999999998</v>
      </c>
      <c r="C27" s="8">
        <v>0.85</v>
      </c>
      <c r="D27" s="7">
        <v>6.8000000000000005E-2</v>
      </c>
      <c r="E27" s="6">
        <v>0.1678</v>
      </c>
      <c r="F27" s="6">
        <f t="shared" si="1"/>
        <v>0.67999999999999994</v>
      </c>
      <c r="G27" s="6">
        <f t="shared" si="2"/>
        <v>0.27857494548779632</v>
      </c>
      <c r="H27" s="6" t="s">
        <v>33</v>
      </c>
      <c r="I27" s="6">
        <f>AVERAGE(G26:G28)</f>
        <v>0.28912569459098264</v>
      </c>
      <c r="J27" s="6">
        <f>STDEV(G26:G28)</f>
        <v>3.8041266886093973E-2</v>
      </c>
      <c r="K27" s="30">
        <f>J27/I27</f>
        <v>0.1315734561049989</v>
      </c>
      <c r="L27" s="7"/>
      <c r="M27" s="7"/>
      <c r="O27" s="7"/>
      <c r="P27" s="7"/>
    </row>
    <row r="28" spans="1:16" x14ac:dyDescent="0.25">
      <c r="A28" s="6" t="s">
        <v>47</v>
      </c>
      <c r="B28" s="8">
        <v>2.4359999999999999</v>
      </c>
      <c r="C28" s="8">
        <v>0.79</v>
      </c>
      <c r="D28" s="7">
        <v>6.9000000000000006E-2</v>
      </c>
      <c r="E28" s="6">
        <v>0.15190000000000001</v>
      </c>
      <c r="F28" s="6">
        <f t="shared" si="1"/>
        <v>0.62</v>
      </c>
      <c r="G28" s="6">
        <f t="shared" si="2"/>
        <v>0.25747344728142368</v>
      </c>
      <c r="H28" s="12"/>
      <c r="K28" s="30"/>
      <c r="M28" s="7"/>
      <c r="N28" s="7"/>
    </row>
    <row r="29" spans="1:16" x14ac:dyDescent="0.25">
      <c r="A29" s="9" t="s">
        <v>46</v>
      </c>
      <c r="B29" s="11">
        <v>2.4380000000000002</v>
      </c>
      <c r="C29" s="11">
        <v>1.4</v>
      </c>
      <c r="D29" s="10">
        <v>0.12</v>
      </c>
      <c r="E29" s="9">
        <v>0.15329999999999999</v>
      </c>
      <c r="F29" s="9">
        <f t="shared" si="1"/>
        <v>1.23</v>
      </c>
      <c r="G29" s="9"/>
      <c r="K29" s="30"/>
      <c r="L29" s="7"/>
      <c r="M29" s="7"/>
      <c r="O29" s="7"/>
      <c r="P29" s="7"/>
    </row>
    <row r="30" spans="1:16" x14ac:dyDescent="0.25">
      <c r="A30" s="6" t="s">
        <v>45</v>
      </c>
      <c r="B30" s="8">
        <v>2.44</v>
      </c>
      <c r="C30" s="8">
        <v>0.9</v>
      </c>
      <c r="D30" s="7">
        <v>7.2999999999999995E-2</v>
      </c>
      <c r="E30" s="6">
        <v>0.1641</v>
      </c>
      <c r="F30" s="6">
        <f t="shared" si="1"/>
        <v>0.73</v>
      </c>
      <c r="G30" s="6">
        <f>(C30-0.0579)/2.8434</f>
        <v>0.29615952732644019</v>
      </c>
      <c r="H30" s="6" t="s">
        <v>34</v>
      </c>
      <c r="I30" s="6">
        <f>AVERAGE(G29:G31)</f>
        <v>0.2944010691425758</v>
      </c>
      <c r="J30" s="6">
        <f>STDEV(G29:G31)</f>
        <v>2.486835412486977E-3</v>
      </c>
      <c r="K30" s="30">
        <f>J30/I30</f>
        <v>8.447100480068654E-3</v>
      </c>
      <c r="M30" s="7"/>
      <c r="N30" s="7"/>
    </row>
    <row r="31" spans="1:16" x14ac:dyDescent="0.25">
      <c r="A31" s="6" t="s">
        <v>44</v>
      </c>
      <c r="B31" s="8">
        <v>2.4409999999999998</v>
      </c>
      <c r="C31" s="8">
        <v>0.89</v>
      </c>
      <c r="D31" s="7">
        <v>7.0999999999999994E-2</v>
      </c>
      <c r="E31" s="6">
        <v>0.16750000000000001</v>
      </c>
      <c r="F31" s="6">
        <f t="shared" si="1"/>
        <v>0.72</v>
      </c>
      <c r="G31" s="6">
        <f>(C31-0.0579)/2.8434</f>
        <v>0.29264261095871141</v>
      </c>
      <c r="K31" s="30"/>
      <c r="L31" s="7"/>
      <c r="M31" s="7"/>
      <c r="N31" s="7"/>
    </row>
    <row r="32" spans="1:16" x14ac:dyDescent="0.25">
      <c r="A32" s="6" t="s">
        <v>43</v>
      </c>
      <c r="B32" s="8">
        <v>2.4409999999999998</v>
      </c>
      <c r="C32" s="8">
        <v>0.82</v>
      </c>
      <c r="D32" s="7">
        <v>7.2999999999999995E-2</v>
      </c>
      <c r="E32" s="6">
        <v>0.15310000000000001</v>
      </c>
      <c r="F32" s="6">
        <f t="shared" si="1"/>
        <v>0.64999999999999991</v>
      </c>
      <c r="G32" s="6">
        <f>(C32-0.0579)/2.8434</f>
        <v>0.26802419638461</v>
      </c>
      <c r="K32" s="30"/>
    </row>
    <row r="33" spans="1:18" x14ac:dyDescent="0.25">
      <c r="A33" s="6" t="s">
        <v>42</v>
      </c>
      <c r="B33" s="8">
        <v>2.4409999999999998</v>
      </c>
      <c r="C33" s="8">
        <v>0.88</v>
      </c>
      <c r="D33" s="7">
        <v>7.1999999999999995E-2</v>
      </c>
      <c r="E33" s="6">
        <v>0.16400000000000001</v>
      </c>
      <c r="F33" s="6">
        <f t="shared" si="1"/>
        <v>0.71</v>
      </c>
      <c r="G33" s="6">
        <f>(C33-0.0579)/2.8434</f>
        <v>0.28912569459098264</v>
      </c>
      <c r="H33" s="6" t="s">
        <v>35</v>
      </c>
      <c r="I33" s="6">
        <f>AVERAGE(G32:G34)</f>
        <v>0.29381491641462104</v>
      </c>
      <c r="J33" s="6">
        <f>STDEV(G32:G34)</f>
        <v>2.8426896562758538E-2</v>
      </c>
      <c r="K33" s="30">
        <f>J33/I33</f>
        <v>9.6751032621650579E-2</v>
      </c>
    </row>
    <row r="34" spans="1:18" x14ac:dyDescent="0.25">
      <c r="A34" s="6" t="s">
        <v>41</v>
      </c>
      <c r="B34" s="8">
        <v>2.4420000000000002</v>
      </c>
      <c r="C34" s="8">
        <v>0.98</v>
      </c>
      <c r="D34" s="7">
        <v>8.2000000000000003E-2</v>
      </c>
      <c r="E34" s="6">
        <v>0.1623</v>
      </c>
      <c r="F34" s="6">
        <f t="shared" si="1"/>
        <v>0.80999999999999994</v>
      </c>
      <c r="G34" s="6">
        <f>(C34-0.0579)/2.8434</f>
        <v>0.32429485826827043</v>
      </c>
    </row>
    <row r="39" spans="1:18" x14ac:dyDescent="0.25">
      <c r="L39" s="7"/>
      <c r="M39" s="7"/>
    </row>
    <row r="41" spans="1:18" x14ac:dyDescent="0.25">
      <c r="L41" s="7"/>
      <c r="M41" s="7"/>
    </row>
    <row r="43" spans="1:18" x14ac:dyDescent="0.25">
      <c r="L43" s="7"/>
      <c r="M43" s="7"/>
    </row>
    <row r="46" spans="1:18" x14ac:dyDescent="0.25">
      <c r="L46" s="7"/>
      <c r="Q46" s="7"/>
      <c r="R46" s="7"/>
    </row>
    <row r="47" spans="1:18" x14ac:dyDescent="0.25">
      <c r="L47" s="7"/>
    </row>
    <row r="48" spans="1:18" x14ac:dyDescent="0.25">
      <c r="L48" s="7"/>
    </row>
  </sheetData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45" zoomScaleNormal="145" workbookViewId="0">
      <selection sqref="A1:I5"/>
    </sheetView>
  </sheetViews>
  <sheetFormatPr baseColWidth="10" defaultRowHeight="13.2" x14ac:dyDescent="0.25"/>
  <cols>
    <col min="1" max="1" width="6" bestFit="1" customWidth="1"/>
    <col min="2" max="4" width="5.5546875" bestFit="1" customWidth="1"/>
    <col min="6" max="6" width="6.33203125" bestFit="1" customWidth="1"/>
    <col min="7" max="9" width="6.5546875" bestFit="1" customWidth="1"/>
  </cols>
  <sheetData>
    <row r="1" spans="1:11" ht="14.4" thickBot="1" x14ac:dyDescent="0.35">
      <c r="A1" s="22" t="s">
        <v>39</v>
      </c>
      <c r="B1" s="19" t="s">
        <v>36</v>
      </c>
      <c r="C1" s="17" t="s">
        <v>37</v>
      </c>
      <c r="D1" s="18" t="s">
        <v>38</v>
      </c>
      <c r="F1" s="22" t="s">
        <v>40</v>
      </c>
      <c r="G1" s="19" t="s">
        <v>36</v>
      </c>
      <c r="H1" s="17" t="s">
        <v>37</v>
      </c>
      <c r="I1" s="18" t="s">
        <v>38</v>
      </c>
      <c r="K1" s="26">
        <v>42481</v>
      </c>
    </row>
    <row r="2" spans="1:11" x14ac:dyDescent="0.25">
      <c r="A2" s="23">
        <v>1</v>
      </c>
      <c r="B2" s="20">
        <v>0.14507656851390402</v>
      </c>
      <c r="C2" s="16">
        <v>0.18251266392915219</v>
      </c>
      <c r="D2" s="16">
        <v>0.17900302998397269</v>
      </c>
      <c r="F2" s="23">
        <v>1</v>
      </c>
      <c r="G2" s="28">
        <v>5.3610544051238699E-3</v>
      </c>
      <c r="H2" s="29">
        <v>1.8010042605015077E-2</v>
      </c>
      <c r="I2" s="29">
        <v>1.9329556548225761E-2</v>
      </c>
    </row>
    <row r="3" spans="1:11" x14ac:dyDescent="0.25">
      <c r="A3" s="24">
        <v>2</v>
      </c>
      <c r="B3" s="21">
        <v>0.16905906713929736</v>
      </c>
      <c r="C3" s="15">
        <v>0.21877888136267387</v>
      </c>
      <c r="D3" s="15">
        <v>0.1813427859474257</v>
      </c>
      <c r="F3" s="24">
        <v>2</v>
      </c>
      <c r="G3" s="27">
        <v>2.4816859621189218E-3</v>
      </c>
      <c r="H3" s="14">
        <v>7.3058856542523708E-3</v>
      </c>
      <c r="I3" s="14">
        <v>2.45674376162563E-2</v>
      </c>
    </row>
    <row r="4" spans="1:11" x14ac:dyDescent="0.25">
      <c r="A4" s="24">
        <v>3</v>
      </c>
      <c r="B4" s="21">
        <v>0.20003047994185366</v>
      </c>
      <c r="C4" s="15">
        <v>0.22582119997186467</v>
      </c>
      <c r="D4" s="15">
        <v>0.21292583995685918</v>
      </c>
      <c r="F4" s="24">
        <v>3</v>
      </c>
      <c r="G4" s="27">
        <v>2.0607249339109221E-2</v>
      </c>
      <c r="H4" s="14">
        <v>0</v>
      </c>
      <c r="I4" s="14">
        <v>2.4702008752087275E-2</v>
      </c>
    </row>
    <row r="5" spans="1:11" ht="13.8" thickBot="1" x14ac:dyDescent="0.3">
      <c r="A5" s="25">
        <v>4</v>
      </c>
      <c r="B5" s="21">
        <v>0.28912569459098264</v>
      </c>
      <c r="C5" s="15">
        <v>0.2944010691425758</v>
      </c>
      <c r="D5" s="15">
        <v>0.29381491641462104</v>
      </c>
      <c r="F5" s="25">
        <v>4</v>
      </c>
      <c r="G5" s="27">
        <v>3.8041266886093973E-2</v>
      </c>
      <c r="H5" s="14">
        <v>2.486835412486977E-3</v>
      </c>
      <c r="I5" s="14">
        <v>2.8426896562758538E-2</v>
      </c>
    </row>
  </sheetData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2"/>
    </sheetView>
  </sheetViews>
  <sheetFormatPr baseColWidth="10" defaultRowHeight="13.2" x14ac:dyDescent="0.25"/>
  <sheetData>
    <row r="1" spans="1:3" x14ac:dyDescent="0.25">
      <c r="A1" t="s">
        <v>24</v>
      </c>
      <c r="B1">
        <v>0.14507656851390402</v>
      </c>
      <c r="C1">
        <v>5.3610544051238699E-3</v>
      </c>
    </row>
    <row r="2" spans="1:3" x14ac:dyDescent="0.25">
      <c r="A2" t="s">
        <v>25</v>
      </c>
      <c r="B2">
        <v>0.18251266392915219</v>
      </c>
      <c r="C2">
        <v>1.8010042605015077E-2</v>
      </c>
    </row>
    <row r="3" spans="1:3" x14ac:dyDescent="0.25">
      <c r="A3" t="s">
        <v>26</v>
      </c>
      <c r="B3">
        <v>0.17900302998397269</v>
      </c>
      <c r="C3">
        <v>1.9329556548225761E-2</v>
      </c>
    </row>
    <row r="4" spans="1:3" x14ac:dyDescent="0.25">
      <c r="A4" t="s">
        <v>27</v>
      </c>
      <c r="B4">
        <v>0.16905906713929736</v>
      </c>
      <c r="C4">
        <v>2.4816859621189218E-3</v>
      </c>
    </row>
    <row r="5" spans="1:3" x14ac:dyDescent="0.25">
      <c r="A5" t="s">
        <v>28</v>
      </c>
      <c r="B5">
        <v>0.21877888136267387</v>
      </c>
      <c r="C5">
        <v>7.3058856542523708E-3</v>
      </c>
    </row>
    <row r="6" spans="1:3" x14ac:dyDescent="0.25">
      <c r="A6" t="s">
        <v>29</v>
      </c>
      <c r="B6">
        <v>0.1813427859474257</v>
      </c>
      <c r="C6">
        <v>2.45674376162563E-2</v>
      </c>
    </row>
    <row r="7" spans="1:3" x14ac:dyDescent="0.25">
      <c r="A7" t="s">
        <v>30</v>
      </c>
      <c r="B7">
        <v>0.20003047994185366</v>
      </c>
      <c r="C7">
        <v>2.0607249339109221E-2</v>
      </c>
    </row>
    <row r="8" spans="1:3" x14ac:dyDescent="0.25">
      <c r="A8" t="s">
        <v>31</v>
      </c>
      <c r="B8">
        <v>0.25981805819324283</v>
      </c>
      <c r="C8">
        <v>5.8884285737142709E-2</v>
      </c>
    </row>
    <row r="9" spans="1:3" x14ac:dyDescent="0.25">
      <c r="A9" t="s">
        <v>32</v>
      </c>
      <c r="B9">
        <v>0.21292583995685918</v>
      </c>
      <c r="C9">
        <v>2.4702008752087275E-2</v>
      </c>
    </row>
    <row r="10" spans="1:3" x14ac:dyDescent="0.25">
      <c r="A10" t="s">
        <v>33</v>
      </c>
      <c r="B10">
        <v>0.28912569459098264</v>
      </c>
      <c r="C10">
        <v>3.8041266886093973E-2</v>
      </c>
    </row>
    <row r="11" spans="1:3" x14ac:dyDescent="0.25">
      <c r="A11" t="s">
        <v>34</v>
      </c>
      <c r="B11">
        <v>0.35360249466601018</v>
      </c>
      <c r="C11">
        <v>0.10255495369412714</v>
      </c>
    </row>
    <row r="12" spans="1:3" x14ac:dyDescent="0.25">
      <c r="A12" t="s">
        <v>35</v>
      </c>
      <c r="B12">
        <v>0.29381491641462104</v>
      </c>
      <c r="C12">
        <v>2.8426896562758538E-2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4" zoomScale="145" zoomScaleNormal="145" workbookViewId="0">
      <selection activeCell="A9" sqref="A9:C13"/>
    </sheetView>
  </sheetViews>
  <sheetFormatPr baseColWidth="10" defaultRowHeight="13.2" x14ac:dyDescent="0.25"/>
  <cols>
    <col min="1" max="1" width="32" bestFit="1" customWidth="1"/>
    <col min="2" max="4" width="5.5546875" bestFit="1" customWidth="1"/>
    <col min="6" max="6" width="6.33203125" bestFit="1" customWidth="1"/>
    <col min="7" max="9" width="6.5546875" bestFit="1" customWidth="1"/>
  </cols>
  <sheetData>
    <row r="1" spans="1:11" ht="14.4" thickBot="1" x14ac:dyDescent="0.35">
      <c r="A1" s="22" t="s">
        <v>39</v>
      </c>
      <c r="B1" s="19" t="s">
        <v>36</v>
      </c>
      <c r="C1" s="17" t="s">
        <v>37</v>
      </c>
      <c r="D1" s="18" t="s">
        <v>38</v>
      </c>
      <c r="F1" s="22" t="s">
        <v>40</v>
      </c>
      <c r="G1" s="19" t="s">
        <v>36</v>
      </c>
      <c r="H1" s="17" t="s">
        <v>37</v>
      </c>
      <c r="I1" s="18" t="s">
        <v>38</v>
      </c>
      <c r="K1" s="26">
        <v>42481</v>
      </c>
    </row>
    <row r="2" spans="1:11" x14ac:dyDescent="0.25">
      <c r="A2" s="33" t="s">
        <v>61</v>
      </c>
      <c r="B2" s="20">
        <v>0.14507656851390402</v>
      </c>
      <c r="C2" s="16">
        <v>0.18251266392915219</v>
      </c>
      <c r="D2" s="16">
        <v>0.17900302998397269</v>
      </c>
      <c r="F2" s="23">
        <v>1</v>
      </c>
      <c r="G2" s="28">
        <v>5.3610544051238699E-3</v>
      </c>
      <c r="H2" s="29">
        <v>1.8010042605015077E-2</v>
      </c>
      <c r="I2" s="29">
        <v>1.9329556548225761E-2</v>
      </c>
    </row>
    <row r="3" spans="1:11" x14ac:dyDescent="0.25">
      <c r="A3" s="34" t="s">
        <v>62</v>
      </c>
      <c r="B3" s="21">
        <v>0.16905906713929736</v>
      </c>
      <c r="C3" s="15">
        <v>0.21877888136267387</v>
      </c>
      <c r="D3" s="15">
        <v>0.1813427859474257</v>
      </c>
      <c r="F3" s="24">
        <v>2</v>
      </c>
      <c r="G3" s="27">
        <v>2.4816859621189218E-3</v>
      </c>
      <c r="H3" s="14">
        <v>7.3058856542523708E-3</v>
      </c>
      <c r="I3" s="14">
        <v>2.45674376162563E-2</v>
      </c>
    </row>
    <row r="4" spans="1:11" x14ac:dyDescent="0.25">
      <c r="A4" s="34" t="s">
        <v>64</v>
      </c>
      <c r="B4" s="21">
        <v>0.20003047994185366</v>
      </c>
      <c r="C4" s="15">
        <v>0.22582119997186467</v>
      </c>
      <c r="D4" s="15">
        <v>0.21292583995685918</v>
      </c>
      <c r="F4" s="24">
        <v>3</v>
      </c>
      <c r="G4" s="27">
        <v>2.0607249339109221E-2</v>
      </c>
      <c r="H4" s="14">
        <v>0</v>
      </c>
      <c r="I4" s="14">
        <v>2.4702008752087275E-2</v>
      </c>
    </row>
    <row r="5" spans="1:11" ht="13.8" thickBot="1" x14ac:dyDescent="0.3">
      <c r="A5" s="35" t="s">
        <v>63</v>
      </c>
      <c r="B5" s="21">
        <v>0.28912569459098264</v>
      </c>
      <c r="C5" s="15">
        <v>0.2944010691425758</v>
      </c>
      <c r="D5" s="15">
        <v>0.29381491641462104</v>
      </c>
      <c r="F5" s="25">
        <v>4</v>
      </c>
      <c r="G5" s="27">
        <v>3.8041266886093973E-2</v>
      </c>
      <c r="H5" s="14">
        <v>2.486835412486977E-3</v>
      </c>
      <c r="I5" s="14">
        <v>2.8426896562758538E-2</v>
      </c>
    </row>
    <row r="8" spans="1:11" ht="13.8" thickBot="1" x14ac:dyDescent="0.3"/>
    <row r="9" spans="1:11" ht="14.4" thickBot="1" x14ac:dyDescent="0.35">
      <c r="A9" s="22" t="s">
        <v>39</v>
      </c>
      <c r="B9" s="31" t="s">
        <v>59</v>
      </c>
      <c r="C9" s="32" t="s">
        <v>60</v>
      </c>
    </row>
    <row r="10" spans="1:11" x14ac:dyDescent="0.25">
      <c r="A10" s="33" t="s">
        <v>61</v>
      </c>
      <c r="B10" s="20">
        <f>C2-B2</f>
        <v>3.7436095415248172E-2</v>
      </c>
      <c r="C10" s="16">
        <f>D2-B2</f>
        <v>3.392646147006867E-2</v>
      </c>
    </row>
    <row r="11" spans="1:11" x14ac:dyDescent="0.25">
      <c r="A11" s="37" t="s">
        <v>66</v>
      </c>
      <c r="B11" s="20">
        <f>C3-B3</f>
        <v>4.9719814223376513E-2</v>
      </c>
      <c r="C11" s="16">
        <f>D3-B3</f>
        <v>1.2283718808128341E-2</v>
      </c>
    </row>
    <row r="12" spans="1:11" x14ac:dyDescent="0.25">
      <c r="A12" s="37" t="s">
        <v>65</v>
      </c>
      <c r="B12" s="20">
        <f>C4-B4</f>
        <v>2.5790720030011011E-2</v>
      </c>
      <c r="C12" s="16">
        <f>D4-B4</f>
        <v>1.2895360015005519E-2</v>
      </c>
    </row>
    <row r="13" spans="1:11" ht="13.8" thickBot="1" x14ac:dyDescent="0.3">
      <c r="A13" s="36" t="s">
        <v>67</v>
      </c>
      <c r="B13" s="20">
        <f>C5-B5</f>
        <v>5.2753745515931594E-3</v>
      </c>
      <c r="C13" s="16">
        <f>D5-B5</f>
        <v>4.6892218236384009E-3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C40"/>
  <sheetViews>
    <sheetView tabSelected="1" topLeftCell="A22" zoomScale="115" zoomScaleNormal="115" workbookViewId="0">
      <selection activeCell="B44" sqref="B44"/>
    </sheetView>
  </sheetViews>
  <sheetFormatPr baseColWidth="10" defaultRowHeight="13.2" x14ac:dyDescent="0.25"/>
  <cols>
    <col min="1" max="1" width="31.6640625" bestFit="1" customWidth="1"/>
  </cols>
  <sheetData>
    <row r="35" spans="1:3" ht="13.8" thickBot="1" x14ac:dyDescent="0.3"/>
    <row r="36" spans="1:3" ht="13.8" thickBot="1" x14ac:dyDescent="0.3">
      <c r="A36" s="22" t="s">
        <v>68</v>
      </c>
      <c r="B36" s="31" t="s">
        <v>59</v>
      </c>
      <c r="C36" s="32" t="s">
        <v>60</v>
      </c>
    </row>
    <row r="37" spans="1:3" x14ac:dyDescent="0.25">
      <c r="A37" s="33" t="s">
        <v>61</v>
      </c>
      <c r="B37" s="20">
        <v>3.7436095415248172E-2</v>
      </c>
      <c r="C37" s="16">
        <v>3.392646147006867E-2</v>
      </c>
    </row>
    <row r="38" spans="1:3" x14ac:dyDescent="0.25">
      <c r="A38" s="37" t="s">
        <v>66</v>
      </c>
      <c r="B38" s="20">
        <v>4.9719814223376513E-2</v>
      </c>
      <c r="C38" s="16">
        <v>1.2283718808128341E-2</v>
      </c>
    </row>
    <row r="39" spans="1:3" x14ac:dyDescent="0.25">
      <c r="A39" s="37" t="s">
        <v>69</v>
      </c>
      <c r="B39" s="20">
        <v>2.5790720030011011E-2</v>
      </c>
      <c r="C39" s="16">
        <v>1.2895360015005519E-2</v>
      </c>
    </row>
    <row r="40" spans="1:3" ht="13.8" thickBot="1" x14ac:dyDescent="0.3">
      <c r="A40" s="36" t="s">
        <v>67</v>
      </c>
      <c r="B40" s="20">
        <v>5.2753745515931594E-3</v>
      </c>
      <c r="C40" s="16">
        <v>4.6892218236384009E-3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y 2</vt:lpstr>
      <vt:lpstr>3 y 4</vt:lpstr>
      <vt:lpstr>Resultado</vt:lpstr>
      <vt:lpstr>Hoja2</vt:lpstr>
      <vt:lpstr>Resultado (2)</vt:lpstr>
      <vt:lpstr>Hoja1</vt:lpstr>
    </vt:vector>
  </TitlesOfParts>
  <Company>UCV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LC1200</dc:creator>
  <cp:lastModifiedBy>Daniel López Malo</cp:lastModifiedBy>
  <cp:lastPrinted>2016-04-26T14:25:24Z</cp:lastPrinted>
  <dcterms:created xsi:type="dcterms:W3CDTF">2016-04-20T08:27:22Z</dcterms:created>
  <dcterms:modified xsi:type="dcterms:W3CDTF">2017-10-13T11:33:43Z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