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Tyler Reyno\Desktop\NDT&amp;E\"/>
    </mc:Choice>
  </mc:AlternateContent>
  <bookViews>
    <workbookView xWindow="0" yWindow="0" windowWidth="15360" windowHeight="8550" xr2:uid="{00000000-000D-0000-FFFF-FFFF00000000}"/>
  </bookViews>
  <sheets>
    <sheet name="Sheet1" sheetId="1" r:id="rId1"/>
  </sheets>
  <externalReferences>
    <externalReference r:id="rId2"/>
  </externalReferences>
  <definedNames>
    <definedName name="solver_adj" localSheetId="0" hidden="1">Sheet1!#REF!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Sheet1!$O$13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14400</definedName>
    <definedName name="solver_ver" localSheetId="0" hidden="1">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9" i="1" l="1"/>
  <c r="U67" i="1"/>
  <c r="U65" i="1"/>
  <c r="AB65" i="1"/>
  <c r="AB67" i="1"/>
  <c r="K65" i="1"/>
  <c r="L65" i="1"/>
  <c r="M65" i="1"/>
  <c r="N65" i="1"/>
  <c r="O65" i="1"/>
  <c r="P65" i="1"/>
  <c r="Q65" i="1"/>
  <c r="R65" i="1"/>
  <c r="S65" i="1"/>
  <c r="T65" i="1"/>
  <c r="V65" i="1"/>
  <c r="W65" i="1"/>
  <c r="X65" i="1"/>
  <c r="Y65" i="1"/>
  <c r="Z65" i="1"/>
  <c r="AA65" i="1"/>
  <c r="J65" i="1"/>
  <c r="K67" i="1"/>
  <c r="L67" i="1"/>
  <c r="M67" i="1"/>
  <c r="N67" i="1"/>
  <c r="O67" i="1"/>
  <c r="P67" i="1"/>
  <c r="Q67" i="1"/>
  <c r="R67" i="1"/>
  <c r="S67" i="1"/>
  <c r="T67" i="1"/>
  <c r="V67" i="1"/>
  <c r="W67" i="1"/>
  <c r="X67" i="1"/>
  <c r="Y67" i="1"/>
  <c r="Z67" i="1"/>
  <c r="AA67" i="1"/>
  <c r="J67" i="1"/>
  <c r="AB73" i="1"/>
  <c r="AB71" i="1"/>
  <c r="AB69" i="1"/>
  <c r="J69" i="1"/>
  <c r="J71" i="1"/>
  <c r="J73" i="1"/>
  <c r="K69" i="1"/>
  <c r="L69" i="1"/>
  <c r="M69" i="1"/>
  <c r="N69" i="1"/>
  <c r="O69" i="1"/>
  <c r="P69" i="1"/>
  <c r="Q69" i="1"/>
  <c r="R69" i="1"/>
  <c r="S69" i="1"/>
  <c r="T69" i="1"/>
  <c r="V69" i="1"/>
  <c r="W69" i="1"/>
  <c r="X69" i="1"/>
  <c r="Y69" i="1"/>
  <c r="Z69" i="1"/>
  <c r="AA69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41" i="1"/>
  <c r="AB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J43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J41" i="1"/>
  <c r="J33" i="1"/>
  <c r="J45" i="1"/>
  <c r="J47" i="1"/>
  <c r="AB47" i="1" s="1"/>
  <c r="J49" i="1"/>
  <c r="J56" i="1"/>
  <c r="K45" i="1"/>
  <c r="L45" i="1"/>
  <c r="AB45" i="1" s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K49" i="1"/>
  <c r="L49" i="1"/>
  <c r="AB49" i="1" s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M50" i="1"/>
  <c r="N50" i="1"/>
  <c r="M51" i="1"/>
  <c r="N51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K19" i="1"/>
  <c r="L19" i="1"/>
  <c r="M19" i="1"/>
  <c r="N19" i="1"/>
  <c r="O19" i="1"/>
  <c r="P19" i="1"/>
  <c r="Q19" i="1"/>
  <c r="R19" i="1"/>
  <c r="S19" i="1"/>
  <c r="T19" i="1"/>
  <c r="AB19" i="1" s="1"/>
  <c r="U19" i="1"/>
  <c r="V19" i="1"/>
  <c r="W19" i="1"/>
  <c r="X19" i="1"/>
  <c r="Y19" i="1"/>
  <c r="Z19" i="1"/>
  <c r="AA19" i="1"/>
  <c r="J19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J21" i="1"/>
  <c r="AB21" i="1" s="1"/>
  <c r="J10" i="1"/>
  <c r="J23" i="1"/>
  <c r="AB23" i="1" s="1"/>
  <c r="J25" i="1"/>
  <c r="J27" i="1"/>
  <c r="AB27" i="1" s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AB25" i="1" s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AB56" i="1" l="1"/>
  <c r="K35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J60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J37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J14" i="1"/>
  <c r="AB60" i="1" l="1"/>
  <c r="AB37" i="1"/>
  <c r="AB14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T58" i="1"/>
  <c r="U58" i="1"/>
  <c r="V58" i="1"/>
  <c r="W58" i="1"/>
  <c r="X58" i="1"/>
  <c r="Y58" i="1"/>
  <c r="Z58" i="1"/>
  <c r="AA58" i="1"/>
  <c r="T33" i="1"/>
  <c r="U33" i="1"/>
  <c r="V33" i="1"/>
  <c r="W33" i="1"/>
  <c r="X33" i="1"/>
  <c r="Y33" i="1"/>
  <c r="Z33" i="1"/>
  <c r="AA33" i="1"/>
  <c r="T35" i="1"/>
  <c r="U35" i="1"/>
  <c r="V35" i="1"/>
  <c r="W35" i="1"/>
  <c r="X35" i="1"/>
  <c r="Y35" i="1"/>
  <c r="Z35" i="1"/>
  <c r="AA35" i="1"/>
  <c r="S58" i="1"/>
  <c r="R58" i="1"/>
  <c r="Q58" i="1"/>
  <c r="P58" i="1"/>
  <c r="O58" i="1"/>
  <c r="N58" i="1"/>
  <c r="M58" i="1"/>
  <c r="L58" i="1"/>
  <c r="K58" i="1"/>
  <c r="J58" i="1"/>
  <c r="S35" i="1"/>
  <c r="R35" i="1"/>
  <c r="Q35" i="1"/>
  <c r="P35" i="1"/>
  <c r="O35" i="1"/>
  <c r="N35" i="1"/>
  <c r="M35" i="1"/>
  <c r="L35" i="1"/>
  <c r="J35" i="1"/>
  <c r="S33" i="1"/>
  <c r="R33" i="1"/>
  <c r="Q33" i="1"/>
  <c r="P33" i="1"/>
  <c r="O33" i="1"/>
  <c r="N33" i="1"/>
  <c r="M33" i="1"/>
  <c r="L33" i="1"/>
  <c r="K33" i="1"/>
  <c r="AB12" i="1" l="1"/>
  <c r="AB10" i="1"/>
  <c r="AB35" i="1"/>
  <c r="AB58" i="1"/>
  <c r="AB33" i="1"/>
</calcChain>
</file>

<file path=xl/sharedStrings.xml><?xml version="1.0" encoding="utf-8"?>
<sst xmlns="http://schemas.openxmlformats.org/spreadsheetml/2006/main" count="182" uniqueCount="15">
  <si>
    <t>Model</t>
  </si>
  <si>
    <t>Row Points</t>
  </si>
  <si>
    <t>Column Points</t>
  </si>
  <si>
    <t>Dent Depth</t>
  </si>
  <si>
    <t>Dent Length</t>
  </si>
  <si>
    <t>Dent Area</t>
  </si>
  <si>
    <t>Spacing [mm]</t>
  </si>
  <si>
    <t>ImageJ</t>
  </si>
  <si>
    <t>Design X</t>
  </si>
  <si>
    <t>5 mm diameter regions</t>
  </si>
  <si>
    <t>Region Group</t>
  </si>
  <si>
    <t>Dent</t>
  </si>
  <si>
    <t>Average Absolute Difference</t>
  </si>
  <si>
    <t>x</t>
  </si>
  <si>
    <t>Average % Diff.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</si>
</sst>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4" borderId="0" xfId="0" applyFont="1" applyFill="1"/>
    <xf numFmtId="0" fontId="3" fillId="0" borderId="0" xfId="0" applyFont="1"/>
    <xf numFmtId="0" fontId="3" fillId="4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2" fillId="3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3" fillId="5" borderId="0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4" fontId="3" fillId="5" borderId="0" xfId="0" applyNumberFormat="1" applyFont="1" applyFill="1" applyAlignment="1">
      <alignment horizontal="center"/>
    </xf>
    <xf numFmtId="0" fontId="3" fillId="5" borderId="0" xfId="0" applyFont="1" applyFill="1"/>
    <xf numFmtId="0" fontId="3" fillId="6" borderId="0" xfId="0" applyFont="1" applyFill="1"/>
    <xf numFmtId="164" fontId="3" fillId="6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2" borderId="0" xfId="0" applyFont="1" applyFill="1"/>
    <xf numFmtId="4" fontId="3" fillId="6" borderId="0" xfId="0" applyNumberFormat="1" applyFont="1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Dent </a:t>
            </a:r>
            <a:r>
              <a:rPr lang="en-CA" b="1"/>
              <a:t>Depth</a:t>
            </a:r>
            <a:r>
              <a:rPr lang="en-CA"/>
              <a:t> Convergence</a:t>
            </a:r>
            <a:r>
              <a:rPr lang="en-CA" baseline="0"/>
              <a:t> Study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2"/>
          <c:order val="1"/>
          <c:tx>
            <c:v>Dent 1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Sheet1!$B$4:$G$4</c:f>
              <c:numCache>
                <c:formatCode>General</c:formatCode>
                <c:ptCount val="6"/>
                <c:pt idx="0">
                  <c:v>220</c:v>
                </c:pt>
                <c:pt idx="1">
                  <c:v>73.332999999999998</c:v>
                </c:pt>
                <c:pt idx="2">
                  <c:v>44</c:v>
                </c:pt>
                <c:pt idx="3">
                  <c:v>31.428000000000001</c:v>
                </c:pt>
                <c:pt idx="4">
                  <c:v>24.443999999999999</c:v>
                </c:pt>
                <c:pt idx="5">
                  <c:v>22</c:v>
                </c:pt>
              </c:numCache>
            </c:numRef>
          </c:xVal>
          <c:yVal>
            <c:numRef>
              <c:f>(Sheet1!$B$8:$C$8,Sheet1!$J$8:$J$9,Sheet1!$J$11,Sheet1!$J$13)</c:f>
              <c:numCache>
                <c:formatCode>General</c:formatCode>
                <c:ptCount val="6"/>
                <c:pt idx="0">
                  <c:v>1.1599999999999999</c:v>
                </c:pt>
                <c:pt idx="1">
                  <c:v>1.05</c:v>
                </c:pt>
                <c:pt idx="2">
                  <c:v>1.1499999999999999</c:v>
                </c:pt>
                <c:pt idx="3">
                  <c:v>1.1399999999999999</c:v>
                </c:pt>
                <c:pt idx="4">
                  <c:v>1.1299999999999999</c:v>
                </c:pt>
                <c:pt idx="5">
                  <c:v>1.1299999999999999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CF-4465-A29F-E45514040260}"/>
            </c:ext>
          </c:extLst>
        </c:ser>
        <c:ser>
          <c:idx val="0"/>
          <c:order val="3"/>
          <c:tx>
            <c:v>Dent 11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Sheet1!$B$4:$G$4</c:f>
              <c:numCache>
                <c:formatCode>General</c:formatCode>
                <c:ptCount val="6"/>
                <c:pt idx="0">
                  <c:v>220</c:v>
                </c:pt>
                <c:pt idx="1">
                  <c:v>73.332999999999998</c:v>
                </c:pt>
                <c:pt idx="2">
                  <c:v>44</c:v>
                </c:pt>
                <c:pt idx="3">
                  <c:v>31.428000000000001</c:v>
                </c:pt>
                <c:pt idx="4">
                  <c:v>24.443999999999999</c:v>
                </c:pt>
                <c:pt idx="5">
                  <c:v>22</c:v>
                </c:pt>
              </c:numCache>
            </c:numRef>
          </c:xVal>
          <c:yVal>
            <c:numRef>
              <c:f>(Sheet1!$B$18:$C$18,Sheet1!$T$8:$T$9,Sheet1!$T$11,Sheet1!$T$13)</c:f>
              <c:numCache>
                <c:formatCode>General</c:formatCode>
                <c:ptCount val="6"/>
                <c:pt idx="0">
                  <c:v>0.5</c:v>
                </c:pt>
                <c:pt idx="1">
                  <c:v>0.83</c:v>
                </c:pt>
                <c:pt idx="2">
                  <c:v>0.9</c:v>
                </c:pt>
                <c:pt idx="3">
                  <c:v>0.89</c:v>
                </c:pt>
                <c:pt idx="4">
                  <c:v>0.88</c:v>
                </c:pt>
                <c:pt idx="5">
                  <c:v>0.89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FCF-4465-A29F-E45514040260}"/>
            </c:ext>
          </c:extLst>
        </c:ser>
        <c:ser>
          <c:idx val="4"/>
          <c:order val="4"/>
          <c:tx>
            <c:v>Dent 12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Sheet1!$B$4:$G$4</c:f>
              <c:numCache>
                <c:formatCode>General</c:formatCode>
                <c:ptCount val="6"/>
                <c:pt idx="0">
                  <c:v>220</c:v>
                </c:pt>
                <c:pt idx="1">
                  <c:v>73.332999999999998</c:v>
                </c:pt>
                <c:pt idx="2">
                  <c:v>44</c:v>
                </c:pt>
                <c:pt idx="3">
                  <c:v>31.428000000000001</c:v>
                </c:pt>
                <c:pt idx="4">
                  <c:v>24.443999999999999</c:v>
                </c:pt>
                <c:pt idx="5">
                  <c:v>22</c:v>
                </c:pt>
              </c:numCache>
            </c:numRef>
          </c:xVal>
          <c:yVal>
            <c:numRef>
              <c:f>(Sheet1!$B$19:$C$19,Sheet1!$U$8:$U$9,Sheet1!$U$11,Sheet1!$U$13)</c:f>
              <c:numCache>
                <c:formatCode>General</c:formatCode>
                <c:ptCount val="6"/>
                <c:pt idx="0">
                  <c:v>0.18</c:v>
                </c:pt>
                <c:pt idx="1">
                  <c:v>0.15</c:v>
                </c:pt>
                <c:pt idx="2">
                  <c:v>0.21</c:v>
                </c:pt>
                <c:pt idx="3">
                  <c:v>0.2</c:v>
                </c:pt>
                <c:pt idx="4">
                  <c:v>0.21</c:v>
                </c:pt>
                <c:pt idx="5">
                  <c:v>0.21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FCF-4465-A29F-E45514040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1826351"/>
        <c:axId val="880320639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0"/>
                <c:tx>
                  <c:v>Dent 1</c:v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numLit>
                    <c:formatCode>General</c:formatCode>
                    <c:ptCount val="7"/>
                    <c:pt idx="0">
                      <c:v>1</c:v>
                    </c:pt>
                    <c:pt idx="1">
                      <c:v>2</c:v>
                    </c:pt>
                    <c:pt idx="2">
                      <c:v>4</c:v>
                    </c:pt>
                    <c:pt idx="3">
                      <c:v>5</c:v>
                    </c:pt>
                    <c:pt idx="4">
                      <c:v>6</c:v>
                    </c:pt>
                    <c:pt idx="5">
                      <c:v>7</c:v>
                    </c:pt>
                    <c:pt idx="6">
                      <c:v>8</c:v>
                    </c:pt>
                  </c:numLit>
                </c:xVal>
                <c:yVal>
                  <c:numRef>
                    <c:extLst>
                      <c:ext uri="{02D57815-91ED-43cb-92C2-25804820EDAC}">
                        <c15:formulaRef>
                          <c15:sqref>([1]Sheet1!$B$11:$C$11,[1]Sheet1!$E$11:$I$11)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0.77</c:v>
                      </c:pt>
                      <c:pt idx="1">
                        <c:v>0.35</c:v>
                      </c:pt>
                      <c:pt idx="2">
                        <c:v>0.22</c:v>
                      </c:pt>
                      <c:pt idx="3">
                        <c:v>0.38</c:v>
                      </c:pt>
                      <c:pt idx="4">
                        <c:v>0.42</c:v>
                      </c:pt>
                      <c:pt idx="5">
                        <c:v>0.43</c:v>
                      </c:pt>
                      <c:pt idx="6">
                        <c:v>0.44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3-1FCF-4465-A29F-E45514040260}"/>
                  </c:ext>
                </c:extLst>
              </c15:ser>
            </c15:filteredScatterSeries>
            <c15:filteredScatterSeries>
              <c15:ser>
                <c:idx val="3"/>
                <c:order val="2"/>
                <c:tx>
                  <c:v>Dent 3</c:v>
                </c:tx>
                <c:spPr>
                  <a:ln w="190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xVal>
                  <c:numLit>
                    <c:formatCode>General</c:formatCode>
                    <c:ptCount val="7"/>
                    <c:pt idx="0">
                      <c:v>1</c:v>
                    </c:pt>
                    <c:pt idx="1">
                      <c:v>2</c:v>
                    </c:pt>
                    <c:pt idx="2">
                      <c:v>4</c:v>
                    </c:pt>
                    <c:pt idx="3">
                      <c:v>5</c:v>
                    </c:pt>
                    <c:pt idx="4">
                      <c:v>6</c:v>
                    </c:pt>
                    <c:pt idx="5">
                      <c:v>7</c:v>
                    </c:pt>
                    <c:pt idx="6">
                      <c:v>8</c:v>
                    </c:pt>
                  </c:numLit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([1]Sheet1!$B$13:$C$13,[1]Sheet1!$E$13:$I$13)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0.62</c:v>
                      </c:pt>
                      <c:pt idx="1">
                        <c:v>0.82</c:v>
                      </c:pt>
                      <c:pt idx="2">
                        <c:v>0.46</c:v>
                      </c:pt>
                      <c:pt idx="3">
                        <c:v>0.34</c:v>
                      </c:pt>
                      <c:pt idx="4">
                        <c:v>0.34</c:v>
                      </c:pt>
                      <c:pt idx="5">
                        <c:v>0.34</c:v>
                      </c:pt>
                      <c:pt idx="6">
                        <c:v>0.36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FCF-4465-A29F-E45514040260}"/>
                  </c:ext>
                </c:extLst>
              </c15:ser>
            </c15:filteredScatterSeries>
          </c:ext>
        </c:extLst>
      </c:scatterChart>
      <c:valAx>
        <c:axId val="881826351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Region</a:t>
                </a:r>
                <a:r>
                  <a:rPr lang="en-CA" baseline="0"/>
                  <a:t> Spacing [mm]</a:t>
                </a:r>
                <a:endParaRPr lang="en-C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0320639"/>
        <c:crosses val="autoZero"/>
        <c:crossBetween val="midCat"/>
      </c:valAx>
      <c:valAx>
        <c:axId val="880320639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Dent Depth [mm]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182635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Dent </a:t>
            </a:r>
            <a:r>
              <a:rPr lang="en-CA" b="1"/>
              <a:t>Area</a:t>
            </a:r>
            <a:r>
              <a:rPr lang="en-CA"/>
              <a:t> Convergence</a:t>
            </a:r>
            <a:r>
              <a:rPr lang="en-CA" baseline="0"/>
              <a:t> Study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2"/>
          <c:order val="1"/>
          <c:tx>
            <c:v>Dent 1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Sheet1!$B$4:$G$4</c:f>
              <c:numCache>
                <c:formatCode>General</c:formatCode>
                <c:ptCount val="6"/>
                <c:pt idx="0">
                  <c:v>220</c:v>
                </c:pt>
                <c:pt idx="1">
                  <c:v>73.332999999999998</c:v>
                </c:pt>
                <c:pt idx="2">
                  <c:v>44</c:v>
                </c:pt>
                <c:pt idx="3">
                  <c:v>31.428000000000001</c:v>
                </c:pt>
                <c:pt idx="4">
                  <c:v>24.443999999999999</c:v>
                </c:pt>
                <c:pt idx="5">
                  <c:v>22</c:v>
                </c:pt>
              </c:numCache>
            </c:numRef>
          </c:xVal>
          <c:yVal>
            <c:numRef>
              <c:f>Sheet1!$B$54:$G$54</c:f>
              <c:numCache>
                <c:formatCode>General</c:formatCode>
                <c:ptCount val="6"/>
                <c:pt idx="0" formatCode="#,##0.00">
                  <c:v>22224.93</c:v>
                </c:pt>
                <c:pt idx="1">
                  <c:v>8070.7</c:v>
                </c:pt>
                <c:pt idx="2">
                  <c:v>9709.76</c:v>
                </c:pt>
                <c:pt idx="3">
                  <c:v>9747.0300000000007</c:v>
                </c:pt>
                <c:pt idx="4">
                  <c:v>9427.76</c:v>
                </c:pt>
                <c:pt idx="5">
                  <c:v>9508.61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84D-415B-B7F8-9A2ED610DE82}"/>
            </c:ext>
          </c:extLst>
        </c:ser>
        <c:ser>
          <c:idx val="0"/>
          <c:order val="3"/>
          <c:tx>
            <c:v>Dent 11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Sheet1!$B$4:$G$4</c:f>
              <c:numCache>
                <c:formatCode>General</c:formatCode>
                <c:ptCount val="6"/>
                <c:pt idx="0">
                  <c:v>220</c:v>
                </c:pt>
                <c:pt idx="1">
                  <c:v>73.332999999999998</c:v>
                </c:pt>
                <c:pt idx="2">
                  <c:v>44</c:v>
                </c:pt>
                <c:pt idx="3">
                  <c:v>31.428000000000001</c:v>
                </c:pt>
                <c:pt idx="4">
                  <c:v>24.443999999999999</c:v>
                </c:pt>
                <c:pt idx="5">
                  <c:v>22</c:v>
                </c:pt>
              </c:numCache>
            </c:numRef>
          </c:xVal>
          <c:yVal>
            <c:numRef>
              <c:f>Sheet1!$B$64:$G$64</c:f>
              <c:numCache>
                <c:formatCode>General</c:formatCode>
                <c:ptCount val="6"/>
                <c:pt idx="0">
                  <c:v>240.78</c:v>
                </c:pt>
                <c:pt idx="1">
                  <c:v>591.28</c:v>
                </c:pt>
                <c:pt idx="2">
                  <c:v>684.64</c:v>
                </c:pt>
                <c:pt idx="3">
                  <c:v>661.97</c:v>
                </c:pt>
                <c:pt idx="4">
                  <c:v>673.11</c:v>
                </c:pt>
                <c:pt idx="5">
                  <c:v>669.58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84D-415B-B7F8-9A2ED610DE82}"/>
            </c:ext>
          </c:extLst>
        </c:ser>
        <c:ser>
          <c:idx val="4"/>
          <c:order val="4"/>
          <c:tx>
            <c:v>Dent 12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Sheet1!$B$4:$G$4</c:f>
              <c:numCache>
                <c:formatCode>General</c:formatCode>
                <c:ptCount val="6"/>
                <c:pt idx="0">
                  <c:v>220</c:v>
                </c:pt>
                <c:pt idx="1">
                  <c:v>73.332999999999998</c:v>
                </c:pt>
                <c:pt idx="2">
                  <c:v>44</c:v>
                </c:pt>
                <c:pt idx="3">
                  <c:v>31.428000000000001</c:v>
                </c:pt>
                <c:pt idx="4">
                  <c:v>24.443999999999999</c:v>
                </c:pt>
                <c:pt idx="5">
                  <c:v>22</c:v>
                </c:pt>
              </c:numCache>
            </c:numRef>
          </c:xVal>
          <c:yVal>
            <c:numRef>
              <c:f>Sheet1!$B$65:$G$65</c:f>
              <c:numCache>
                <c:formatCode>General</c:formatCode>
                <c:ptCount val="6"/>
                <c:pt idx="0">
                  <c:v>38.1</c:v>
                </c:pt>
                <c:pt idx="1">
                  <c:v>24.38</c:v>
                </c:pt>
                <c:pt idx="2">
                  <c:v>40.72</c:v>
                </c:pt>
                <c:pt idx="3">
                  <c:v>36.880000000000003</c:v>
                </c:pt>
                <c:pt idx="4">
                  <c:v>37.65</c:v>
                </c:pt>
                <c:pt idx="5">
                  <c:v>35.89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84D-415B-B7F8-9A2ED610D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1826351"/>
        <c:axId val="880320639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0"/>
                <c:tx>
                  <c:v>Dent 1</c:v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numLit>
                    <c:formatCode>General</c:formatCode>
                    <c:ptCount val="7"/>
                    <c:pt idx="0">
                      <c:v>1</c:v>
                    </c:pt>
                    <c:pt idx="1">
                      <c:v>2</c:v>
                    </c:pt>
                    <c:pt idx="2">
                      <c:v>4</c:v>
                    </c:pt>
                    <c:pt idx="3">
                      <c:v>5</c:v>
                    </c:pt>
                    <c:pt idx="4">
                      <c:v>6</c:v>
                    </c:pt>
                    <c:pt idx="5">
                      <c:v>7</c:v>
                    </c:pt>
                    <c:pt idx="6">
                      <c:v>8</c:v>
                    </c:pt>
                  </c:numLit>
                </c:xVal>
                <c:yVal>
                  <c:numRef>
                    <c:extLst>
                      <c:ext uri="{02D57815-91ED-43cb-92C2-25804820EDAC}">
                        <c15:formulaRef>
                          <c15:sqref>([1]Sheet1!$B$11:$C$11,[1]Sheet1!$E$11:$I$11)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0.77</c:v>
                      </c:pt>
                      <c:pt idx="1">
                        <c:v>0.35</c:v>
                      </c:pt>
                      <c:pt idx="2">
                        <c:v>0.22</c:v>
                      </c:pt>
                      <c:pt idx="3">
                        <c:v>0.38</c:v>
                      </c:pt>
                      <c:pt idx="4">
                        <c:v>0.42</c:v>
                      </c:pt>
                      <c:pt idx="5">
                        <c:v>0.43</c:v>
                      </c:pt>
                      <c:pt idx="6">
                        <c:v>0.44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3-684D-415B-B7F8-9A2ED610DE82}"/>
                  </c:ext>
                </c:extLst>
              </c15:ser>
            </c15:filteredScatterSeries>
            <c15:filteredScatterSeries>
              <c15:ser>
                <c:idx val="3"/>
                <c:order val="2"/>
                <c:tx>
                  <c:v>Dent 3</c:v>
                </c:tx>
                <c:spPr>
                  <a:ln w="190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xVal>
                  <c:numLit>
                    <c:formatCode>General</c:formatCode>
                    <c:ptCount val="7"/>
                    <c:pt idx="0">
                      <c:v>1</c:v>
                    </c:pt>
                    <c:pt idx="1">
                      <c:v>2</c:v>
                    </c:pt>
                    <c:pt idx="2">
                      <c:v>4</c:v>
                    </c:pt>
                    <c:pt idx="3">
                      <c:v>5</c:v>
                    </c:pt>
                    <c:pt idx="4">
                      <c:v>6</c:v>
                    </c:pt>
                    <c:pt idx="5">
                      <c:v>7</c:v>
                    </c:pt>
                    <c:pt idx="6">
                      <c:v>8</c:v>
                    </c:pt>
                  </c:numLit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([1]Sheet1!$B$13:$C$13,[1]Sheet1!$E$13:$I$13)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0.62</c:v>
                      </c:pt>
                      <c:pt idx="1">
                        <c:v>0.82</c:v>
                      </c:pt>
                      <c:pt idx="2">
                        <c:v>0.46</c:v>
                      </c:pt>
                      <c:pt idx="3">
                        <c:v>0.34</c:v>
                      </c:pt>
                      <c:pt idx="4">
                        <c:v>0.34</c:v>
                      </c:pt>
                      <c:pt idx="5">
                        <c:v>0.34</c:v>
                      </c:pt>
                      <c:pt idx="6">
                        <c:v>0.36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84D-415B-B7F8-9A2ED610DE82}"/>
                  </c:ext>
                </c:extLst>
              </c15:ser>
            </c15:filteredScatterSeries>
          </c:ext>
        </c:extLst>
      </c:scatterChart>
      <c:valAx>
        <c:axId val="881826351"/>
        <c:scaling>
          <c:orientation val="maxMin"/>
          <c:max val="1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Region</a:t>
                </a:r>
                <a:r>
                  <a:rPr lang="en-CA" baseline="0"/>
                  <a:t> Spacing [mm]</a:t>
                </a:r>
                <a:endParaRPr lang="en-C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0320639"/>
        <c:crosses val="autoZero"/>
        <c:crossBetween val="midCat"/>
      </c:valAx>
      <c:valAx>
        <c:axId val="880320639"/>
        <c:scaling>
          <c:orientation val="minMax"/>
          <c:max val="1500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Dent Area [mm2]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182635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Dent </a:t>
            </a:r>
            <a:r>
              <a:rPr lang="en-CA" b="1"/>
              <a:t>Length</a:t>
            </a:r>
            <a:r>
              <a:rPr lang="en-CA"/>
              <a:t> Convergence</a:t>
            </a:r>
            <a:r>
              <a:rPr lang="en-CA" baseline="0"/>
              <a:t> Study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2"/>
          <c:order val="1"/>
          <c:tx>
            <c:v>Dent 1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Sheet1!$B$4:$G$4</c:f>
              <c:numCache>
                <c:formatCode>General</c:formatCode>
                <c:ptCount val="6"/>
                <c:pt idx="0">
                  <c:v>220</c:v>
                </c:pt>
                <c:pt idx="1">
                  <c:v>73.332999999999998</c:v>
                </c:pt>
                <c:pt idx="2">
                  <c:v>44</c:v>
                </c:pt>
                <c:pt idx="3">
                  <c:v>31.428000000000001</c:v>
                </c:pt>
                <c:pt idx="4">
                  <c:v>24.443999999999999</c:v>
                </c:pt>
                <c:pt idx="5">
                  <c:v>22</c:v>
                </c:pt>
              </c:numCache>
            </c:numRef>
          </c:xVal>
          <c:yVal>
            <c:numRef>
              <c:f>Sheet1!$B$31:$G$31</c:f>
              <c:numCache>
                <c:formatCode>General</c:formatCode>
                <c:ptCount val="6"/>
                <c:pt idx="0" formatCode="#,##0.00">
                  <c:v>240.72</c:v>
                </c:pt>
                <c:pt idx="1">
                  <c:v>148.57</c:v>
                </c:pt>
                <c:pt idx="2">
                  <c:v>171.52</c:v>
                </c:pt>
                <c:pt idx="3">
                  <c:v>171.96</c:v>
                </c:pt>
                <c:pt idx="4">
                  <c:v>169.47</c:v>
                </c:pt>
                <c:pt idx="5">
                  <c:v>169.81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BCF-439C-A607-B709DF3B6677}"/>
            </c:ext>
          </c:extLst>
        </c:ser>
        <c:ser>
          <c:idx val="0"/>
          <c:order val="3"/>
          <c:tx>
            <c:v>Dent 11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Sheet1!$B$4:$G$4</c:f>
              <c:numCache>
                <c:formatCode>General</c:formatCode>
                <c:ptCount val="6"/>
                <c:pt idx="0">
                  <c:v>220</c:v>
                </c:pt>
                <c:pt idx="1">
                  <c:v>73.332999999999998</c:v>
                </c:pt>
                <c:pt idx="2">
                  <c:v>44</c:v>
                </c:pt>
                <c:pt idx="3">
                  <c:v>31.428000000000001</c:v>
                </c:pt>
                <c:pt idx="4">
                  <c:v>24.443999999999999</c:v>
                </c:pt>
                <c:pt idx="5">
                  <c:v>22</c:v>
                </c:pt>
              </c:numCache>
            </c:numRef>
          </c:xVal>
          <c:yVal>
            <c:numRef>
              <c:f>Sheet1!$B$41:$G$41</c:f>
              <c:numCache>
                <c:formatCode>General</c:formatCode>
                <c:ptCount val="6"/>
                <c:pt idx="0">
                  <c:v>21.24</c:v>
                </c:pt>
                <c:pt idx="1">
                  <c:v>30.86</c:v>
                </c:pt>
                <c:pt idx="2">
                  <c:v>32.479999999999997</c:v>
                </c:pt>
                <c:pt idx="3">
                  <c:v>32.36</c:v>
                </c:pt>
                <c:pt idx="4">
                  <c:v>32.15</c:v>
                </c:pt>
                <c:pt idx="5">
                  <c:v>31.98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BCF-439C-A607-B709DF3B6677}"/>
            </c:ext>
          </c:extLst>
        </c:ser>
        <c:ser>
          <c:idx val="4"/>
          <c:order val="4"/>
          <c:tx>
            <c:v>Dent 12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Sheet1!$B$4:$G$4</c:f>
              <c:numCache>
                <c:formatCode>General</c:formatCode>
                <c:ptCount val="6"/>
                <c:pt idx="0">
                  <c:v>220</c:v>
                </c:pt>
                <c:pt idx="1">
                  <c:v>73.332999999999998</c:v>
                </c:pt>
                <c:pt idx="2">
                  <c:v>44</c:v>
                </c:pt>
                <c:pt idx="3">
                  <c:v>31.428000000000001</c:v>
                </c:pt>
                <c:pt idx="4">
                  <c:v>24.443999999999999</c:v>
                </c:pt>
                <c:pt idx="5">
                  <c:v>22</c:v>
                </c:pt>
              </c:numCache>
            </c:numRef>
          </c:xVal>
          <c:yVal>
            <c:numRef>
              <c:f>Sheet1!$B$42:$G$42</c:f>
              <c:numCache>
                <c:formatCode>General</c:formatCode>
                <c:ptCount val="6"/>
                <c:pt idx="0">
                  <c:v>10.47</c:v>
                </c:pt>
                <c:pt idx="1">
                  <c:v>7.9</c:v>
                </c:pt>
                <c:pt idx="2">
                  <c:v>9.3000000000000007</c:v>
                </c:pt>
                <c:pt idx="3">
                  <c:v>9.3000000000000007</c:v>
                </c:pt>
                <c:pt idx="4">
                  <c:v>9.15</c:v>
                </c:pt>
                <c:pt idx="5">
                  <c:v>9.08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BCF-439C-A607-B709DF3B6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1826351"/>
        <c:axId val="880320639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0"/>
                <c:tx>
                  <c:v>Dent 1</c:v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numLit>
                    <c:formatCode>General</c:formatCode>
                    <c:ptCount val="7"/>
                    <c:pt idx="0">
                      <c:v>1</c:v>
                    </c:pt>
                    <c:pt idx="1">
                      <c:v>2</c:v>
                    </c:pt>
                    <c:pt idx="2">
                      <c:v>4</c:v>
                    </c:pt>
                    <c:pt idx="3">
                      <c:v>5</c:v>
                    </c:pt>
                    <c:pt idx="4">
                      <c:v>6</c:v>
                    </c:pt>
                    <c:pt idx="5">
                      <c:v>7</c:v>
                    </c:pt>
                    <c:pt idx="6">
                      <c:v>8</c:v>
                    </c:pt>
                  </c:numLit>
                </c:xVal>
                <c:yVal>
                  <c:numRef>
                    <c:extLst>
                      <c:ext uri="{02D57815-91ED-43cb-92C2-25804820EDAC}">
                        <c15:formulaRef>
                          <c15:sqref>([1]Sheet1!$B$11:$C$11,[1]Sheet1!$E$11:$I$11)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0.77</c:v>
                      </c:pt>
                      <c:pt idx="1">
                        <c:v>0.35</c:v>
                      </c:pt>
                      <c:pt idx="2">
                        <c:v>0.22</c:v>
                      </c:pt>
                      <c:pt idx="3">
                        <c:v>0.38</c:v>
                      </c:pt>
                      <c:pt idx="4">
                        <c:v>0.42</c:v>
                      </c:pt>
                      <c:pt idx="5">
                        <c:v>0.43</c:v>
                      </c:pt>
                      <c:pt idx="6">
                        <c:v>0.44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3-8BCF-439C-A607-B709DF3B6677}"/>
                  </c:ext>
                </c:extLst>
              </c15:ser>
            </c15:filteredScatterSeries>
            <c15:filteredScatterSeries>
              <c15:ser>
                <c:idx val="3"/>
                <c:order val="2"/>
                <c:tx>
                  <c:v>Dent 3</c:v>
                </c:tx>
                <c:spPr>
                  <a:ln w="190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xVal>
                  <c:numLit>
                    <c:formatCode>General</c:formatCode>
                    <c:ptCount val="7"/>
                    <c:pt idx="0">
                      <c:v>1</c:v>
                    </c:pt>
                    <c:pt idx="1">
                      <c:v>2</c:v>
                    </c:pt>
                    <c:pt idx="2">
                      <c:v>4</c:v>
                    </c:pt>
                    <c:pt idx="3">
                      <c:v>5</c:v>
                    </c:pt>
                    <c:pt idx="4">
                      <c:v>6</c:v>
                    </c:pt>
                    <c:pt idx="5">
                      <c:v>7</c:v>
                    </c:pt>
                    <c:pt idx="6">
                      <c:v>8</c:v>
                    </c:pt>
                  </c:numLit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([1]Sheet1!$B$13:$C$13,[1]Sheet1!$E$13:$I$13)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0.62</c:v>
                      </c:pt>
                      <c:pt idx="1">
                        <c:v>0.82</c:v>
                      </c:pt>
                      <c:pt idx="2">
                        <c:v>0.46</c:v>
                      </c:pt>
                      <c:pt idx="3">
                        <c:v>0.34</c:v>
                      </c:pt>
                      <c:pt idx="4">
                        <c:v>0.34</c:v>
                      </c:pt>
                      <c:pt idx="5">
                        <c:v>0.34</c:v>
                      </c:pt>
                      <c:pt idx="6">
                        <c:v>0.36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BCF-439C-A607-B709DF3B6677}"/>
                  </c:ext>
                </c:extLst>
              </c15:ser>
            </c15:filteredScatterSeries>
          </c:ext>
        </c:extLst>
      </c:scatterChart>
      <c:valAx>
        <c:axId val="881826351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Region</a:t>
                </a:r>
                <a:r>
                  <a:rPr lang="en-CA" baseline="0"/>
                  <a:t> Spacing [mm]</a:t>
                </a:r>
                <a:endParaRPr lang="en-C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0320639"/>
        <c:crosses val="autoZero"/>
        <c:crossBetween val="midCat"/>
      </c:valAx>
      <c:valAx>
        <c:axId val="880320639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Dent Length [mm]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182635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5"/>
          <c:order val="5"/>
          <c:tx>
            <c:v>Dent Depth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Sheet1!$AN$18:$AN$22</c:f>
              <c:numCache>
                <c:formatCode>General</c:formatCode>
                <c:ptCount val="5"/>
                <c:pt idx="0">
                  <c:v>16</c:v>
                </c:pt>
                <c:pt idx="1">
                  <c:v>36</c:v>
                </c:pt>
                <c:pt idx="2">
                  <c:v>64</c:v>
                </c:pt>
                <c:pt idx="3">
                  <c:v>100</c:v>
                </c:pt>
                <c:pt idx="4">
                  <c:v>121</c:v>
                </c:pt>
              </c:numCache>
            </c:numRef>
          </c:xVal>
          <c:yVal>
            <c:numRef>
              <c:f>Sheet1!$AP$18:$AP$22</c:f>
              <c:numCache>
                <c:formatCode>General</c:formatCode>
                <c:ptCount val="5"/>
                <c:pt idx="0">
                  <c:v>33.920424260981534</c:v>
                </c:pt>
                <c:pt idx="1">
                  <c:v>26.942616604988569</c:v>
                </c:pt>
                <c:pt idx="2">
                  <c:v>2.8541839078363123</c:v>
                </c:pt>
                <c:pt idx="3">
                  <c:v>1.91639730064071</c:v>
                </c:pt>
                <c:pt idx="4">
                  <c:v>1.6765188476126311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DDD7-4475-ADD2-5BFE31B73CDF}"/>
            </c:ext>
          </c:extLst>
        </c:ser>
        <c:ser>
          <c:idx val="6"/>
          <c:order val="6"/>
          <c:tx>
            <c:v>Dent Length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Sheet1!$AN$40:$AN$44</c:f>
              <c:numCache>
                <c:formatCode>General</c:formatCode>
                <c:ptCount val="5"/>
                <c:pt idx="0">
                  <c:v>16</c:v>
                </c:pt>
                <c:pt idx="1">
                  <c:v>36</c:v>
                </c:pt>
                <c:pt idx="2">
                  <c:v>64</c:v>
                </c:pt>
                <c:pt idx="3">
                  <c:v>100</c:v>
                </c:pt>
                <c:pt idx="4">
                  <c:v>121</c:v>
                </c:pt>
              </c:numCache>
            </c:numRef>
          </c:xVal>
          <c:yVal>
            <c:numRef>
              <c:f>Sheet1!$AP$40:$AP$44</c:f>
              <c:numCache>
                <c:formatCode>General</c:formatCode>
                <c:ptCount val="5"/>
                <c:pt idx="0">
                  <c:v>37.417327873123554</c:v>
                </c:pt>
                <c:pt idx="1">
                  <c:v>11.911345916085381</c:v>
                </c:pt>
                <c:pt idx="2">
                  <c:v>9.3969029530729244</c:v>
                </c:pt>
                <c:pt idx="3">
                  <c:v>5.6935075253112801</c:v>
                </c:pt>
                <c:pt idx="4">
                  <c:v>2.563180480995884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DDD7-4475-ADD2-5BFE31B73CDF}"/>
            </c:ext>
          </c:extLst>
        </c:ser>
        <c:ser>
          <c:idx val="7"/>
          <c:order val="7"/>
          <c:tx>
            <c:v>Dent Area</c:v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Sheet1!$AN$63:$AN$67</c:f>
              <c:numCache>
                <c:formatCode>General</c:formatCode>
                <c:ptCount val="5"/>
                <c:pt idx="0">
                  <c:v>16</c:v>
                </c:pt>
                <c:pt idx="1">
                  <c:v>36</c:v>
                </c:pt>
                <c:pt idx="2">
                  <c:v>64</c:v>
                </c:pt>
                <c:pt idx="3">
                  <c:v>100</c:v>
                </c:pt>
                <c:pt idx="4">
                  <c:v>121</c:v>
                </c:pt>
              </c:numCache>
            </c:numRef>
          </c:xVal>
          <c:yVal>
            <c:numRef>
              <c:f>Sheet1!$AP$63:$AP$67</c:f>
              <c:numCache>
                <c:formatCode>General</c:formatCode>
                <c:ptCount val="5"/>
                <c:pt idx="0">
                  <c:v>73.869174334074259</c:v>
                </c:pt>
                <c:pt idx="1">
                  <c:v>27.756827497744236</c:v>
                </c:pt>
                <c:pt idx="2">
                  <c:v>14.678654013957789</c:v>
                </c:pt>
                <c:pt idx="3">
                  <c:v>6.2153825509288181</c:v>
                </c:pt>
                <c:pt idx="4">
                  <c:v>2.471108828915936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DDD7-4475-ADD2-5BFE31B73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1826351"/>
        <c:axId val="880320639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0"/>
                <c:tx>
                  <c:v>Dent 1</c:v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numLit>
                    <c:formatCode>General</c:formatCode>
                    <c:ptCount val="7"/>
                    <c:pt idx="0">
                      <c:v>1</c:v>
                    </c:pt>
                    <c:pt idx="1">
                      <c:v>2</c:v>
                    </c:pt>
                    <c:pt idx="2">
                      <c:v>4</c:v>
                    </c:pt>
                    <c:pt idx="3">
                      <c:v>5</c:v>
                    </c:pt>
                    <c:pt idx="4">
                      <c:v>6</c:v>
                    </c:pt>
                    <c:pt idx="5">
                      <c:v>7</c:v>
                    </c:pt>
                    <c:pt idx="6">
                      <c:v>8</c:v>
                    </c:pt>
                  </c:numLit>
                </c:xVal>
                <c:yVal>
                  <c:numRef>
                    <c:extLst>
                      <c:ext uri="{02D57815-91ED-43cb-92C2-25804820EDAC}">
                        <c15:formulaRef>
                          <c15:sqref>([1]Sheet1!$B$11:$C$11,[1]Sheet1!$E$11:$I$11)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0.77</c:v>
                      </c:pt>
                      <c:pt idx="1">
                        <c:v>0.35</c:v>
                      </c:pt>
                      <c:pt idx="2">
                        <c:v>0.22</c:v>
                      </c:pt>
                      <c:pt idx="3">
                        <c:v>0.38</c:v>
                      </c:pt>
                      <c:pt idx="4">
                        <c:v>0.42</c:v>
                      </c:pt>
                      <c:pt idx="5">
                        <c:v>0.43</c:v>
                      </c:pt>
                      <c:pt idx="6">
                        <c:v>0.44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3-DDD7-4475-ADD2-5BFE31B73CDF}"/>
                  </c:ext>
                </c:extLst>
              </c15:ser>
            </c15:filteredScatterSeries>
            <c15:filteredScatterSeries>
              <c15:ser>
                <c:idx val="2"/>
                <c:order val="1"/>
                <c:tx>
                  <c:v>Dent 1</c:v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Sheet1!$B$4:$G$4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220</c:v>
                      </c:pt>
                      <c:pt idx="1">
                        <c:v>73.332999999999998</c:v>
                      </c:pt>
                      <c:pt idx="2">
                        <c:v>44</c:v>
                      </c:pt>
                      <c:pt idx="3">
                        <c:v>31.428000000000001</c:v>
                      </c:pt>
                      <c:pt idx="4">
                        <c:v>24.443999999999999</c:v>
                      </c:pt>
                      <c:pt idx="5">
                        <c:v>22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(Sheet1!$B$8:$C$8,Sheet1!$J$8:$J$9,Sheet1!$J$11,Sheet1!$J$13)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1.1599999999999999</c:v>
                      </c:pt>
                      <c:pt idx="1">
                        <c:v>1.05</c:v>
                      </c:pt>
                      <c:pt idx="2">
                        <c:v>1.1499999999999999</c:v>
                      </c:pt>
                      <c:pt idx="3">
                        <c:v>1.1399999999999999</c:v>
                      </c:pt>
                      <c:pt idx="4">
                        <c:v>1.1299999999999999</c:v>
                      </c:pt>
                      <c:pt idx="5">
                        <c:v>1.1299999999999999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DDD7-4475-ADD2-5BFE31B73CDF}"/>
                  </c:ext>
                </c:extLst>
              </c15:ser>
            </c15:filteredScatterSeries>
            <c15:filteredScatterSeries>
              <c15:ser>
                <c:idx val="3"/>
                <c:order val="2"/>
                <c:tx>
                  <c:v>Dent 3</c:v>
                </c:tx>
                <c:spPr>
                  <a:ln w="190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xVal>
                  <c:numLit>
                    <c:formatCode>General</c:formatCode>
                    <c:ptCount val="7"/>
                    <c:pt idx="0">
                      <c:v>1</c:v>
                    </c:pt>
                    <c:pt idx="1">
                      <c:v>2</c:v>
                    </c:pt>
                    <c:pt idx="2">
                      <c:v>4</c:v>
                    </c:pt>
                    <c:pt idx="3">
                      <c:v>5</c:v>
                    </c:pt>
                    <c:pt idx="4">
                      <c:v>6</c:v>
                    </c:pt>
                    <c:pt idx="5">
                      <c:v>7</c:v>
                    </c:pt>
                    <c:pt idx="6">
                      <c:v>8</c:v>
                    </c:pt>
                  </c:numLit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([1]Sheet1!$B$13:$C$13,[1]Sheet1!$E$13:$I$13)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0.62</c:v>
                      </c:pt>
                      <c:pt idx="1">
                        <c:v>0.82</c:v>
                      </c:pt>
                      <c:pt idx="2">
                        <c:v>0.46</c:v>
                      </c:pt>
                      <c:pt idx="3">
                        <c:v>0.34</c:v>
                      </c:pt>
                      <c:pt idx="4">
                        <c:v>0.34</c:v>
                      </c:pt>
                      <c:pt idx="5">
                        <c:v>0.34</c:v>
                      </c:pt>
                      <c:pt idx="6">
                        <c:v>0.36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DD7-4475-ADD2-5BFE31B73CDF}"/>
                  </c:ext>
                </c:extLst>
              </c15:ser>
            </c15:filteredScatterSeries>
            <c15:filteredScatterSeries>
              <c15:ser>
                <c:idx val="0"/>
                <c:order val="3"/>
                <c:tx>
                  <c:v>Dent 11</c:v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Sheet1!$B$4:$G$4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220</c:v>
                      </c:pt>
                      <c:pt idx="1">
                        <c:v>73.332999999999998</c:v>
                      </c:pt>
                      <c:pt idx="2">
                        <c:v>44</c:v>
                      </c:pt>
                      <c:pt idx="3">
                        <c:v>31.428000000000001</c:v>
                      </c:pt>
                      <c:pt idx="4">
                        <c:v>24.443999999999999</c:v>
                      </c:pt>
                      <c:pt idx="5">
                        <c:v>22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(Sheet1!$B$18:$C$18,Sheet1!$T$8:$T$9,Sheet1!$T$11,Sheet1!$T$13)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0.5</c:v>
                      </c:pt>
                      <c:pt idx="1">
                        <c:v>0.83</c:v>
                      </c:pt>
                      <c:pt idx="2">
                        <c:v>0.9</c:v>
                      </c:pt>
                      <c:pt idx="3">
                        <c:v>0.89</c:v>
                      </c:pt>
                      <c:pt idx="4">
                        <c:v>0.88</c:v>
                      </c:pt>
                      <c:pt idx="5">
                        <c:v>0.89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DDD7-4475-ADD2-5BFE31B73CDF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v>Dent 12</c:v>
                </c:tx>
                <c:spPr>
                  <a:ln w="1905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Sheet1!$B$4:$G$4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220</c:v>
                      </c:pt>
                      <c:pt idx="1">
                        <c:v>73.332999999999998</c:v>
                      </c:pt>
                      <c:pt idx="2">
                        <c:v>44</c:v>
                      </c:pt>
                      <c:pt idx="3">
                        <c:v>31.428000000000001</c:v>
                      </c:pt>
                      <c:pt idx="4">
                        <c:v>24.443999999999999</c:v>
                      </c:pt>
                      <c:pt idx="5">
                        <c:v>22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(Sheet1!$B$19:$C$19,Sheet1!$U$8:$U$9,Sheet1!$U$11,Sheet1!$U$13)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0.18</c:v>
                      </c:pt>
                      <c:pt idx="1">
                        <c:v>0.15</c:v>
                      </c:pt>
                      <c:pt idx="2">
                        <c:v>0.21</c:v>
                      </c:pt>
                      <c:pt idx="3">
                        <c:v>0.2</c:v>
                      </c:pt>
                      <c:pt idx="4">
                        <c:v>0.21</c:v>
                      </c:pt>
                      <c:pt idx="5">
                        <c:v>0.21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DD7-4475-ADD2-5BFE31B73CDF}"/>
                  </c:ext>
                </c:extLst>
              </c15:ser>
            </c15:filteredScatterSeries>
          </c:ext>
        </c:extLst>
      </c:scatterChart>
      <c:valAx>
        <c:axId val="881826351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Maximum Number of Grid Undamaged</a:t>
                </a:r>
                <a:r>
                  <a:rPr lang="en-CA" baseline="0"/>
                  <a:t> Regions</a:t>
                </a:r>
                <a:endParaRPr lang="en-C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0320639"/>
        <c:crosses val="autoZero"/>
        <c:crossBetween val="midCat"/>
      </c:valAx>
      <c:valAx>
        <c:axId val="8803206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Average</a:t>
                </a:r>
                <a:r>
                  <a:rPr lang="en-CA" baseline="0"/>
                  <a:t> % Difference (Equation 1)</a:t>
                </a:r>
                <a:endParaRPr lang="en-C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182635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201385</xdr:colOff>
      <xdr:row>4</xdr:row>
      <xdr:rowOff>6805</xdr:rowOff>
    </xdr:from>
    <xdr:to>
      <xdr:col>33</xdr:col>
      <xdr:colOff>372835</xdr:colOff>
      <xdr:row>17</xdr:row>
      <xdr:rowOff>134283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26099" y="768805"/>
          <a:ext cx="2620736" cy="26151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6</xdr:row>
      <xdr:rowOff>0</xdr:rowOff>
    </xdr:from>
    <xdr:to>
      <xdr:col>38</xdr:col>
      <xdr:colOff>124198</xdr:colOff>
      <xdr:row>27</xdr:row>
      <xdr:rowOff>67091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0</xdr:colOff>
      <xdr:row>52</xdr:row>
      <xdr:rowOff>0</xdr:rowOff>
    </xdr:from>
    <xdr:to>
      <xdr:col>38</xdr:col>
      <xdr:colOff>124198</xdr:colOff>
      <xdr:row>73</xdr:row>
      <xdr:rowOff>67091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0</xdr:colOff>
      <xdr:row>29</xdr:row>
      <xdr:rowOff>0</xdr:rowOff>
    </xdr:from>
    <xdr:to>
      <xdr:col>38</xdr:col>
      <xdr:colOff>124198</xdr:colOff>
      <xdr:row>50</xdr:row>
      <xdr:rowOff>67091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43</xdr:col>
      <xdr:colOff>0</xdr:colOff>
      <xdr:row>6</xdr:row>
      <xdr:rowOff>0</xdr:rowOff>
    </xdr:from>
    <xdr:to>
      <xdr:col>53</xdr:col>
      <xdr:colOff>124197</xdr:colOff>
      <xdr:row>27</xdr:row>
      <xdr:rowOff>67091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B1B090B-CF1C-4060-A85C-70E24B0158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urved%20Panel%20Convergence%20Stud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1">
          <cell r="B11">
            <v>0.77</v>
          </cell>
          <cell r="C11">
            <v>0.35</v>
          </cell>
          <cell r="E11">
            <v>0.22</v>
          </cell>
          <cell r="F11">
            <v>0.38</v>
          </cell>
          <cell r="G11">
            <v>0.42</v>
          </cell>
          <cell r="H11">
            <v>0.43</v>
          </cell>
          <cell r="I11">
            <v>0.44</v>
          </cell>
        </row>
        <row r="13">
          <cell r="B13">
            <v>0.62</v>
          </cell>
          <cell r="C13">
            <v>0.82</v>
          </cell>
          <cell r="E13">
            <v>0.46</v>
          </cell>
          <cell r="F13">
            <v>0.34</v>
          </cell>
          <cell r="G13">
            <v>0.34</v>
          </cell>
          <cell r="H13">
            <v>0.34</v>
          </cell>
          <cell r="I13">
            <v>0.36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79"/>
  <sheetViews>
    <sheetView tabSelected="1" zoomScale="25" zoomScaleNormal="25" workbookViewId="0">
      <selection activeCell="BC24" sqref="BC24"/>
    </sheetView>
  </sheetViews>
  <sheetFormatPr defaultRowHeight="15" x14ac:dyDescent="0.25"/>
  <cols>
    <col min="1" max="1" width="13.140625" style="4" customWidth="1"/>
    <col min="2" max="2" width="9.7109375" style="6" customWidth="1"/>
    <col min="3" max="7" width="9.140625" style="6"/>
    <col min="8" max="8" width="9.140625" style="7"/>
    <col min="9" max="9" width="9.140625" style="19"/>
    <col min="10" max="10" width="10.140625" style="6" customWidth="1"/>
    <col min="11" max="16384" width="9.140625" style="6"/>
  </cols>
  <sheetData>
    <row r="1" spans="1:44" s="4" customFormat="1" x14ac:dyDescent="0.25">
      <c r="A1" s="3" t="s">
        <v>0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5"/>
      <c r="I1" s="4" t="s">
        <v>9</v>
      </c>
    </row>
    <row r="2" spans="1:44" x14ac:dyDescent="0.25">
      <c r="A2" s="3" t="s">
        <v>1</v>
      </c>
      <c r="B2" s="6">
        <v>2</v>
      </c>
      <c r="C2" s="6">
        <v>4</v>
      </c>
      <c r="D2" s="6">
        <v>6</v>
      </c>
      <c r="E2" s="6">
        <v>8</v>
      </c>
      <c r="F2" s="6">
        <v>10</v>
      </c>
      <c r="G2" s="6">
        <v>11</v>
      </c>
      <c r="I2" s="8"/>
      <c r="J2" s="9"/>
      <c r="K2" s="9"/>
      <c r="L2" s="9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44" x14ac:dyDescent="0.25">
      <c r="A3" s="3" t="s">
        <v>2</v>
      </c>
      <c r="B3" s="6">
        <v>2</v>
      </c>
      <c r="C3" s="6">
        <v>4</v>
      </c>
      <c r="D3" s="6">
        <v>6</v>
      </c>
      <c r="E3" s="6">
        <v>8</v>
      </c>
      <c r="F3" s="6">
        <v>10</v>
      </c>
      <c r="G3" s="6">
        <v>11</v>
      </c>
      <c r="I3" s="8"/>
      <c r="J3" s="10"/>
      <c r="K3" s="10"/>
      <c r="L3" s="10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44" x14ac:dyDescent="0.25">
      <c r="A4" s="3" t="s">
        <v>6</v>
      </c>
      <c r="B4" s="6">
        <v>220</v>
      </c>
      <c r="C4" s="6">
        <v>73.332999999999998</v>
      </c>
      <c r="D4" s="6">
        <v>44</v>
      </c>
      <c r="E4" s="6">
        <v>31.428000000000001</v>
      </c>
      <c r="F4" s="6">
        <v>24.443999999999999</v>
      </c>
      <c r="G4" s="6">
        <v>22</v>
      </c>
      <c r="I4" s="8"/>
      <c r="J4" s="10"/>
      <c r="K4" s="10"/>
      <c r="L4" s="10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44" x14ac:dyDescent="0.25">
      <c r="A5" s="3"/>
      <c r="I5" s="8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44" x14ac:dyDescent="0.25">
      <c r="A6" s="3"/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I6" s="9" t="s">
        <v>10</v>
      </c>
      <c r="J6" s="9"/>
      <c r="K6" s="9"/>
      <c r="L6" s="9"/>
      <c r="M6" s="9"/>
      <c r="N6" s="9"/>
      <c r="O6" s="9" t="s">
        <v>11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8" t="s">
        <v>12</v>
      </c>
      <c r="AC6" s="9"/>
    </row>
    <row r="7" spans="1:44" x14ac:dyDescent="0.25">
      <c r="A7" s="11" t="s">
        <v>3</v>
      </c>
      <c r="F7" s="12" t="s">
        <v>8</v>
      </c>
      <c r="G7" s="12"/>
      <c r="I7" s="9"/>
      <c r="J7" s="13">
        <v>1</v>
      </c>
      <c r="K7" s="13">
        <v>2</v>
      </c>
      <c r="L7" s="13">
        <v>3</v>
      </c>
      <c r="M7" s="13">
        <v>4</v>
      </c>
      <c r="N7" s="13">
        <v>5</v>
      </c>
      <c r="O7" s="13">
        <v>6</v>
      </c>
      <c r="P7" s="13">
        <v>7</v>
      </c>
      <c r="Q7" s="13">
        <v>8</v>
      </c>
      <c r="R7" s="13">
        <v>9</v>
      </c>
      <c r="S7" s="13">
        <v>10</v>
      </c>
      <c r="T7" s="13">
        <v>11</v>
      </c>
      <c r="U7" s="13">
        <v>12</v>
      </c>
      <c r="V7" s="13">
        <v>13</v>
      </c>
      <c r="W7" s="13">
        <v>14</v>
      </c>
      <c r="X7" s="13">
        <v>15</v>
      </c>
      <c r="Y7" s="13">
        <v>16</v>
      </c>
      <c r="Z7" s="13">
        <v>17</v>
      </c>
      <c r="AA7" s="13">
        <v>18</v>
      </c>
      <c r="AB7" s="9"/>
      <c r="AC7" s="9"/>
      <c r="AR7" s="1"/>
    </row>
    <row r="8" spans="1:44" x14ac:dyDescent="0.25">
      <c r="A8" s="14">
        <v>1</v>
      </c>
      <c r="B8" s="15">
        <v>1.1599999999999999</v>
      </c>
      <c r="C8" s="15">
        <v>1.05</v>
      </c>
      <c r="D8" s="16">
        <v>1.1499999999999999</v>
      </c>
      <c r="E8" s="16">
        <v>1.1399999999999999</v>
      </c>
      <c r="F8" s="16">
        <v>1.1299999999999999</v>
      </c>
      <c r="G8" s="16">
        <v>1.1299999999999999</v>
      </c>
      <c r="I8" s="13">
        <v>3</v>
      </c>
      <c r="J8" s="17">
        <v>1.1499999999999999</v>
      </c>
      <c r="K8" s="17">
        <v>0.36</v>
      </c>
      <c r="L8" s="17">
        <v>0.24</v>
      </c>
      <c r="M8" s="17">
        <v>0.36</v>
      </c>
      <c r="N8" s="17">
        <v>0.17</v>
      </c>
      <c r="O8" s="17">
        <v>0.21</v>
      </c>
      <c r="P8" s="17">
        <v>0.16</v>
      </c>
      <c r="Q8" s="17">
        <v>0.15</v>
      </c>
      <c r="R8" s="17">
        <v>0.18</v>
      </c>
      <c r="S8" s="17">
        <v>0.17</v>
      </c>
      <c r="T8" s="17">
        <v>0.9</v>
      </c>
      <c r="U8" s="17">
        <v>0.21</v>
      </c>
      <c r="V8" s="17">
        <v>0.2</v>
      </c>
      <c r="W8" s="17">
        <v>1.31</v>
      </c>
      <c r="X8" s="17">
        <v>0.23</v>
      </c>
      <c r="Y8" s="17">
        <v>0.18</v>
      </c>
      <c r="Z8" s="17">
        <v>0.16</v>
      </c>
      <c r="AA8" s="17">
        <v>0.5</v>
      </c>
      <c r="AB8" s="18"/>
      <c r="AC8" s="8"/>
      <c r="AD8" s="19"/>
    </row>
    <row r="9" spans="1:44" x14ac:dyDescent="0.25">
      <c r="A9" s="14">
        <v>2</v>
      </c>
      <c r="B9" s="15" t="s">
        <v>13</v>
      </c>
      <c r="C9" s="15">
        <v>0.28000000000000003</v>
      </c>
      <c r="D9" s="16">
        <v>0.36</v>
      </c>
      <c r="E9" s="16">
        <v>0.36</v>
      </c>
      <c r="F9" s="16">
        <v>0.35</v>
      </c>
      <c r="G9" s="16">
        <v>0.36</v>
      </c>
      <c r="I9" s="13">
        <v>4</v>
      </c>
      <c r="J9" s="17">
        <v>1.1399999999999999</v>
      </c>
      <c r="K9" s="17">
        <v>0.36</v>
      </c>
      <c r="L9" s="17">
        <v>0.23</v>
      </c>
      <c r="M9" s="17">
        <v>0.36</v>
      </c>
      <c r="N9" s="17">
        <v>0.17</v>
      </c>
      <c r="O9" s="17">
        <v>0.19</v>
      </c>
      <c r="P9" s="17">
        <v>0.16</v>
      </c>
      <c r="Q9" s="17">
        <v>0.14000000000000001</v>
      </c>
      <c r="R9" s="17">
        <v>0.18</v>
      </c>
      <c r="S9" s="17">
        <v>0.16</v>
      </c>
      <c r="T9" s="17">
        <v>0.89</v>
      </c>
      <c r="U9" s="17">
        <v>0.2</v>
      </c>
      <c r="V9" s="17">
        <v>0.19</v>
      </c>
      <c r="W9" s="17">
        <v>1.31</v>
      </c>
      <c r="X9" s="17">
        <v>0.23</v>
      </c>
      <c r="Y9" s="17">
        <v>0.17</v>
      </c>
      <c r="Z9" s="17">
        <v>0.15</v>
      </c>
      <c r="AA9" s="17">
        <v>0.5</v>
      </c>
      <c r="AB9" s="18"/>
      <c r="AC9" s="20"/>
      <c r="AD9" s="20"/>
    </row>
    <row r="10" spans="1:44" x14ac:dyDescent="0.25">
      <c r="A10" s="14">
        <v>3</v>
      </c>
      <c r="B10" s="15" t="s">
        <v>13</v>
      </c>
      <c r="C10" s="15">
        <v>0.16</v>
      </c>
      <c r="D10" s="16">
        <v>0.24</v>
      </c>
      <c r="E10" s="16">
        <v>0.23</v>
      </c>
      <c r="F10" s="16">
        <v>0.23</v>
      </c>
      <c r="G10" s="16">
        <v>0.23</v>
      </c>
      <c r="I10" s="9"/>
      <c r="J10" s="9">
        <f>(ABS(J9-J8)*2/(J9+J8))*100</f>
        <v>0.87336244541484798</v>
      </c>
      <c r="K10" s="9">
        <f t="shared" ref="K10:AA10" si="0">(ABS(K9-K8)*2/(K9+K8))*100</f>
        <v>0</v>
      </c>
      <c r="L10" s="9">
        <f t="shared" si="0"/>
        <v>4.2553191489361621</v>
      </c>
      <c r="M10" s="9">
        <f t="shared" si="0"/>
        <v>0</v>
      </c>
      <c r="N10" s="9">
        <f t="shared" si="0"/>
        <v>0</v>
      </c>
      <c r="O10" s="9">
        <f t="shared" si="0"/>
        <v>9.9999999999999947</v>
      </c>
      <c r="P10" s="9">
        <f t="shared" si="0"/>
        <v>0</v>
      </c>
      <c r="Q10" s="9">
        <f t="shared" si="0"/>
        <v>6.8965517241379173</v>
      </c>
      <c r="R10" s="9">
        <f t="shared" si="0"/>
        <v>0</v>
      </c>
      <c r="S10" s="9">
        <f t="shared" si="0"/>
        <v>6.0606060606060659</v>
      </c>
      <c r="T10" s="9">
        <f t="shared" si="0"/>
        <v>1.1173184357541908</v>
      </c>
      <c r="U10" s="9">
        <f t="shared" si="0"/>
        <v>4.878048780487795</v>
      </c>
      <c r="V10" s="9">
        <f t="shared" si="0"/>
        <v>5.1282051282051331</v>
      </c>
      <c r="W10" s="9">
        <f t="shared" si="0"/>
        <v>0</v>
      </c>
      <c r="X10" s="9">
        <f t="shared" si="0"/>
        <v>0</v>
      </c>
      <c r="Y10" s="9">
        <f t="shared" si="0"/>
        <v>5.7142857142857038</v>
      </c>
      <c r="Z10" s="9">
        <f t="shared" si="0"/>
        <v>6.4516129032258114</v>
      </c>
      <c r="AA10" s="9">
        <f t="shared" si="0"/>
        <v>0</v>
      </c>
      <c r="AB10" s="18">
        <f>AVERAGE(J10:AA10)</f>
        <v>2.8541839078363123</v>
      </c>
      <c r="AC10" s="8"/>
      <c r="AD10" s="8"/>
    </row>
    <row r="11" spans="1:44" x14ac:dyDescent="0.25">
      <c r="A11" s="14">
        <v>4</v>
      </c>
      <c r="B11" s="15" t="s">
        <v>13</v>
      </c>
      <c r="C11" s="15">
        <v>0.28999999999999998</v>
      </c>
      <c r="D11" s="16">
        <v>0.36</v>
      </c>
      <c r="E11" s="16">
        <v>0.36</v>
      </c>
      <c r="F11" s="16">
        <v>0.36</v>
      </c>
      <c r="G11" s="16">
        <v>0.37</v>
      </c>
      <c r="I11" s="13">
        <v>5</v>
      </c>
      <c r="J11" s="17">
        <v>1.1299999999999999</v>
      </c>
      <c r="K11" s="17">
        <v>0.35</v>
      </c>
      <c r="L11" s="17">
        <v>0.23</v>
      </c>
      <c r="M11" s="17">
        <v>0.36</v>
      </c>
      <c r="N11" s="17">
        <v>0.17</v>
      </c>
      <c r="O11" s="17">
        <v>0.19</v>
      </c>
      <c r="P11" s="17">
        <v>0.15</v>
      </c>
      <c r="Q11" s="17">
        <v>0.14000000000000001</v>
      </c>
      <c r="R11" s="17">
        <v>0.19</v>
      </c>
      <c r="S11" s="17">
        <v>0.15</v>
      </c>
      <c r="T11" s="17">
        <v>0.88</v>
      </c>
      <c r="U11" s="17">
        <v>0.21</v>
      </c>
      <c r="V11" s="17">
        <v>0.19</v>
      </c>
      <c r="W11" s="17">
        <v>1.3</v>
      </c>
      <c r="X11" s="17">
        <v>0.23</v>
      </c>
      <c r="Y11" s="17">
        <v>0.18</v>
      </c>
      <c r="Z11" s="17">
        <v>0.15</v>
      </c>
      <c r="AA11" s="17">
        <v>0.5</v>
      </c>
      <c r="AB11" s="18"/>
      <c r="AC11" s="8"/>
      <c r="AD11" s="8"/>
    </row>
    <row r="12" spans="1:44" x14ac:dyDescent="0.25">
      <c r="A12" s="14">
        <v>5</v>
      </c>
      <c r="B12" s="15" t="s">
        <v>13</v>
      </c>
      <c r="C12" s="15">
        <v>0.11</v>
      </c>
      <c r="D12" s="16">
        <v>0.17</v>
      </c>
      <c r="E12" s="16">
        <v>0.17</v>
      </c>
      <c r="F12" s="16">
        <v>0.17</v>
      </c>
      <c r="G12" s="16">
        <v>0.16</v>
      </c>
      <c r="I12" s="9"/>
      <c r="J12" s="9">
        <f>(ABS(J11-J9)*2/(J11+J9))*100</f>
        <v>0.88105726872246792</v>
      </c>
      <c r="K12" s="9">
        <f t="shared" ref="K12:AA12" si="1">(ABS(K11-K9)*2/(K11+K9))*100</f>
        <v>2.8169014084507067</v>
      </c>
      <c r="L12" s="9">
        <f t="shared" si="1"/>
        <v>0</v>
      </c>
      <c r="M12" s="9">
        <f t="shared" si="1"/>
        <v>0</v>
      </c>
      <c r="N12" s="9">
        <f t="shared" si="1"/>
        <v>0</v>
      </c>
      <c r="O12" s="9">
        <f t="shared" si="1"/>
        <v>0</v>
      </c>
      <c r="P12" s="9">
        <f t="shared" si="1"/>
        <v>6.4516129032258114</v>
      </c>
      <c r="Q12" s="9">
        <f t="shared" si="1"/>
        <v>0</v>
      </c>
      <c r="R12" s="9">
        <f t="shared" si="1"/>
        <v>5.4054054054054106</v>
      </c>
      <c r="S12" s="9">
        <f t="shared" si="1"/>
        <v>6.4516129032258114</v>
      </c>
      <c r="T12" s="9">
        <f t="shared" si="1"/>
        <v>1.1299435028248599</v>
      </c>
      <c r="U12" s="9">
        <f t="shared" si="1"/>
        <v>4.878048780487795</v>
      </c>
      <c r="V12" s="9">
        <f t="shared" si="1"/>
        <v>0</v>
      </c>
      <c r="W12" s="9">
        <f t="shared" si="1"/>
        <v>0.76628352490421514</v>
      </c>
      <c r="X12" s="9">
        <f t="shared" si="1"/>
        <v>0</v>
      </c>
      <c r="Y12" s="9">
        <f t="shared" si="1"/>
        <v>5.7142857142857038</v>
      </c>
      <c r="Z12" s="9">
        <f t="shared" si="1"/>
        <v>0</v>
      </c>
      <c r="AA12" s="9">
        <f t="shared" si="1"/>
        <v>0</v>
      </c>
      <c r="AB12" s="18">
        <f>AVERAGE(J12:AA12)</f>
        <v>1.91639730064071</v>
      </c>
      <c r="AC12" s="8"/>
      <c r="AD12" s="8"/>
    </row>
    <row r="13" spans="1:44" x14ac:dyDescent="0.25">
      <c r="A13" s="14">
        <v>6</v>
      </c>
      <c r="B13" s="15" t="s">
        <v>13</v>
      </c>
      <c r="C13" s="15">
        <v>0.11</v>
      </c>
      <c r="D13" s="16">
        <v>0.21</v>
      </c>
      <c r="E13" s="16">
        <v>0.19</v>
      </c>
      <c r="F13" s="16">
        <v>0.19</v>
      </c>
      <c r="G13" s="16">
        <v>0.19</v>
      </c>
      <c r="I13" s="20">
        <v>6</v>
      </c>
      <c r="J13" s="17">
        <v>1.1299999999999999</v>
      </c>
      <c r="K13" s="17">
        <v>0.36</v>
      </c>
      <c r="L13" s="17">
        <v>0.23</v>
      </c>
      <c r="M13" s="17">
        <v>0.37</v>
      </c>
      <c r="N13" s="17">
        <v>0.16</v>
      </c>
      <c r="O13" s="17">
        <v>0.19</v>
      </c>
      <c r="P13" s="17">
        <v>0.15</v>
      </c>
      <c r="Q13" s="17">
        <v>0.14000000000000001</v>
      </c>
      <c r="R13" s="17">
        <v>0.2</v>
      </c>
      <c r="S13" s="17">
        <v>0.15</v>
      </c>
      <c r="T13" s="17">
        <v>0.89</v>
      </c>
      <c r="U13" s="17">
        <v>0.21</v>
      </c>
      <c r="V13" s="17">
        <v>0.18</v>
      </c>
      <c r="W13" s="17">
        <v>1.3</v>
      </c>
      <c r="X13" s="17">
        <v>0.23</v>
      </c>
      <c r="Y13" s="17">
        <v>0.18</v>
      </c>
      <c r="Z13" s="17">
        <v>0.14000000000000001</v>
      </c>
      <c r="AA13" s="17">
        <v>0.5</v>
      </c>
      <c r="AB13" s="18"/>
      <c r="AC13" s="8"/>
      <c r="AD13" s="8"/>
    </row>
    <row r="14" spans="1:44" x14ac:dyDescent="0.25">
      <c r="A14" s="14">
        <v>7</v>
      </c>
      <c r="B14" s="15" t="s">
        <v>13</v>
      </c>
      <c r="C14" s="15" t="s">
        <v>13</v>
      </c>
      <c r="D14" s="16">
        <v>0.16</v>
      </c>
      <c r="E14" s="16">
        <v>0.16</v>
      </c>
      <c r="F14" s="16">
        <v>0.15</v>
      </c>
      <c r="G14" s="16">
        <v>0.15</v>
      </c>
      <c r="I14" s="8"/>
      <c r="J14" s="9">
        <f>(ABS(J13-J11)*2/(J13+J11))*100</f>
        <v>0</v>
      </c>
      <c r="K14" s="9">
        <f t="shared" ref="K14:AA14" si="2">(ABS(K13-K11)*2/(K13+K11))*100</f>
        <v>2.8169014084507067</v>
      </c>
      <c r="L14" s="9">
        <f t="shared" si="2"/>
        <v>0</v>
      </c>
      <c r="M14" s="9">
        <f t="shared" si="2"/>
        <v>2.7397260273972628</v>
      </c>
      <c r="N14" s="9">
        <f t="shared" si="2"/>
        <v>6.0606060606060659</v>
      </c>
      <c r="O14" s="9">
        <f t="shared" si="2"/>
        <v>0</v>
      </c>
      <c r="P14" s="9">
        <f t="shared" si="2"/>
        <v>0</v>
      </c>
      <c r="Q14" s="9">
        <f t="shared" si="2"/>
        <v>0</v>
      </c>
      <c r="R14" s="9">
        <f t="shared" si="2"/>
        <v>5.1282051282051331</v>
      </c>
      <c r="S14" s="9">
        <f t="shared" si="2"/>
        <v>0</v>
      </c>
      <c r="T14" s="9">
        <f t="shared" si="2"/>
        <v>1.1299435028248599</v>
      </c>
      <c r="U14" s="9">
        <f t="shared" si="2"/>
        <v>0</v>
      </c>
      <c r="V14" s="9">
        <f t="shared" si="2"/>
        <v>5.4054054054054106</v>
      </c>
      <c r="W14" s="9">
        <f t="shared" si="2"/>
        <v>0</v>
      </c>
      <c r="X14" s="9">
        <f t="shared" si="2"/>
        <v>0</v>
      </c>
      <c r="Y14" s="9">
        <f t="shared" si="2"/>
        <v>0</v>
      </c>
      <c r="Z14" s="9">
        <f t="shared" si="2"/>
        <v>6.8965517241379173</v>
      </c>
      <c r="AA14" s="9">
        <f t="shared" si="2"/>
        <v>0</v>
      </c>
      <c r="AB14" s="18">
        <f t="shared" ref="AB14" si="3">AVERAGE(J14:AA14)</f>
        <v>1.6765188476126311</v>
      </c>
      <c r="AC14" s="8"/>
      <c r="AD14" s="8"/>
    </row>
    <row r="15" spans="1:44" x14ac:dyDescent="0.25">
      <c r="A15" s="14">
        <v>8</v>
      </c>
      <c r="B15" s="15" t="s">
        <v>13</v>
      </c>
      <c r="C15" s="15" t="s">
        <v>13</v>
      </c>
      <c r="D15" s="16">
        <v>0.15</v>
      </c>
      <c r="E15" s="16">
        <v>0.14000000000000001</v>
      </c>
      <c r="F15" s="16">
        <v>0.14000000000000001</v>
      </c>
      <c r="G15" s="16">
        <v>0.14000000000000001</v>
      </c>
      <c r="AC15" s="8"/>
      <c r="AD15" s="8"/>
    </row>
    <row r="16" spans="1:44" x14ac:dyDescent="0.25">
      <c r="A16" s="14">
        <v>9</v>
      </c>
      <c r="B16" s="15" t="s">
        <v>13</v>
      </c>
      <c r="C16" s="15" t="s">
        <v>13</v>
      </c>
      <c r="D16" s="16">
        <v>0.18</v>
      </c>
      <c r="E16" s="16">
        <v>0.18</v>
      </c>
      <c r="F16" s="16">
        <v>0.19</v>
      </c>
      <c r="G16" s="16">
        <v>0.2</v>
      </c>
      <c r="I16" s="20">
        <v>1</v>
      </c>
      <c r="J16" s="27">
        <v>1.1599999999999999</v>
      </c>
      <c r="K16" s="27" t="s">
        <v>13</v>
      </c>
      <c r="L16" s="27" t="s">
        <v>13</v>
      </c>
      <c r="M16" s="27" t="s">
        <v>13</v>
      </c>
      <c r="N16" s="27" t="s">
        <v>13</v>
      </c>
      <c r="O16" s="27" t="s">
        <v>13</v>
      </c>
      <c r="P16" s="27" t="s">
        <v>13</v>
      </c>
      <c r="Q16" s="27" t="s">
        <v>13</v>
      </c>
      <c r="R16" s="27" t="s">
        <v>13</v>
      </c>
      <c r="S16" s="27" t="s">
        <v>13</v>
      </c>
      <c r="T16" s="27">
        <v>0.5</v>
      </c>
      <c r="U16" s="27">
        <v>0.18</v>
      </c>
      <c r="V16" s="27" t="s">
        <v>13</v>
      </c>
      <c r="W16" s="27">
        <v>1.61</v>
      </c>
      <c r="X16" s="27" t="s">
        <v>13</v>
      </c>
      <c r="Y16" s="27" t="s">
        <v>13</v>
      </c>
      <c r="Z16" s="27" t="s">
        <v>13</v>
      </c>
      <c r="AA16" s="27">
        <v>0.96</v>
      </c>
      <c r="AB16" s="18"/>
      <c r="AC16" s="8"/>
      <c r="AD16" s="8"/>
    </row>
    <row r="17" spans="1:42" ht="15.75" thickBot="1" x14ac:dyDescent="0.3">
      <c r="A17" s="14">
        <v>10</v>
      </c>
      <c r="B17" s="15" t="s">
        <v>13</v>
      </c>
      <c r="C17" s="15" t="s">
        <v>13</v>
      </c>
      <c r="D17" s="16">
        <v>0.17</v>
      </c>
      <c r="E17" s="16">
        <v>0.16</v>
      </c>
      <c r="F17" s="16">
        <v>0.15</v>
      </c>
      <c r="G17" s="16">
        <v>0.15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18"/>
      <c r="AC17" s="9"/>
      <c r="AN17" s="1" t="s">
        <v>10</v>
      </c>
      <c r="AP17" s="1" t="s">
        <v>14</v>
      </c>
    </row>
    <row r="18" spans="1:42" ht="16.5" thickBot="1" x14ac:dyDescent="0.3">
      <c r="A18" s="14">
        <v>11</v>
      </c>
      <c r="B18" s="15">
        <v>0.5</v>
      </c>
      <c r="C18" s="15">
        <v>0.83</v>
      </c>
      <c r="D18" s="16">
        <v>0.9</v>
      </c>
      <c r="E18" s="16">
        <v>0.89</v>
      </c>
      <c r="F18" s="16">
        <v>0.88</v>
      </c>
      <c r="G18" s="16">
        <v>0.89</v>
      </c>
      <c r="I18" s="2">
        <v>2</v>
      </c>
      <c r="J18" s="27">
        <v>1.05</v>
      </c>
      <c r="K18" s="27">
        <v>0.28000000000000003</v>
      </c>
      <c r="L18" s="27">
        <v>0.16</v>
      </c>
      <c r="M18" s="27">
        <v>0.28999999999999998</v>
      </c>
      <c r="N18" s="27">
        <v>0.11</v>
      </c>
      <c r="O18" s="27">
        <v>0.11</v>
      </c>
      <c r="P18" s="27" t="s">
        <v>13</v>
      </c>
      <c r="Q18" s="27" t="s">
        <v>13</v>
      </c>
      <c r="R18" s="27" t="s">
        <v>13</v>
      </c>
      <c r="S18" s="27" t="s">
        <v>13</v>
      </c>
      <c r="T18" s="27">
        <v>0.83</v>
      </c>
      <c r="U18" s="27">
        <v>0.15</v>
      </c>
      <c r="V18" s="27">
        <v>0.13</v>
      </c>
      <c r="W18" s="27">
        <v>1.25</v>
      </c>
      <c r="X18" s="27">
        <v>0.18</v>
      </c>
      <c r="Y18" s="27">
        <v>0.13</v>
      </c>
      <c r="Z18" s="27" t="s">
        <v>13</v>
      </c>
      <c r="AA18" s="27">
        <v>0.48</v>
      </c>
      <c r="AB18" s="18"/>
      <c r="AC18" s="9"/>
      <c r="AN18" s="30">
        <v>16</v>
      </c>
      <c r="AP18" s="18">
        <v>33.920424260981534</v>
      </c>
    </row>
    <row r="19" spans="1:42" ht="16.5" thickBot="1" x14ac:dyDescent="0.3">
      <c r="A19" s="14">
        <v>12</v>
      </c>
      <c r="B19" s="15">
        <v>0.18</v>
      </c>
      <c r="C19" s="15">
        <v>0.15</v>
      </c>
      <c r="D19" s="16">
        <v>0.21</v>
      </c>
      <c r="E19" s="16">
        <v>0.2</v>
      </c>
      <c r="F19" s="16">
        <v>0.21</v>
      </c>
      <c r="G19" s="16">
        <v>0.21</v>
      </c>
      <c r="I19" s="8"/>
      <c r="J19" s="9">
        <f>(ABS(J18-J16)*2/(J18+J16))*100</f>
        <v>9.9547511312217072</v>
      </c>
      <c r="K19" s="9" t="e">
        <f t="shared" ref="K19:AA19" si="4">(ABS(K18-K16)*2/(K18+K16))*100</f>
        <v>#VALUE!</v>
      </c>
      <c r="L19" s="9" t="e">
        <f t="shared" si="4"/>
        <v>#VALUE!</v>
      </c>
      <c r="M19" s="9" t="e">
        <f t="shared" si="4"/>
        <v>#VALUE!</v>
      </c>
      <c r="N19" s="9" t="e">
        <f t="shared" si="4"/>
        <v>#VALUE!</v>
      </c>
      <c r="O19" s="9" t="e">
        <f t="shared" si="4"/>
        <v>#VALUE!</v>
      </c>
      <c r="P19" s="9" t="e">
        <f t="shared" si="4"/>
        <v>#VALUE!</v>
      </c>
      <c r="Q19" s="9" t="e">
        <f t="shared" si="4"/>
        <v>#VALUE!</v>
      </c>
      <c r="R19" s="9" t="e">
        <f t="shared" si="4"/>
        <v>#VALUE!</v>
      </c>
      <c r="S19" s="9" t="e">
        <f t="shared" si="4"/>
        <v>#VALUE!</v>
      </c>
      <c r="T19" s="9">
        <f t="shared" si="4"/>
        <v>49.624060150375932</v>
      </c>
      <c r="U19" s="9">
        <f t="shared" si="4"/>
        <v>18.181818181818183</v>
      </c>
      <c r="V19" s="9" t="e">
        <f t="shared" si="4"/>
        <v>#VALUE!</v>
      </c>
      <c r="W19" s="9">
        <f t="shared" si="4"/>
        <v>25.174825174825177</v>
      </c>
      <c r="X19" s="9" t="e">
        <f t="shared" si="4"/>
        <v>#VALUE!</v>
      </c>
      <c r="Y19" s="9" t="e">
        <f t="shared" si="4"/>
        <v>#VALUE!</v>
      </c>
      <c r="Z19" s="9" t="e">
        <f t="shared" si="4"/>
        <v>#VALUE!</v>
      </c>
      <c r="AA19" s="9">
        <f t="shared" si="4"/>
        <v>66.666666666666657</v>
      </c>
      <c r="AB19" s="18">
        <f>AVERAGE(AA19,W19,T19:U19,J19)</f>
        <v>33.920424260981534</v>
      </c>
      <c r="AC19" s="9"/>
      <c r="AN19" s="31">
        <v>36</v>
      </c>
      <c r="AP19" s="28">
        <v>26.942616604988569</v>
      </c>
    </row>
    <row r="20" spans="1:42" ht="16.5" thickBot="1" x14ac:dyDescent="0.3">
      <c r="A20" s="14">
        <v>13</v>
      </c>
      <c r="B20" s="15" t="s">
        <v>13</v>
      </c>
      <c r="C20" s="15">
        <v>0.13</v>
      </c>
      <c r="D20" s="16">
        <v>0.2</v>
      </c>
      <c r="E20" s="16">
        <v>0.19</v>
      </c>
      <c r="F20" s="16">
        <v>0.19</v>
      </c>
      <c r="G20" s="16">
        <v>0.18</v>
      </c>
      <c r="I20" s="13">
        <v>3</v>
      </c>
      <c r="J20" s="17">
        <v>1.1499999999999999</v>
      </c>
      <c r="K20" s="17">
        <v>0.36</v>
      </c>
      <c r="L20" s="17">
        <v>0.24</v>
      </c>
      <c r="M20" s="17">
        <v>0.36</v>
      </c>
      <c r="N20" s="17">
        <v>0.17</v>
      </c>
      <c r="O20" s="17">
        <v>0.21</v>
      </c>
      <c r="P20" s="17">
        <v>0.16</v>
      </c>
      <c r="Q20" s="17">
        <v>0.15</v>
      </c>
      <c r="R20" s="17">
        <v>0.18</v>
      </c>
      <c r="S20" s="17">
        <v>0.17</v>
      </c>
      <c r="T20" s="17">
        <v>0.9</v>
      </c>
      <c r="U20" s="17">
        <v>0.21</v>
      </c>
      <c r="V20" s="17">
        <v>0.2</v>
      </c>
      <c r="W20" s="17">
        <v>1.31</v>
      </c>
      <c r="X20" s="17">
        <v>0.23</v>
      </c>
      <c r="Y20" s="17">
        <v>0.18</v>
      </c>
      <c r="Z20" s="17">
        <v>0.16</v>
      </c>
      <c r="AA20" s="17">
        <v>0.5</v>
      </c>
      <c r="AB20" s="18"/>
      <c r="AN20" s="31">
        <v>64</v>
      </c>
      <c r="AP20" s="18">
        <v>2.8541839078363123</v>
      </c>
    </row>
    <row r="21" spans="1:42" ht="16.5" thickBot="1" x14ac:dyDescent="0.3">
      <c r="A21" s="14">
        <v>14</v>
      </c>
      <c r="B21" s="15">
        <v>1.61</v>
      </c>
      <c r="C21" s="15">
        <v>1.25</v>
      </c>
      <c r="D21" s="16">
        <v>1.31</v>
      </c>
      <c r="E21" s="16">
        <v>1.31</v>
      </c>
      <c r="F21" s="16">
        <v>1.3</v>
      </c>
      <c r="G21" s="16">
        <v>1.3</v>
      </c>
      <c r="J21" s="9">
        <f>(ABS(J20-J18)*2/(J20+J18))*100</f>
        <v>9.0909090909090793</v>
      </c>
      <c r="K21" s="9">
        <f t="shared" ref="K21:AA21" si="5">(ABS(K20-K18)*2/(K20+K18))*100</f>
        <v>24.999999999999986</v>
      </c>
      <c r="L21" s="9">
        <f t="shared" si="5"/>
        <v>39.999999999999993</v>
      </c>
      <c r="M21" s="9">
        <f t="shared" si="5"/>
        <v>21.538461538461544</v>
      </c>
      <c r="N21" s="9">
        <f t="shared" si="5"/>
        <v>42.857142857142861</v>
      </c>
      <c r="O21" s="9">
        <f t="shared" si="5"/>
        <v>62.499999999999986</v>
      </c>
      <c r="P21" s="9" t="e">
        <f t="shared" si="5"/>
        <v>#VALUE!</v>
      </c>
      <c r="Q21" s="9" t="e">
        <f t="shared" si="5"/>
        <v>#VALUE!</v>
      </c>
      <c r="R21" s="9" t="e">
        <f t="shared" si="5"/>
        <v>#VALUE!</v>
      </c>
      <c r="S21" s="9" t="e">
        <f t="shared" si="5"/>
        <v>#VALUE!</v>
      </c>
      <c r="T21" s="9">
        <f t="shared" si="5"/>
        <v>8.0924855491329559</v>
      </c>
      <c r="U21" s="9">
        <f t="shared" si="5"/>
        <v>33.333333333333329</v>
      </c>
      <c r="V21" s="9">
        <f t="shared" si="5"/>
        <v>42.424242424242422</v>
      </c>
      <c r="W21" s="9">
        <f t="shared" si="5"/>
        <v>4.6875000000000044</v>
      </c>
      <c r="X21" s="9">
        <f t="shared" si="5"/>
        <v>24.390243902439028</v>
      </c>
      <c r="Y21" s="9">
        <f t="shared" si="5"/>
        <v>32.258064516129025</v>
      </c>
      <c r="Z21" s="9" t="e">
        <f t="shared" si="5"/>
        <v>#VALUE!</v>
      </c>
      <c r="AA21" s="9">
        <f t="shared" si="5"/>
        <v>4.0816326530612281</v>
      </c>
      <c r="AB21" s="28">
        <f>AVERAGE(J21:O21,T21:Y21,AA21)</f>
        <v>26.942616604988569</v>
      </c>
      <c r="AC21" s="9"/>
      <c r="AN21" s="31">
        <v>100</v>
      </c>
      <c r="AP21" s="18">
        <v>1.91639730064071</v>
      </c>
    </row>
    <row r="22" spans="1:42" ht="16.5" thickBot="1" x14ac:dyDescent="0.3">
      <c r="A22" s="14">
        <v>15</v>
      </c>
      <c r="B22" s="15" t="s">
        <v>13</v>
      </c>
      <c r="C22" s="15">
        <v>0.18</v>
      </c>
      <c r="D22" s="16">
        <v>0.23</v>
      </c>
      <c r="E22" s="16">
        <v>0.23</v>
      </c>
      <c r="F22" s="16">
        <v>0.23</v>
      </c>
      <c r="G22" s="16">
        <v>0.23</v>
      </c>
      <c r="I22" s="13">
        <v>4</v>
      </c>
      <c r="J22" s="17">
        <v>1.1399999999999999</v>
      </c>
      <c r="K22" s="17">
        <v>0.36</v>
      </c>
      <c r="L22" s="17">
        <v>0.23</v>
      </c>
      <c r="M22" s="17">
        <v>0.36</v>
      </c>
      <c r="N22" s="17">
        <v>0.17</v>
      </c>
      <c r="O22" s="17">
        <v>0.19</v>
      </c>
      <c r="P22" s="17">
        <v>0.16</v>
      </c>
      <c r="Q22" s="17">
        <v>0.14000000000000001</v>
      </c>
      <c r="R22" s="17">
        <v>0.18</v>
      </c>
      <c r="S22" s="17">
        <v>0.16</v>
      </c>
      <c r="T22" s="17">
        <v>0.89</v>
      </c>
      <c r="U22" s="17">
        <v>0.2</v>
      </c>
      <c r="V22" s="17">
        <v>0.19</v>
      </c>
      <c r="W22" s="17">
        <v>1.31</v>
      </c>
      <c r="X22" s="17">
        <v>0.23</v>
      </c>
      <c r="Y22" s="17">
        <v>0.17</v>
      </c>
      <c r="Z22" s="17">
        <v>0.15</v>
      </c>
      <c r="AA22" s="17">
        <v>0.5</v>
      </c>
      <c r="AB22" s="18"/>
      <c r="AC22" s="9"/>
      <c r="AN22" s="31">
        <v>121</v>
      </c>
      <c r="AP22" s="18">
        <v>1.6765188476126311</v>
      </c>
    </row>
    <row r="23" spans="1:42" x14ac:dyDescent="0.25">
      <c r="A23" s="14">
        <v>16</v>
      </c>
      <c r="B23" s="15" t="s">
        <v>13</v>
      </c>
      <c r="C23" s="15">
        <v>0.13</v>
      </c>
      <c r="D23" s="16">
        <v>0.18</v>
      </c>
      <c r="E23" s="16">
        <v>0.17</v>
      </c>
      <c r="F23" s="16">
        <v>0.18</v>
      </c>
      <c r="G23" s="16">
        <v>0.18</v>
      </c>
      <c r="I23" s="9"/>
      <c r="J23" s="9">
        <f t="shared" ref="J23:AA23" si="6">(ABS(J22-J20)*2/(J22+J20))*100</f>
        <v>0.87336244541484798</v>
      </c>
      <c r="K23" s="9">
        <f t="shared" si="6"/>
        <v>0</v>
      </c>
      <c r="L23" s="9">
        <f t="shared" si="6"/>
        <v>4.2553191489361621</v>
      </c>
      <c r="M23" s="9">
        <f t="shared" si="6"/>
        <v>0</v>
      </c>
      <c r="N23" s="9">
        <f t="shared" si="6"/>
        <v>0</v>
      </c>
      <c r="O23" s="9">
        <f t="shared" si="6"/>
        <v>9.9999999999999947</v>
      </c>
      <c r="P23" s="9">
        <f t="shared" si="6"/>
        <v>0</v>
      </c>
      <c r="Q23" s="9">
        <f t="shared" si="6"/>
        <v>6.8965517241379173</v>
      </c>
      <c r="R23" s="9">
        <f t="shared" si="6"/>
        <v>0</v>
      </c>
      <c r="S23" s="9">
        <f t="shared" si="6"/>
        <v>6.0606060606060659</v>
      </c>
      <c r="T23" s="9">
        <f t="shared" si="6"/>
        <v>1.1173184357541908</v>
      </c>
      <c r="U23" s="9">
        <f t="shared" si="6"/>
        <v>4.878048780487795</v>
      </c>
      <c r="V23" s="9">
        <f t="shared" si="6"/>
        <v>5.1282051282051331</v>
      </c>
      <c r="W23" s="9">
        <f t="shared" si="6"/>
        <v>0</v>
      </c>
      <c r="X23" s="9">
        <f t="shared" si="6"/>
        <v>0</v>
      </c>
      <c r="Y23" s="9">
        <f t="shared" si="6"/>
        <v>5.7142857142857038</v>
      </c>
      <c r="Z23" s="9">
        <f t="shared" si="6"/>
        <v>6.4516129032258114</v>
      </c>
      <c r="AA23" s="9">
        <f t="shared" si="6"/>
        <v>0</v>
      </c>
      <c r="AB23" s="18">
        <f>AVERAGE(J23:AA23)</f>
        <v>2.8541839078363123</v>
      </c>
      <c r="AC23" s="9"/>
    </row>
    <row r="24" spans="1:42" x14ac:dyDescent="0.25">
      <c r="A24" s="14">
        <v>17</v>
      </c>
      <c r="B24" s="15" t="s">
        <v>13</v>
      </c>
      <c r="C24" s="15" t="s">
        <v>13</v>
      </c>
      <c r="D24" s="16">
        <v>0.16</v>
      </c>
      <c r="E24" s="16">
        <v>0.15</v>
      </c>
      <c r="F24" s="16">
        <v>0.15</v>
      </c>
      <c r="G24" s="16">
        <v>0.14000000000000001</v>
      </c>
      <c r="I24" s="13">
        <v>5</v>
      </c>
      <c r="J24" s="17">
        <v>1.1299999999999999</v>
      </c>
      <c r="K24" s="17">
        <v>0.35</v>
      </c>
      <c r="L24" s="17">
        <v>0.23</v>
      </c>
      <c r="M24" s="17">
        <v>0.36</v>
      </c>
      <c r="N24" s="17">
        <v>0.17</v>
      </c>
      <c r="O24" s="17">
        <v>0.19</v>
      </c>
      <c r="P24" s="17">
        <v>0.15</v>
      </c>
      <c r="Q24" s="17">
        <v>0.14000000000000001</v>
      </c>
      <c r="R24" s="17">
        <v>0.19</v>
      </c>
      <c r="S24" s="17">
        <v>0.15</v>
      </c>
      <c r="T24" s="17">
        <v>0.88</v>
      </c>
      <c r="U24" s="17">
        <v>0.21</v>
      </c>
      <c r="V24" s="17">
        <v>0.19</v>
      </c>
      <c r="W24" s="17">
        <v>1.3</v>
      </c>
      <c r="X24" s="17">
        <v>0.23</v>
      </c>
      <c r="Y24" s="17">
        <v>0.18</v>
      </c>
      <c r="Z24" s="17">
        <v>0.15</v>
      </c>
      <c r="AA24" s="17">
        <v>0.5</v>
      </c>
      <c r="AB24" s="18"/>
      <c r="AC24" s="9"/>
    </row>
    <row r="25" spans="1:42" x14ac:dyDescent="0.25">
      <c r="A25" s="14">
        <v>18</v>
      </c>
      <c r="B25" s="15">
        <v>0.96</v>
      </c>
      <c r="C25" s="15">
        <v>0.48</v>
      </c>
      <c r="D25" s="16">
        <v>0.5</v>
      </c>
      <c r="E25" s="16">
        <v>0.5</v>
      </c>
      <c r="F25" s="16">
        <v>0.5</v>
      </c>
      <c r="G25" s="16">
        <v>0.5</v>
      </c>
      <c r="I25" s="9"/>
      <c r="J25" s="9">
        <f>(ABS(J24-J22)*2/(J24+J22))*100</f>
        <v>0.88105726872246792</v>
      </c>
      <c r="K25" s="9">
        <f t="shared" ref="K25:AA25" si="7">(ABS(K24-K22)*2/(K24+K22))*100</f>
        <v>2.8169014084507067</v>
      </c>
      <c r="L25" s="9">
        <f t="shared" si="7"/>
        <v>0</v>
      </c>
      <c r="M25" s="9">
        <f t="shared" si="7"/>
        <v>0</v>
      </c>
      <c r="N25" s="9">
        <f t="shared" si="7"/>
        <v>0</v>
      </c>
      <c r="O25" s="9">
        <f t="shared" si="7"/>
        <v>0</v>
      </c>
      <c r="P25" s="9">
        <f t="shared" si="7"/>
        <v>6.4516129032258114</v>
      </c>
      <c r="Q25" s="9">
        <f t="shared" si="7"/>
        <v>0</v>
      </c>
      <c r="R25" s="9">
        <f t="shared" si="7"/>
        <v>5.4054054054054106</v>
      </c>
      <c r="S25" s="9">
        <f t="shared" si="7"/>
        <v>6.4516129032258114</v>
      </c>
      <c r="T25" s="9">
        <f t="shared" si="7"/>
        <v>1.1299435028248599</v>
      </c>
      <c r="U25" s="9">
        <f t="shared" si="7"/>
        <v>4.878048780487795</v>
      </c>
      <c r="V25" s="9">
        <f t="shared" si="7"/>
        <v>0</v>
      </c>
      <c r="W25" s="9">
        <f t="shared" si="7"/>
        <v>0.76628352490421514</v>
      </c>
      <c r="X25" s="9">
        <f t="shared" si="7"/>
        <v>0</v>
      </c>
      <c r="Y25" s="9">
        <f t="shared" si="7"/>
        <v>5.7142857142857038</v>
      </c>
      <c r="Z25" s="9">
        <f t="shared" si="7"/>
        <v>0</v>
      </c>
      <c r="AA25" s="9">
        <f t="shared" si="7"/>
        <v>0</v>
      </c>
      <c r="AB25" s="18">
        <f>AVERAGE(J25:AA25)</f>
        <v>1.91639730064071</v>
      </c>
      <c r="AC25" s="9"/>
    </row>
    <row r="26" spans="1:42" x14ac:dyDescent="0.25">
      <c r="A26" s="14"/>
      <c r="B26" s="21"/>
      <c r="C26" s="21"/>
      <c r="D26" s="21"/>
      <c r="E26" s="21"/>
      <c r="F26" s="21"/>
      <c r="G26" s="21"/>
      <c r="I26" s="20">
        <v>6</v>
      </c>
      <c r="J26" s="17">
        <v>1.1299999999999999</v>
      </c>
      <c r="K26" s="17">
        <v>0.36</v>
      </c>
      <c r="L26" s="17">
        <v>0.23</v>
      </c>
      <c r="M26" s="17">
        <v>0.37</v>
      </c>
      <c r="N26" s="17">
        <v>0.16</v>
      </c>
      <c r="O26" s="17">
        <v>0.19</v>
      </c>
      <c r="P26" s="17">
        <v>0.15</v>
      </c>
      <c r="Q26" s="17">
        <v>0.14000000000000001</v>
      </c>
      <c r="R26" s="17">
        <v>0.2</v>
      </c>
      <c r="S26" s="17">
        <v>0.15</v>
      </c>
      <c r="T26" s="17">
        <v>0.89</v>
      </c>
      <c r="U26" s="17">
        <v>0.21</v>
      </c>
      <c r="V26" s="17">
        <v>0.18</v>
      </c>
      <c r="W26" s="17">
        <v>1.3</v>
      </c>
      <c r="X26" s="17">
        <v>0.23</v>
      </c>
      <c r="Y26" s="17">
        <v>0.18</v>
      </c>
      <c r="Z26" s="17">
        <v>0.14000000000000001</v>
      </c>
      <c r="AA26" s="17">
        <v>0.5</v>
      </c>
      <c r="AB26" s="18"/>
      <c r="AC26" s="9"/>
    </row>
    <row r="27" spans="1:42" x14ac:dyDescent="0.25">
      <c r="A27" s="14"/>
      <c r="B27" s="21"/>
      <c r="C27" s="21"/>
      <c r="D27" s="21"/>
      <c r="E27" s="21"/>
      <c r="F27" s="21"/>
      <c r="G27" s="21"/>
      <c r="I27" s="8"/>
      <c r="J27" s="9">
        <f>(ABS(J26-J24)*2/(J26+J24))*100</f>
        <v>0</v>
      </c>
      <c r="K27" s="9">
        <f t="shared" ref="K27:AA27" si="8">(ABS(K26-K24)*2/(K26+K24))*100</f>
        <v>2.8169014084507067</v>
      </c>
      <c r="L27" s="9">
        <f t="shared" si="8"/>
        <v>0</v>
      </c>
      <c r="M27" s="9">
        <f t="shared" si="8"/>
        <v>2.7397260273972628</v>
      </c>
      <c r="N27" s="9">
        <f t="shared" si="8"/>
        <v>6.0606060606060659</v>
      </c>
      <c r="O27" s="9">
        <f t="shared" si="8"/>
        <v>0</v>
      </c>
      <c r="P27" s="9">
        <f t="shared" si="8"/>
        <v>0</v>
      </c>
      <c r="Q27" s="9">
        <f t="shared" si="8"/>
        <v>0</v>
      </c>
      <c r="R27" s="9">
        <f t="shared" si="8"/>
        <v>5.1282051282051331</v>
      </c>
      <c r="S27" s="9">
        <f t="shared" si="8"/>
        <v>0</v>
      </c>
      <c r="T27" s="9">
        <f t="shared" si="8"/>
        <v>1.1299435028248599</v>
      </c>
      <c r="U27" s="9">
        <f t="shared" si="8"/>
        <v>0</v>
      </c>
      <c r="V27" s="9">
        <f t="shared" si="8"/>
        <v>5.4054054054054106</v>
      </c>
      <c r="W27" s="9">
        <f t="shared" si="8"/>
        <v>0</v>
      </c>
      <c r="X27" s="9">
        <f t="shared" si="8"/>
        <v>0</v>
      </c>
      <c r="Y27" s="9">
        <f t="shared" si="8"/>
        <v>0</v>
      </c>
      <c r="Z27" s="9">
        <f t="shared" si="8"/>
        <v>6.8965517241379173</v>
      </c>
      <c r="AA27" s="9">
        <f t="shared" si="8"/>
        <v>0</v>
      </c>
      <c r="AB27" s="18">
        <f t="shared" ref="AB27" si="9">AVERAGE(J27:AA27)</f>
        <v>1.6765188476126311</v>
      </c>
      <c r="AC27" s="9"/>
    </row>
    <row r="28" spans="1:42" x14ac:dyDescent="0.25">
      <c r="A28" s="14"/>
      <c r="B28" s="21"/>
      <c r="C28" s="21"/>
      <c r="D28" s="21"/>
      <c r="E28" s="21"/>
      <c r="F28" s="21"/>
      <c r="G28" s="21"/>
      <c r="H28" s="5"/>
      <c r="I28" s="20"/>
      <c r="J28" s="8"/>
      <c r="K28" s="9"/>
      <c r="L28" s="8"/>
      <c r="M28" s="8"/>
      <c r="N28" s="8"/>
      <c r="O28" s="8"/>
      <c r="P28" s="8"/>
      <c r="Q28" s="8"/>
      <c r="R28" s="8"/>
      <c r="S28" s="8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1:42" x14ac:dyDescent="0.25">
      <c r="A29" s="3"/>
      <c r="B29" s="4">
        <v>1</v>
      </c>
      <c r="C29" s="4">
        <v>2</v>
      </c>
      <c r="D29" s="4">
        <v>3</v>
      </c>
      <c r="E29" s="4">
        <v>4</v>
      </c>
      <c r="F29" s="4">
        <v>5</v>
      </c>
      <c r="G29" s="4">
        <v>6</v>
      </c>
      <c r="I29" s="9" t="s">
        <v>10</v>
      </c>
      <c r="J29" s="9"/>
      <c r="K29" s="9"/>
      <c r="L29" s="9"/>
      <c r="M29" s="9"/>
      <c r="N29" s="9"/>
      <c r="O29" s="9" t="s">
        <v>11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8" t="s">
        <v>12</v>
      </c>
      <c r="AC29" s="9"/>
    </row>
    <row r="30" spans="1:42" x14ac:dyDescent="0.25">
      <c r="A30" s="11" t="s">
        <v>4</v>
      </c>
      <c r="F30" s="12" t="s">
        <v>7</v>
      </c>
      <c r="G30" s="12"/>
      <c r="I30" s="9"/>
      <c r="J30" s="13">
        <v>1</v>
      </c>
      <c r="K30" s="13">
        <v>2</v>
      </c>
      <c r="L30" s="13">
        <v>3</v>
      </c>
      <c r="M30" s="13">
        <v>4</v>
      </c>
      <c r="N30" s="13">
        <v>5</v>
      </c>
      <c r="O30" s="13">
        <v>6</v>
      </c>
      <c r="P30" s="13">
        <v>7</v>
      </c>
      <c r="Q30" s="13">
        <v>8</v>
      </c>
      <c r="R30" s="13">
        <v>9</v>
      </c>
      <c r="S30" s="13">
        <v>10</v>
      </c>
      <c r="T30" s="13">
        <v>11</v>
      </c>
      <c r="U30" s="13">
        <v>12</v>
      </c>
      <c r="V30" s="13">
        <v>13</v>
      </c>
      <c r="W30" s="13">
        <v>14</v>
      </c>
      <c r="X30" s="13">
        <v>15</v>
      </c>
      <c r="Y30" s="13">
        <v>16</v>
      </c>
      <c r="Z30" s="13">
        <v>17</v>
      </c>
      <c r="AA30" s="13">
        <v>18</v>
      </c>
      <c r="AB30" s="9"/>
      <c r="AC30" s="9"/>
    </row>
    <row r="31" spans="1:42" x14ac:dyDescent="0.25">
      <c r="A31" s="14">
        <v>1</v>
      </c>
      <c r="B31" s="22">
        <v>240.72</v>
      </c>
      <c r="C31" s="16">
        <v>148.57</v>
      </c>
      <c r="D31" s="23">
        <v>171.52</v>
      </c>
      <c r="E31" s="23">
        <v>171.96</v>
      </c>
      <c r="F31" s="23">
        <v>169.47</v>
      </c>
      <c r="G31" s="16">
        <v>169.81</v>
      </c>
      <c r="I31" s="13">
        <v>3</v>
      </c>
      <c r="J31" s="24">
        <v>171.52</v>
      </c>
      <c r="K31" s="24">
        <v>37.15</v>
      </c>
      <c r="L31" s="24">
        <v>11.17</v>
      </c>
      <c r="M31" s="24">
        <v>47.36</v>
      </c>
      <c r="N31" s="24">
        <v>10.09</v>
      </c>
      <c r="O31" s="24">
        <v>15.89</v>
      </c>
      <c r="P31" s="24">
        <v>5.61</v>
      </c>
      <c r="Q31" s="24">
        <v>5.33</v>
      </c>
      <c r="R31" s="24">
        <v>14.73</v>
      </c>
      <c r="S31" s="24">
        <v>6.38</v>
      </c>
      <c r="T31" s="24">
        <v>32.479999999999997</v>
      </c>
      <c r="U31" s="24">
        <v>9.3000000000000007</v>
      </c>
      <c r="V31" s="24">
        <v>8.32</v>
      </c>
      <c r="W31" s="24">
        <v>39.83</v>
      </c>
      <c r="X31" s="24">
        <v>20.239999999999998</v>
      </c>
      <c r="Y31" s="24">
        <v>13.38</v>
      </c>
      <c r="Z31" s="24">
        <v>7.94</v>
      </c>
      <c r="AA31" s="24">
        <v>25.08</v>
      </c>
      <c r="AB31" s="18"/>
      <c r="AC31" s="8"/>
      <c r="AD31" s="19"/>
    </row>
    <row r="32" spans="1:42" x14ac:dyDescent="0.25">
      <c r="A32" s="14">
        <v>2</v>
      </c>
      <c r="B32" s="16" t="s">
        <v>13</v>
      </c>
      <c r="C32" s="16" t="s">
        <v>13</v>
      </c>
      <c r="D32" s="23">
        <v>37.15</v>
      </c>
      <c r="E32" s="23">
        <v>36.99</v>
      </c>
      <c r="F32" s="23">
        <v>37.479999999999997</v>
      </c>
      <c r="G32" s="16">
        <v>36.21</v>
      </c>
      <c r="I32" s="13">
        <v>4</v>
      </c>
      <c r="J32" s="24">
        <v>171.96</v>
      </c>
      <c r="K32" s="24">
        <v>36.99</v>
      </c>
      <c r="L32" s="24">
        <v>10.01</v>
      </c>
      <c r="M32" s="24">
        <v>46.26</v>
      </c>
      <c r="N32" s="24">
        <v>10.01</v>
      </c>
      <c r="O32" s="24">
        <v>14.99</v>
      </c>
      <c r="P32" s="24">
        <v>5.33</v>
      </c>
      <c r="Q32" s="24">
        <v>4.16</v>
      </c>
      <c r="R32" s="24">
        <v>14.31</v>
      </c>
      <c r="S32" s="24">
        <v>4.16</v>
      </c>
      <c r="T32" s="24">
        <v>32.36</v>
      </c>
      <c r="U32" s="24">
        <v>9.3000000000000007</v>
      </c>
      <c r="V32" s="24">
        <v>6.93</v>
      </c>
      <c r="W32" s="24">
        <v>39.71</v>
      </c>
      <c r="X32" s="24">
        <v>20.239999999999998</v>
      </c>
      <c r="Y32" s="24">
        <v>13.76</v>
      </c>
      <c r="Z32" s="24">
        <v>4.72</v>
      </c>
      <c r="AA32" s="24">
        <v>24.79</v>
      </c>
      <c r="AB32" s="18"/>
      <c r="AC32" s="20"/>
      <c r="AD32" s="20"/>
    </row>
    <row r="33" spans="1:42" x14ac:dyDescent="0.25">
      <c r="A33" s="14">
        <v>3</v>
      </c>
      <c r="B33" s="16" t="s">
        <v>13</v>
      </c>
      <c r="C33" s="16" t="s">
        <v>13</v>
      </c>
      <c r="D33" s="23">
        <v>11.17</v>
      </c>
      <c r="E33" s="23">
        <v>10.01</v>
      </c>
      <c r="F33" s="23">
        <v>9.8000000000000007</v>
      </c>
      <c r="G33" s="16">
        <v>9.89</v>
      </c>
      <c r="I33" s="9"/>
      <c r="J33" s="9">
        <f>(ABS(J32-J31)*2/(J32+J31))*100</f>
        <v>0.25620123442412818</v>
      </c>
      <c r="K33" s="9">
        <f t="shared" ref="K33:S33" si="10">(ABS(K32-K31)*2/(K32+K31))*100</f>
        <v>0.43161586188291501</v>
      </c>
      <c r="L33" s="9">
        <f t="shared" si="10"/>
        <v>10.953729933899908</v>
      </c>
      <c r="M33" s="9">
        <f t="shared" si="10"/>
        <v>2.3499252296517867</v>
      </c>
      <c r="N33" s="9">
        <f t="shared" si="10"/>
        <v>0.79601990049751303</v>
      </c>
      <c r="O33" s="9">
        <f t="shared" si="10"/>
        <v>5.8290155440414528</v>
      </c>
      <c r="P33" s="9">
        <f t="shared" si="10"/>
        <v>5.1188299817184681</v>
      </c>
      <c r="Q33" s="9">
        <f t="shared" si="10"/>
        <v>24.657534246575342</v>
      </c>
      <c r="R33" s="9">
        <f t="shared" si="10"/>
        <v>2.8925619834710741</v>
      </c>
      <c r="S33" s="9">
        <f t="shared" si="10"/>
        <v>42.125237191650854</v>
      </c>
      <c r="T33" s="9">
        <f t="shared" ref="T33:AA33" si="11">(ABS(T32-T31)*2/(T32+T31))*100</f>
        <v>0.3701418877236195</v>
      </c>
      <c r="U33" s="9">
        <f t="shared" si="11"/>
        <v>0</v>
      </c>
      <c r="V33" s="9">
        <f t="shared" si="11"/>
        <v>18.229508196721319</v>
      </c>
      <c r="W33" s="9">
        <f t="shared" si="11"/>
        <v>0.30173497611264133</v>
      </c>
      <c r="X33" s="9">
        <f t="shared" si="11"/>
        <v>0</v>
      </c>
      <c r="Y33" s="9">
        <f t="shared" si="11"/>
        <v>2.800294767870295</v>
      </c>
      <c r="Z33" s="9">
        <f t="shared" si="11"/>
        <v>50.86887835703002</v>
      </c>
      <c r="AA33" s="9">
        <f t="shared" si="11"/>
        <v>1.163023862041304</v>
      </c>
      <c r="AB33" s="18">
        <f>AVERAGE(J33:AA33)</f>
        <v>9.3969029530729244</v>
      </c>
      <c r="AC33" s="8"/>
      <c r="AD33" s="8"/>
    </row>
    <row r="34" spans="1:42" x14ac:dyDescent="0.25">
      <c r="A34" s="14">
        <v>4</v>
      </c>
      <c r="B34" s="16" t="s">
        <v>13</v>
      </c>
      <c r="C34" s="16" t="s">
        <v>13</v>
      </c>
      <c r="D34" s="23">
        <v>47.36</v>
      </c>
      <c r="E34" s="23">
        <v>46.26</v>
      </c>
      <c r="F34" s="23">
        <v>46.26</v>
      </c>
      <c r="G34" s="16">
        <v>46.14</v>
      </c>
      <c r="I34" s="13">
        <v>5</v>
      </c>
      <c r="J34" s="24">
        <v>169.47</v>
      </c>
      <c r="K34" s="24">
        <v>37.479999999999997</v>
      </c>
      <c r="L34" s="24">
        <v>9.8000000000000007</v>
      </c>
      <c r="M34" s="24">
        <v>46.26</v>
      </c>
      <c r="N34" s="24">
        <v>8.43</v>
      </c>
      <c r="O34" s="24">
        <v>15.31</v>
      </c>
      <c r="P34" s="24">
        <v>5.3</v>
      </c>
      <c r="Q34" s="24">
        <v>4.47</v>
      </c>
      <c r="R34" s="24">
        <v>14.13</v>
      </c>
      <c r="S34" s="24">
        <v>4.51</v>
      </c>
      <c r="T34" s="24">
        <v>32.15</v>
      </c>
      <c r="U34" s="24">
        <v>9.15</v>
      </c>
      <c r="V34" s="24">
        <v>6.2</v>
      </c>
      <c r="W34" s="24">
        <v>39.76</v>
      </c>
      <c r="X34" s="24">
        <v>19.36</v>
      </c>
      <c r="Y34" s="24">
        <v>14.73</v>
      </c>
      <c r="Z34" s="24">
        <v>6.7</v>
      </c>
      <c r="AA34" s="24">
        <v>25.24</v>
      </c>
      <c r="AB34" s="18"/>
      <c r="AC34" s="8"/>
      <c r="AD34" s="8"/>
    </row>
    <row r="35" spans="1:42" x14ac:dyDescent="0.25">
      <c r="A35" s="14">
        <v>5</v>
      </c>
      <c r="B35" s="16" t="s">
        <v>13</v>
      </c>
      <c r="C35" s="16" t="s">
        <v>13</v>
      </c>
      <c r="D35" s="23">
        <v>10.09</v>
      </c>
      <c r="E35" s="23">
        <v>10.01</v>
      </c>
      <c r="F35" s="23">
        <v>8.43</v>
      </c>
      <c r="G35" s="16">
        <v>9.57</v>
      </c>
      <c r="I35" s="9"/>
      <c r="J35" s="9">
        <f>(ABS(J34-J32)*2/(J34+J32))*100</f>
        <v>1.4585713030489464</v>
      </c>
      <c r="K35" s="9">
        <f>(ABS(K34-K32)*2/(K34+K32))*100</f>
        <v>1.3159661608701352</v>
      </c>
      <c r="L35" s="9">
        <f t="shared" ref="L35:S35" si="12">(ABS(L34-L32)*2/(L34+L32))*100</f>
        <v>2.1201413427561744</v>
      </c>
      <c r="M35" s="9">
        <f t="shared" si="12"/>
        <v>0</v>
      </c>
      <c r="N35" s="9">
        <f t="shared" si="12"/>
        <v>17.136659436008681</v>
      </c>
      <c r="O35" s="9">
        <f t="shared" si="12"/>
        <v>2.1122112211221138</v>
      </c>
      <c r="P35" s="9">
        <f t="shared" si="12"/>
        <v>0.56444026340546094</v>
      </c>
      <c r="Q35" s="9">
        <f t="shared" si="12"/>
        <v>7.1842410196987174</v>
      </c>
      <c r="R35" s="9">
        <f t="shared" si="12"/>
        <v>1.2658227848101244</v>
      </c>
      <c r="S35" s="9">
        <f t="shared" si="12"/>
        <v>8.0738177623990683</v>
      </c>
      <c r="T35" s="9">
        <f t="shared" ref="T35:AA35" si="13">(ABS(T34-T32)*2/(T34+T32))*100</f>
        <v>0.6510618508758359</v>
      </c>
      <c r="U35" s="9">
        <f t="shared" si="13"/>
        <v>1.6260162601626054</v>
      </c>
      <c r="V35" s="9">
        <f t="shared" si="13"/>
        <v>11.119573495811114</v>
      </c>
      <c r="W35" s="9">
        <f t="shared" si="13"/>
        <v>0.12583364791744597</v>
      </c>
      <c r="X35" s="9">
        <f t="shared" si="13"/>
        <v>4.4444444444444393</v>
      </c>
      <c r="Y35" s="9">
        <f t="shared" si="13"/>
        <v>6.8094068094068136</v>
      </c>
      <c r="Z35" s="9">
        <f t="shared" si="13"/>
        <v>34.67600700525395</v>
      </c>
      <c r="AA35" s="9">
        <f t="shared" si="13"/>
        <v>1.7989206476114301</v>
      </c>
      <c r="AB35" s="18">
        <f>AVERAGE(J35:AA35)</f>
        <v>5.6935075253112801</v>
      </c>
      <c r="AC35" s="8"/>
      <c r="AD35" s="8"/>
    </row>
    <row r="36" spans="1:42" x14ac:dyDescent="0.25">
      <c r="A36" s="14">
        <v>6</v>
      </c>
      <c r="B36" s="16" t="s">
        <v>13</v>
      </c>
      <c r="C36" s="16" t="s">
        <v>13</v>
      </c>
      <c r="D36" s="23">
        <v>15.89</v>
      </c>
      <c r="E36" s="23">
        <v>14.99</v>
      </c>
      <c r="F36" s="23">
        <v>15.31</v>
      </c>
      <c r="G36" s="16">
        <v>15.19</v>
      </c>
      <c r="I36" s="20">
        <v>6</v>
      </c>
      <c r="J36" s="25">
        <v>169.81</v>
      </c>
      <c r="K36" s="25">
        <v>36.21</v>
      </c>
      <c r="L36" s="25">
        <v>9.89</v>
      </c>
      <c r="M36" s="25">
        <v>46.14</v>
      </c>
      <c r="N36" s="25">
        <v>9.57</v>
      </c>
      <c r="O36" s="25">
        <v>15.19</v>
      </c>
      <c r="P36" s="25">
        <v>5.31</v>
      </c>
      <c r="Q36" s="25">
        <v>4.5599999999999996</v>
      </c>
      <c r="R36" s="25">
        <v>14.28</v>
      </c>
      <c r="S36" s="25">
        <v>4.4400000000000004</v>
      </c>
      <c r="T36" s="25">
        <v>31.98</v>
      </c>
      <c r="U36" s="25">
        <v>9.08</v>
      </c>
      <c r="V36" s="25">
        <v>6.07</v>
      </c>
      <c r="W36" s="25">
        <v>39.950000000000003</v>
      </c>
      <c r="X36" s="25">
        <v>19.45</v>
      </c>
      <c r="Y36" s="25">
        <v>14.68</v>
      </c>
      <c r="Z36" s="25">
        <v>5.6</v>
      </c>
      <c r="AA36" s="25">
        <v>25.12</v>
      </c>
      <c r="AB36" s="18"/>
      <c r="AC36" s="8"/>
      <c r="AD36" s="8"/>
    </row>
    <row r="37" spans="1:42" x14ac:dyDescent="0.25">
      <c r="A37" s="14">
        <v>7</v>
      </c>
      <c r="B37" s="16" t="s">
        <v>13</v>
      </c>
      <c r="C37" s="16" t="s">
        <v>13</v>
      </c>
      <c r="D37" s="23">
        <v>5.61</v>
      </c>
      <c r="E37" s="23">
        <v>5.33</v>
      </c>
      <c r="F37" s="23">
        <v>5.3</v>
      </c>
      <c r="G37" s="16">
        <v>5.31</v>
      </c>
      <c r="I37" s="8"/>
      <c r="J37" s="9">
        <f>(ABS(J36-J34)*2/(J36+J34))*100</f>
        <v>0.20042442820089804</v>
      </c>
      <c r="K37" s="9">
        <f t="shared" ref="K37:AA37" si="14">(ABS(K36-K34)*2/(K36+K34))*100</f>
        <v>3.4468720314832302</v>
      </c>
      <c r="L37" s="9">
        <f t="shared" si="14"/>
        <v>0.91416962925342671</v>
      </c>
      <c r="M37" s="9">
        <f t="shared" si="14"/>
        <v>0.25974025974025416</v>
      </c>
      <c r="N37" s="9">
        <f t="shared" si="14"/>
        <v>12.666666666666673</v>
      </c>
      <c r="O37" s="9">
        <f t="shared" si="14"/>
        <v>0.78688524590164599</v>
      </c>
      <c r="P37" s="9">
        <f t="shared" si="14"/>
        <v>0.1885014137605992</v>
      </c>
      <c r="Q37" s="9">
        <f t="shared" si="14"/>
        <v>1.9933554817275718</v>
      </c>
      <c r="R37" s="9">
        <f t="shared" si="14"/>
        <v>1.0559662090812993</v>
      </c>
      <c r="S37" s="9">
        <f t="shared" si="14"/>
        <v>1.5642458100558525</v>
      </c>
      <c r="T37" s="9">
        <f t="shared" si="14"/>
        <v>0.53017308591922085</v>
      </c>
      <c r="U37" s="9">
        <f t="shared" si="14"/>
        <v>0.76796489303346438</v>
      </c>
      <c r="V37" s="9">
        <f t="shared" si="14"/>
        <v>2.118989405052973</v>
      </c>
      <c r="W37" s="9">
        <f t="shared" si="14"/>
        <v>0.47672813950572029</v>
      </c>
      <c r="X37" s="9">
        <f t="shared" si="14"/>
        <v>0.46379799020870832</v>
      </c>
      <c r="Y37" s="9">
        <f t="shared" si="14"/>
        <v>0.34002040122407828</v>
      </c>
      <c r="Z37" s="9">
        <f t="shared" si="14"/>
        <v>17.886178861788625</v>
      </c>
      <c r="AA37" s="9">
        <f t="shared" si="14"/>
        <v>0.47656870532167367</v>
      </c>
      <c r="AB37" s="18">
        <f t="shared" ref="AB37" si="15">AVERAGE(J37:AA37)</f>
        <v>2.563180480995884</v>
      </c>
      <c r="AC37" s="8"/>
      <c r="AD37" s="8"/>
    </row>
    <row r="38" spans="1:42" x14ac:dyDescent="0.25">
      <c r="A38" s="14">
        <v>8</v>
      </c>
      <c r="B38" s="16" t="s">
        <v>13</v>
      </c>
      <c r="C38" s="16" t="s">
        <v>13</v>
      </c>
      <c r="D38" s="23">
        <v>5.33</v>
      </c>
      <c r="E38" s="23">
        <v>4.16</v>
      </c>
      <c r="F38" s="23">
        <v>4.47</v>
      </c>
      <c r="G38" s="16">
        <v>4.5599999999999996</v>
      </c>
      <c r="I38" s="20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42" ht="15.75" thickBot="1" x14ac:dyDescent="0.3">
      <c r="A39" s="14">
        <v>9</v>
      </c>
      <c r="B39" s="16" t="s">
        <v>13</v>
      </c>
      <c r="C39" s="16" t="s">
        <v>13</v>
      </c>
      <c r="D39" s="23">
        <v>14.73</v>
      </c>
      <c r="E39" s="23">
        <v>14.31</v>
      </c>
      <c r="F39" s="23">
        <v>14.13</v>
      </c>
      <c r="G39" s="16">
        <v>14.28</v>
      </c>
      <c r="I39" s="2">
        <v>1</v>
      </c>
      <c r="J39" s="29">
        <v>240.72</v>
      </c>
      <c r="K39" s="17" t="s">
        <v>13</v>
      </c>
      <c r="L39" s="17" t="s">
        <v>13</v>
      </c>
      <c r="M39" s="17" t="s">
        <v>13</v>
      </c>
      <c r="N39" s="17" t="s">
        <v>13</v>
      </c>
      <c r="O39" s="17" t="s">
        <v>13</v>
      </c>
      <c r="P39" s="17" t="s">
        <v>13</v>
      </c>
      <c r="Q39" s="17" t="s">
        <v>13</v>
      </c>
      <c r="R39" s="17" t="s">
        <v>13</v>
      </c>
      <c r="S39" s="17" t="s">
        <v>13</v>
      </c>
      <c r="T39" s="17">
        <v>21.24</v>
      </c>
      <c r="U39" s="17">
        <v>10.47</v>
      </c>
      <c r="V39" s="17" t="s">
        <v>13</v>
      </c>
      <c r="W39" s="17" t="s">
        <v>13</v>
      </c>
      <c r="X39" s="17" t="s">
        <v>13</v>
      </c>
      <c r="Y39" s="17" t="s">
        <v>13</v>
      </c>
      <c r="Z39" s="17" t="s">
        <v>13</v>
      </c>
      <c r="AA39" s="17" t="s">
        <v>13</v>
      </c>
      <c r="AB39" s="18"/>
      <c r="AC39" s="8"/>
      <c r="AD39" s="8"/>
      <c r="AN39" s="1" t="s">
        <v>10</v>
      </c>
      <c r="AP39" s="1" t="s">
        <v>14</v>
      </c>
    </row>
    <row r="40" spans="1:42" ht="16.5" thickBot="1" x14ac:dyDescent="0.3">
      <c r="A40" s="14">
        <v>10</v>
      </c>
      <c r="B40" s="16" t="s">
        <v>13</v>
      </c>
      <c r="C40" s="16" t="s">
        <v>13</v>
      </c>
      <c r="D40" s="23">
        <v>6.38</v>
      </c>
      <c r="E40" s="23">
        <v>4.16</v>
      </c>
      <c r="F40" s="23">
        <v>4.51</v>
      </c>
      <c r="G40" s="16">
        <v>4.4400000000000004</v>
      </c>
      <c r="I40" s="2">
        <v>2</v>
      </c>
      <c r="J40" s="17">
        <v>148.57</v>
      </c>
      <c r="K40" s="17" t="s">
        <v>13</v>
      </c>
      <c r="L40" s="17" t="s">
        <v>13</v>
      </c>
      <c r="M40" s="17" t="s">
        <v>13</v>
      </c>
      <c r="N40" s="17" t="s">
        <v>13</v>
      </c>
      <c r="O40" s="17" t="s">
        <v>13</v>
      </c>
      <c r="P40" s="17" t="s">
        <v>13</v>
      </c>
      <c r="Q40" s="17" t="s">
        <v>13</v>
      </c>
      <c r="R40" s="17" t="s">
        <v>13</v>
      </c>
      <c r="S40" s="17" t="s">
        <v>13</v>
      </c>
      <c r="T40" s="17">
        <v>30.86</v>
      </c>
      <c r="U40" s="17">
        <v>7.9</v>
      </c>
      <c r="V40" s="17" t="s">
        <v>13</v>
      </c>
      <c r="W40" s="17" t="s">
        <v>13</v>
      </c>
      <c r="X40" s="17" t="s">
        <v>13</v>
      </c>
      <c r="Y40" s="17" t="s">
        <v>13</v>
      </c>
      <c r="Z40" s="17" t="s">
        <v>13</v>
      </c>
      <c r="AA40" s="17" t="s">
        <v>13</v>
      </c>
      <c r="AB40" s="18"/>
      <c r="AC40" s="9"/>
      <c r="AN40" s="30">
        <v>16</v>
      </c>
      <c r="AP40" s="18">
        <v>37.417327873123554</v>
      </c>
    </row>
    <row r="41" spans="1:42" ht="16.5" thickBot="1" x14ac:dyDescent="0.3">
      <c r="A41" s="14">
        <v>11</v>
      </c>
      <c r="B41" s="16">
        <v>21.24</v>
      </c>
      <c r="C41" s="16">
        <v>30.86</v>
      </c>
      <c r="D41" s="23">
        <v>32.479999999999997</v>
      </c>
      <c r="E41" s="23">
        <v>32.36</v>
      </c>
      <c r="F41" s="23">
        <v>32.15</v>
      </c>
      <c r="G41" s="16">
        <v>31.98</v>
      </c>
      <c r="I41" s="8"/>
      <c r="J41" s="9">
        <f>(ABS(J40-J39)*2/(J40+J39))*100</f>
        <v>47.342598063140592</v>
      </c>
      <c r="K41" s="9" t="e">
        <f t="shared" ref="K41:AA41" si="16">(ABS(K40-K39)*2/(K40+K39))*100</f>
        <v>#VALUE!</v>
      </c>
      <c r="L41" s="9" t="e">
        <f t="shared" si="16"/>
        <v>#VALUE!</v>
      </c>
      <c r="M41" s="9" t="e">
        <f t="shared" si="16"/>
        <v>#VALUE!</v>
      </c>
      <c r="N41" s="9" t="e">
        <f t="shared" si="16"/>
        <v>#VALUE!</v>
      </c>
      <c r="O41" s="9" t="e">
        <f t="shared" si="16"/>
        <v>#VALUE!</v>
      </c>
      <c r="P41" s="9" t="e">
        <f t="shared" si="16"/>
        <v>#VALUE!</v>
      </c>
      <c r="Q41" s="9" t="e">
        <f t="shared" si="16"/>
        <v>#VALUE!</v>
      </c>
      <c r="R41" s="9" t="e">
        <f t="shared" si="16"/>
        <v>#VALUE!</v>
      </c>
      <c r="S41" s="9" t="e">
        <f t="shared" si="16"/>
        <v>#VALUE!</v>
      </c>
      <c r="T41" s="9">
        <f t="shared" si="16"/>
        <v>36.928982725527838</v>
      </c>
      <c r="U41" s="9">
        <f t="shared" si="16"/>
        <v>27.980402830702232</v>
      </c>
      <c r="V41" s="9" t="e">
        <f t="shared" si="16"/>
        <v>#VALUE!</v>
      </c>
      <c r="W41" s="9" t="e">
        <f t="shared" si="16"/>
        <v>#VALUE!</v>
      </c>
      <c r="X41" s="9" t="e">
        <f t="shared" si="16"/>
        <v>#VALUE!</v>
      </c>
      <c r="Y41" s="9" t="e">
        <f t="shared" si="16"/>
        <v>#VALUE!</v>
      </c>
      <c r="Z41" s="9" t="e">
        <f t="shared" si="16"/>
        <v>#VALUE!</v>
      </c>
      <c r="AA41" s="9" t="e">
        <f t="shared" si="16"/>
        <v>#VALUE!</v>
      </c>
      <c r="AB41" s="18">
        <f>AVERAGE(T41:U41,J41)</f>
        <v>37.417327873123554</v>
      </c>
      <c r="AC41" s="9"/>
      <c r="AN41" s="31">
        <v>36</v>
      </c>
      <c r="AP41" s="28">
        <v>11.911345916085381</v>
      </c>
    </row>
    <row r="42" spans="1:42" ht="16.5" thickBot="1" x14ac:dyDescent="0.3">
      <c r="A42" s="14">
        <v>12</v>
      </c>
      <c r="B42" s="16">
        <v>10.47</v>
      </c>
      <c r="C42" s="16">
        <v>7.9</v>
      </c>
      <c r="D42" s="23">
        <v>9.3000000000000007</v>
      </c>
      <c r="E42" s="23">
        <v>9.3000000000000007</v>
      </c>
      <c r="F42" s="23">
        <v>9.15</v>
      </c>
      <c r="G42" s="16">
        <v>9.08</v>
      </c>
      <c r="I42" s="13">
        <v>3</v>
      </c>
      <c r="J42" s="24">
        <v>171.52</v>
      </c>
      <c r="K42" s="24">
        <v>37.15</v>
      </c>
      <c r="L42" s="24">
        <v>11.17</v>
      </c>
      <c r="M42" s="24">
        <v>47.36</v>
      </c>
      <c r="N42" s="24">
        <v>10.09</v>
      </c>
      <c r="O42" s="24">
        <v>15.89</v>
      </c>
      <c r="P42" s="24">
        <v>5.61</v>
      </c>
      <c r="Q42" s="24">
        <v>5.33</v>
      </c>
      <c r="R42" s="24">
        <v>14.73</v>
      </c>
      <c r="S42" s="24">
        <v>6.38</v>
      </c>
      <c r="T42" s="24">
        <v>32.479999999999997</v>
      </c>
      <c r="U42" s="24">
        <v>9.3000000000000007</v>
      </c>
      <c r="V42" s="24">
        <v>8.32</v>
      </c>
      <c r="W42" s="24">
        <v>39.83</v>
      </c>
      <c r="X42" s="24">
        <v>20.239999999999998</v>
      </c>
      <c r="Y42" s="24">
        <v>13.38</v>
      </c>
      <c r="Z42" s="24">
        <v>7.94</v>
      </c>
      <c r="AA42" s="24">
        <v>25.08</v>
      </c>
      <c r="AB42" s="18"/>
      <c r="AC42" s="9"/>
      <c r="AN42" s="31">
        <v>64</v>
      </c>
      <c r="AP42" s="18">
        <v>9.3969029530729244</v>
      </c>
    </row>
    <row r="43" spans="1:42" ht="16.5" thickBot="1" x14ac:dyDescent="0.3">
      <c r="A43" s="14">
        <v>13</v>
      </c>
      <c r="B43" s="16" t="s">
        <v>13</v>
      </c>
      <c r="C43" s="16" t="s">
        <v>13</v>
      </c>
      <c r="D43" s="23">
        <v>8.32</v>
      </c>
      <c r="E43" s="23">
        <v>6.93</v>
      </c>
      <c r="F43" s="23">
        <v>6.2</v>
      </c>
      <c r="G43" s="16">
        <v>6.07</v>
      </c>
      <c r="J43" s="9">
        <f>(ABS(J42-J40)*2/(J42+J40))*100</f>
        <v>14.339716954606526</v>
      </c>
      <c r="K43" s="9" t="e">
        <f t="shared" ref="K43:AA43" si="17">(ABS(K42-K40)*2/(K42+K40))*100</f>
        <v>#VALUE!</v>
      </c>
      <c r="L43" s="9" t="e">
        <f t="shared" si="17"/>
        <v>#VALUE!</v>
      </c>
      <c r="M43" s="9" t="e">
        <f t="shared" si="17"/>
        <v>#VALUE!</v>
      </c>
      <c r="N43" s="9" t="e">
        <f t="shared" si="17"/>
        <v>#VALUE!</v>
      </c>
      <c r="O43" s="9" t="e">
        <f t="shared" si="17"/>
        <v>#VALUE!</v>
      </c>
      <c r="P43" s="9" t="e">
        <f t="shared" si="17"/>
        <v>#VALUE!</v>
      </c>
      <c r="Q43" s="9" t="e">
        <f t="shared" si="17"/>
        <v>#VALUE!</v>
      </c>
      <c r="R43" s="9" t="e">
        <f t="shared" si="17"/>
        <v>#VALUE!</v>
      </c>
      <c r="S43" s="9" t="e">
        <f t="shared" si="17"/>
        <v>#VALUE!</v>
      </c>
      <c r="T43" s="9">
        <f t="shared" si="17"/>
        <v>5.1152510262077602</v>
      </c>
      <c r="U43" s="9">
        <f t="shared" si="17"/>
        <v>16.279069767441861</v>
      </c>
      <c r="V43" s="9" t="e">
        <f t="shared" si="17"/>
        <v>#VALUE!</v>
      </c>
      <c r="W43" s="9" t="e">
        <f t="shared" si="17"/>
        <v>#VALUE!</v>
      </c>
      <c r="X43" s="9" t="e">
        <f t="shared" si="17"/>
        <v>#VALUE!</v>
      </c>
      <c r="Y43" s="9" t="e">
        <f t="shared" si="17"/>
        <v>#VALUE!</v>
      </c>
      <c r="Z43" s="9" t="e">
        <f t="shared" si="17"/>
        <v>#VALUE!</v>
      </c>
      <c r="AA43" s="9" t="e">
        <f t="shared" si="17"/>
        <v>#VALUE!</v>
      </c>
      <c r="AB43" s="28">
        <f>AVERAGE(T43:U43,J43)</f>
        <v>11.911345916085381</v>
      </c>
      <c r="AC43" s="9"/>
      <c r="AN43" s="31">
        <v>100</v>
      </c>
      <c r="AP43" s="18">
        <v>5.6935075253112801</v>
      </c>
    </row>
    <row r="44" spans="1:42" ht="16.5" thickBot="1" x14ac:dyDescent="0.3">
      <c r="A44" s="14">
        <v>14</v>
      </c>
      <c r="B44" s="16" t="s">
        <v>13</v>
      </c>
      <c r="C44" s="16" t="s">
        <v>13</v>
      </c>
      <c r="D44" s="23">
        <v>39.83</v>
      </c>
      <c r="E44" s="23">
        <v>39.71</v>
      </c>
      <c r="F44" s="23">
        <v>39.76</v>
      </c>
      <c r="G44" s="16">
        <v>39.950000000000003</v>
      </c>
      <c r="I44" s="13">
        <v>4</v>
      </c>
      <c r="J44" s="24">
        <v>171.96</v>
      </c>
      <c r="K44" s="24">
        <v>36.99</v>
      </c>
      <c r="L44" s="24">
        <v>10.01</v>
      </c>
      <c r="M44" s="24">
        <v>46.26</v>
      </c>
      <c r="N44" s="24">
        <v>10.01</v>
      </c>
      <c r="O44" s="24">
        <v>14.99</v>
      </c>
      <c r="P44" s="24">
        <v>5.33</v>
      </c>
      <c r="Q44" s="24">
        <v>4.16</v>
      </c>
      <c r="R44" s="24">
        <v>14.31</v>
      </c>
      <c r="S44" s="24">
        <v>4.16</v>
      </c>
      <c r="T44" s="24">
        <v>32.36</v>
      </c>
      <c r="U44" s="24">
        <v>9.3000000000000007</v>
      </c>
      <c r="V44" s="24">
        <v>6.93</v>
      </c>
      <c r="W44" s="24">
        <v>39.71</v>
      </c>
      <c r="X44" s="24">
        <v>20.239999999999998</v>
      </c>
      <c r="Y44" s="24">
        <v>13.76</v>
      </c>
      <c r="Z44" s="24">
        <v>4.72</v>
      </c>
      <c r="AA44" s="24">
        <v>24.79</v>
      </c>
      <c r="AB44" s="18"/>
      <c r="AC44" s="9"/>
      <c r="AN44" s="31">
        <v>121</v>
      </c>
      <c r="AP44" s="18">
        <v>2.563180480995884</v>
      </c>
    </row>
    <row r="45" spans="1:42" x14ac:dyDescent="0.25">
      <c r="A45" s="14">
        <v>15</v>
      </c>
      <c r="B45" s="16" t="s">
        <v>13</v>
      </c>
      <c r="C45" s="16" t="s">
        <v>13</v>
      </c>
      <c r="D45" s="23">
        <v>20.239999999999998</v>
      </c>
      <c r="E45" s="23">
        <v>20.239999999999998</v>
      </c>
      <c r="F45" s="23">
        <v>19.36</v>
      </c>
      <c r="G45" s="16">
        <v>19.45</v>
      </c>
      <c r="I45" s="9"/>
      <c r="J45" s="9">
        <f t="shared" ref="J45:AA45" si="18">(ABS(J44-J42)*2/(J44+J42))*100</f>
        <v>0.25620123442412818</v>
      </c>
      <c r="K45" s="9">
        <f t="shared" si="18"/>
        <v>0.43161586188291501</v>
      </c>
      <c r="L45" s="9">
        <f t="shared" si="18"/>
        <v>10.953729933899908</v>
      </c>
      <c r="M45" s="9">
        <f t="shared" si="18"/>
        <v>2.3499252296517867</v>
      </c>
      <c r="N45" s="9">
        <f t="shared" si="18"/>
        <v>0.79601990049751303</v>
      </c>
      <c r="O45" s="9">
        <f t="shared" si="18"/>
        <v>5.8290155440414528</v>
      </c>
      <c r="P45" s="9">
        <f t="shared" si="18"/>
        <v>5.1188299817184681</v>
      </c>
      <c r="Q45" s="9">
        <f t="shared" si="18"/>
        <v>24.657534246575342</v>
      </c>
      <c r="R45" s="9">
        <f t="shared" si="18"/>
        <v>2.8925619834710741</v>
      </c>
      <c r="S45" s="9">
        <f t="shared" si="18"/>
        <v>42.125237191650854</v>
      </c>
      <c r="T45" s="9">
        <f t="shared" si="18"/>
        <v>0.3701418877236195</v>
      </c>
      <c r="U45" s="9">
        <f t="shared" si="18"/>
        <v>0</v>
      </c>
      <c r="V45" s="9">
        <f t="shared" si="18"/>
        <v>18.229508196721319</v>
      </c>
      <c r="W45" s="9">
        <f t="shared" si="18"/>
        <v>0.30173497611264133</v>
      </c>
      <c r="X45" s="9">
        <f t="shared" si="18"/>
        <v>0</v>
      </c>
      <c r="Y45" s="9">
        <f t="shared" si="18"/>
        <v>2.800294767870295</v>
      </c>
      <c r="Z45" s="9">
        <f t="shared" si="18"/>
        <v>50.86887835703002</v>
      </c>
      <c r="AA45" s="9">
        <f t="shared" si="18"/>
        <v>1.163023862041304</v>
      </c>
      <c r="AB45" s="18">
        <f>AVERAGE(J45:AA45)</f>
        <v>9.3969029530729244</v>
      </c>
      <c r="AC45" s="9"/>
    </row>
    <row r="46" spans="1:42" x14ac:dyDescent="0.25">
      <c r="A46" s="14">
        <v>16</v>
      </c>
      <c r="B46" s="16" t="s">
        <v>13</v>
      </c>
      <c r="C46" s="16" t="s">
        <v>13</v>
      </c>
      <c r="D46" s="23">
        <v>13.38</v>
      </c>
      <c r="E46" s="23">
        <v>13.76</v>
      </c>
      <c r="F46" s="23">
        <v>14.73</v>
      </c>
      <c r="G46" s="16">
        <v>14.68</v>
      </c>
      <c r="I46" s="13">
        <v>5</v>
      </c>
      <c r="J46" s="24">
        <v>169.47</v>
      </c>
      <c r="K46" s="24">
        <v>37.479999999999997</v>
      </c>
      <c r="L46" s="24">
        <v>9.8000000000000007</v>
      </c>
      <c r="M46" s="24">
        <v>46.26</v>
      </c>
      <c r="N46" s="24">
        <v>8.43</v>
      </c>
      <c r="O46" s="24">
        <v>15.31</v>
      </c>
      <c r="P46" s="24">
        <v>5.3</v>
      </c>
      <c r="Q46" s="24">
        <v>4.47</v>
      </c>
      <c r="R46" s="24">
        <v>14.13</v>
      </c>
      <c r="S46" s="24">
        <v>4.51</v>
      </c>
      <c r="T46" s="24">
        <v>32.15</v>
      </c>
      <c r="U46" s="24">
        <v>9.15</v>
      </c>
      <c r="V46" s="24">
        <v>6.2</v>
      </c>
      <c r="W46" s="24">
        <v>39.76</v>
      </c>
      <c r="X46" s="24">
        <v>19.36</v>
      </c>
      <c r="Y46" s="24">
        <v>14.73</v>
      </c>
      <c r="Z46" s="24">
        <v>6.7</v>
      </c>
      <c r="AA46" s="24">
        <v>25.24</v>
      </c>
      <c r="AB46" s="18"/>
      <c r="AC46" s="9"/>
    </row>
    <row r="47" spans="1:42" x14ac:dyDescent="0.25">
      <c r="A47" s="14">
        <v>17</v>
      </c>
      <c r="B47" s="16" t="s">
        <v>13</v>
      </c>
      <c r="C47" s="16" t="s">
        <v>13</v>
      </c>
      <c r="D47" s="23">
        <v>7.94</v>
      </c>
      <c r="E47" s="23">
        <v>4.72</v>
      </c>
      <c r="F47" s="23">
        <v>6.7</v>
      </c>
      <c r="G47" s="16">
        <v>5.6</v>
      </c>
      <c r="I47" s="9"/>
      <c r="J47" s="9">
        <f>(ABS(J46-J44)*2/(J46+J44))*100</f>
        <v>1.4585713030489464</v>
      </c>
      <c r="K47" s="9">
        <f>(ABS(K46-K44)*2/(K46+K44))*100</f>
        <v>1.3159661608701352</v>
      </c>
      <c r="L47" s="9">
        <f t="shared" ref="L47:AA47" si="19">(ABS(L46-L44)*2/(L46+L44))*100</f>
        <v>2.1201413427561744</v>
      </c>
      <c r="M47" s="9">
        <f t="shared" si="19"/>
        <v>0</v>
      </c>
      <c r="N47" s="9">
        <f t="shared" si="19"/>
        <v>17.136659436008681</v>
      </c>
      <c r="O47" s="9">
        <f t="shared" si="19"/>
        <v>2.1122112211221138</v>
      </c>
      <c r="P47" s="9">
        <f t="shared" si="19"/>
        <v>0.56444026340546094</v>
      </c>
      <c r="Q47" s="9">
        <f t="shared" si="19"/>
        <v>7.1842410196987174</v>
      </c>
      <c r="R47" s="9">
        <f t="shared" si="19"/>
        <v>1.2658227848101244</v>
      </c>
      <c r="S47" s="9">
        <f t="shared" si="19"/>
        <v>8.0738177623990683</v>
      </c>
      <c r="T47" s="9">
        <f t="shared" si="19"/>
        <v>0.6510618508758359</v>
      </c>
      <c r="U47" s="9">
        <f t="shared" si="19"/>
        <v>1.6260162601626054</v>
      </c>
      <c r="V47" s="9">
        <f t="shared" si="19"/>
        <v>11.119573495811114</v>
      </c>
      <c r="W47" s="9">
        <f t="shared" si="19"/>
        <v>0.12583364791744597</v>
      </c>
      <c r="X47" s="9">
        <f t="shared" si="19"/>
        <v>4.4444444444444393</v>
      </c>
      <c r="Y47" s="9">
        <f t="shared" si="19"/>
        <v>6.8094068094068136</v>
      </c>
      <c r="Z47" s="9">
        <f t="shared" si="19"/>
        <v>34.67600700525395</v>
      </c>
      <c r="AA47" s="9">
        <f t="shared" si="19"/>
        <v>1.7989206476114301</v>
      </c>
      <c r="AB47" s="18">
        <f>AVERAGE(J47:AA47)</f>
        <v>5.6935075253112801</v>
      </c>
      <c r="AC47" s="9"/>
    </row>
    <row r="48" spans="1:42" x14ac:dyDescent="0.25">
      <c r="A48" s="14">
        <v>18</v>
      </c>
      <c r="B48" s="16" t="s">
        <v>13</v>
      </c>
      <c r="C48" s="16" t="s">
        <v>13</v>
      </c>
      <c r="D48" s="23">
        <v>25.08</v>
      </c>
      <c r="E48" s="23">
        <v>24.79</v>
      </c>
      <c r="F48" s="23">
        <v>25.24</v>
      </c>
      <c r="G48" s="16">
        <v>25.12</v>
      </c>
      <c r="I48" s="20">
        <v>6</v>
      </c>
      <c r="J48" s="25">
        <v>169.81</v>
      </c>
      <c r="K48" s="25">
        <v>36.21</v>
      </c>
      <c r="L48" s="25">
        <v>9.89</v>
      </c>
      <c r="M48" s="25">
        <v>46.14</v>
      </c>
      <c r="N48" s="25">
        <v>9.57</v>
      </c>
      <c r="O48" s="25">
        <v>15.19</v>
      </c>
      <c r="P48" s="25">
        <v>5.31</v>
      </c>
      <c r="Q48" s="25">
        <v>4.5599999999999996</v>
      </c>
      <c r="R48" s="25">
        <v>14.28</v>
      </c>
      <c r="S48" s="25">
        <v>4.4400000000000004</v>
      </c>
      <c r="T48" s="25">
        <v>31.98</v>
      </c>
      <c r="U48" s="25">
        <v>9.08</v>
      </c>
      <c r="V48" s="25">
        <v>6.07</v>
      </c>
      <c r="W48" s="25">
        <v>39.950000000000003</v>
      </c>
      <c r="X48" s="25">
        <v>19.45</v>
      </c>
      <c r="Y48" s="25">
        <v>14.68</v>
      </c>
      <c r="Z48" s="25">
        <v>5.6</v>
      </c>
      <c r="AA48" s="25">
        <v>25.12</v>
      </c>
      <c r="AB48" s="18"/>
      <c r="AC48" s="9"/>
    </row>
    <row r="49" spans="1:42" x14ac:dyDescent="0.25">
      <c r="A49" s="14"/>
      <c r="B49" s="21"/>
      <c r="C49" s="21"/>
      <c r="D49" s="21"/>
      <c r="E49" s="21"/>
      <c r="F49" s="21"/>
      <c r="G49" s="21"/>
      <c r="I49" s="8"/>
      <c r="J49" s="9">
        <f>(ABS(J48-J46)*2/(J48+J46))*100</f>
        <v>0.20042442820089804</v>
      </c>
      <c r="K49" s="9">
        <f t="shared" ref="K49:AA49" si="20">(ABS(K48-K46)*2/(K48+K46))*100</f>
        <v>3.4468720314832302</v>
      </c>
      <c r="L49" s="9">
        <f t="shared" si="20"/>
        <v>0.91416962925342671</v>
      </c>
      <c r="M49" s="9">
        <f t="shared" si="20"/>
        <v>0.25974025974025416</v>
      </c>
      <c r="N49" s="9">
        <f t="shared" si="20"/>
        <v>12.666666666666673</v>
      </c>
      <c r="O49" s="9">
        <f t="shared" si="20"/>
        <v>0.78688524590164599</v>
      </c>
      <c r="P49" s="9">
        <f t="shared" si="20"/>
        <v>0.1885014137605992</v>
      </c>
      <c r="Q49" s="9">
        <f t="shared" si="20"/>
        <v>1.9933554817275718</v>
      </c>
      <c r="R49" s="9">
        <f t="shared" si="20"/>
        <v>1.0559662090812993</v>
      </c>
      <c r="S49" s="9">
        <f t="shared" si="20"/>
        <v>1.5642458100558525</v>
      </c>
      <c r="T49" s="9">
        <f t="shared" si="20"/>
        <v>0.53017308591922085</v>
      </c>
      <c r="U49" s="9">
        <f t="shared" si="20"/>
        <v>0.76796489303346438</v>
      </c>
      <c r="V49" s="9">
        <f t="shared" si="20"/>
        <v>2.118989405052973</v>
      </c>
      <c r="W49" s="9">
        <f t="shared" si="20"/>
        <v>0.47672813950572029</v>
      </c>
      <c r="X49" s="9">
        <f t="shared" si="20"/>
        <v>0.46379799020870832</v>
      </c>
      <c r="Y49" s="9">
        <f t="shared" si="20"/>
        <v>0.34002040122407828</v>
      </c>
      <c r="Z49" s="9">
        <f t="shared" si="20"/>
        <v>17.886178861788625</v>
      </c>
      <c r="AA49" s="9">
        <f t="shared" si="20"/>
        <v>0.47656870532167367</v>
      </c>
      <c r="AB49" s="18">
        <f t="shared" ref="AB49" si="21">AVERAGE(J49:AA49)</f>
        <v>2.563180480995884</v>
      </c>
      <c r="AC49" s="9"/>
    </row>
    <row r="50" spans="1:42" x14ac:dyDescent="0.25">
      <c r="A50" s="14"/>
      <c r="B50" s="21"/>
      <c r="C50" s="21"/>
      <c r="D50" s="21"/>
      <c r="E50" s="21"/>
      <c r="F50" s="21"/>
      <c r="G50" s="21"/>
      <c r="I50" s="8"/>
      <c r="J50" s="8"/>
      <c r="K50" s="26">
        <v>79.099999999999994</v>
      </c>
      <c r="L50" s="26">
        <v>84.27</v>
      </c>
      <c r="M50" s="26">
        <f t="shared" ref="M50:M51" si="22">(ABS(K50-L50)*2/(K50+L50))*100</f>
        <v>6.3291914060108976</v>
      </c>
      <c r="N50" s="26">
        <f t="shared" ref="N50:N51" si="23">ABS(K50-L50)</f>
        <v>5.1700000000000017</v>
      </c>
      <c r="O50" s="8"/>
      <c r="P50" s="8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42" x14ac:dyDescent="0.25">
      <c r="A51" s="14"/>
      <c r="B51" s="8"/>
      <c r="C51" s="8"/>
      <c r="D51" s="8"/>
      <c r="E51" s="8"/>
      <c r="F51" s="8"/>
      <c r="G51" s="8"/>
      <c r="I51" s="8"/>
      <c r="J51" s="8"/>
      <c r="K51" s="26">
        <v>160.69999999999999</v>
      </c>
      <c r="L51" s="26">
        <v>134.61000000000001</v>
      </c>
      <c r="M51" s="26">
        <f t="shared" si="22"/>
        <v>17.669567573058803</v>
      </c>
      <c r="N51" s="26">
        <f t="shared" si="23"/>
        <v>26.089999999999975</v>
      </c>
      <c r="O51" s="8"/>
      <c r="P51" s="8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42" x14ac:dyDescent="0.25">
      <c r="A52" s="3"/>
      <c r="B52" s="4">
        <v>1</v>
      </c>
      <c r="C52" s="4">
        <v>2</v>
      </c>
      <c r="D52" s="4">
        <v>3</v>
      </c>
      <c r="E52" s="4">
        <v>4</v>
      </c>
      <c r="F52" s="4">
        <v>5</v>
      </c>
      <c r="G52" s="4">
        <v>6</v>
      </c>
      <c r="I52" s="9" t="s">
        <v>10</v>
      </c>
      <c r="J52" s="9"/>
      <c r="K52" s="9"/>
      <c r="L52" s="9"/>
      <c r="M52" s="9"/>
      <c r="N52" s="9"/>
      <c r="O52" s="9" t="s">
        <v>11</v>
      </c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8" t="s">
        <v>12</v>
      </c>
      <c r="AC52" s="9"/>
    </row>
    <row r="53" spans="1:42" x14ac:dyDescent="0.25">
      <c r="A53" s="11" t="s">
        <v>5</v>
      </c>
      <c r="F53" s="12" t="s">
        <v>7</v>
      </c>
      <c r="G53" s="12"/>
      <c r="I53" s="9"/>
      <c r="J53" s="13">
        <v>1</v>
      </c>
      <c r="K53" s="13">
        <v>2</v>
      </c>
      <c r="L53" s="13">
        <v>3</v>
      </c>
      <c r="M53" s="13">
        <v>4</v>
      </c>
      <c r="N53" s="13">
        <v>5</v>
      </c>
      <c r="O53" s="13">
        <v>6</v>
      </c>
      <c r="P53" s="13">
        <v>7</v>
      </c>
      <c r="Q53" s="13">
        <v>8</v>
      </c>
      <c r="R53" s="13">
        <v>9</v>
      </c>
      <c r="S53" s="13">
        <v>10</v>
      </c>
      <c r="T53" s="13">
        <v>11</v>
      </c>
      <c r="U53" s="13">
        <v>12</v>
      </c>
      <c r="V53" s="13">
        <v>13</v>
      </c>
      <c r="W53" s="13">
        <v>14</v>
      </c>
      <c r="X53" s="13">
        <v>15</v>
      </c>
      <c r="Y53" s="13">
        <v>16</v>
      </c>
      <c r="Z53" s="13">
        <v>17</v>
      </c>
      <c r="AA53" s="13">
        <v>18</v>
      </c>
      <c r="AB53" s="9"/>
      <c r="AC53" s="9"/>
    </row>
    <row r="54" spans="1:42" x14ac:dyDescent="0.25">
      <c r="A54" s="14">
        <v>1</v>
      </c>
      <c r="B54" s="22">
        <v>22224.93</v>
      </c>
      <c r="C54" s="16">
        <v>8070.7</v>
      </c>
      <c r="D54" s="23">
        <v>9709.76</v>
      </c>
      <c r="E54" s="23">
        <v>9747.0300000000007</v>
      </c>
      <c r="F54" s="23">
        <v>9427.76</v>
      </c>
      <c r="G54" s="16">
        <v>9508.61</v>
      </c>
      <c r="I54" s="13">
        <v>3</v>
      </c>
      <c r="J54" s="17">
        <v>9709.76</v>
      </c>
      <c r="K54" s="17">
        <v>457.58</v>
      </c>
      <c r="L54" s="17">
        <v>68.39</v>
      </c>
      <c r="M54" s="17">
        <v>574.37</v>
      </c>
      <c r="N54" s="17">
        <v>55.71</v>
      </c>
      <c r="O54" s="17">
        <v>92.98</v>
      </c>
      <c r="P54" s="17">
        <v>17.29</v>
      </c>
      <c r="Q54" s="17">
        <v>14.6</v>
      </c>
      <c r="R54" s="17">
        <v>53.02</v>
      </c>
      <c r="S54" s="17">
        <v>18.440000000000001</v>
      </c>
      <c r="T54" s="17">
        <v>684.64</v>
      </c>
      <c r="U54" s="17">
        <v>40.72</v>
      </c>
      <c r="V54" s="17">
        <v>28.05</v>
      </c>
      <c r="W54" s="17">
        <v>1111.48</v>
      </c>
      <c r="X54" s="17">
        <v>111.03</v>
      </c>
      <c r="Y54" s="17">
        <v>83.75</v>
      </c>
      <c r="Z54" s="17">
        <v>17.670000000000002</v>
      </c>
      <c r="AA54" s="17">
        <v>324.64</v>
      </c>
      <c r="AB54" s="18"/>
      <c r="AC54" s="8"/>
      <c r="AD54" s="19"/>
    </row>
    <row r="55" spans="1:42" x14ac:dyDescent="0.25">
      <c r="A55" s="14">
        <v>2</v>
      </c>
      <c r="B55" s="16" t="s">
        <v>13</v>
      </c>
      <c r="C55" s="16" t="s">
        <v>13</v>
      </c>
      <c r="D55" s="23">
        <v>457.58</v>
      </c>
      <c r="E55" s="23">
        <v>449.12</v>
      </c>
      <c r="F55" s="23">
        <v>432.6</v>
      </c>
      <c r="G55" s="16">
        <v>438.13</v>
      </c>
      <c r="I55" s="13">
        <v>4</v>
      </c>
      <c r="J55" s="17">
        <v>9747.0300000000007</v>
      </c>
      <c r="K55" s="17">
        <v>449.12</v>
      </c>
      <c r="L55" s="17">
        <v>61.09</v>
      </c>
      <c r="M55" s="17">
        <v>571.29999999999995</v>
      </c>
      <c r="N55" s="17">
        <v>56.86</v>
      </c>
      <c r="O55" s="17">
        <v>70.31</v>
      </c>
      <c r="P55" s="17">
        <v>14.6</v>
      </c>
      <c r="Q55" s="17">
        <v>9.99</v>
      </c>
      <c r="R55" s="17">
        <v>44.57</v>
      </c>
      <c r="S55" s="17">
        <v>8.07</v>
      </c>
      <c r="T55" s="17">
        <v>661.97</v>
      </c>
      <c r="U55" s="17">
        <v>36.880000000000003</v>
      </c>
      <c r="V55" s="17">
        <v>21.51</v>
      </c>
      <c r="W55" s="17">
        <v>1107.6300000000001</v>
      </c>
      <c r="X55" s="17">
        <v>106.81</v>
      </c>
      <c r="Y55" s="17">
        <v>80.3</v>
      </c>
      <c r="Z55" s="17">
        <v>14.68</v>
      </c>
      <c r="AA55" s="17">
        <v>312.35000000000002</v>
      </c>
      <c r="AB55" s="18"/>
      <c r="AC55" s="20"/>
      <c r="AD55" s="20"/>
    </row>
    <row r="56" spans="1:42" x14ac:dyDescent="0.25">
      <c r="A56" s="14">
        <v>3</v>
      </c>
      <c r="B56" s="16" t="s">
        <v>13</v>
      </c>
      <c r="C56" s="16" t="s">
        <v>13</v>
      </c>
      <c r="D56" s="23">
        <v>68.39</v>
      </c>
      <c r="E56" s="23">
        <v>61.09</v>
      </c>
      <c r="F56" s="23">
        <v>48.79</v>
      </c>
      <c r="G56" s="16">
        <v>58.99</v>
      </c>
      <c r="I56" s="9"/>
      <c r="J56" s="9">
        <f>(ABS(J55-J54)*2/(J55+J54))*100</f>
        <v>0.38310533238011446</v>
      </c>
      <c r="K56" s="9">
        <f t="shared" ref="K56:S56" si="24">(ABS(K55-K54)*2/(K55+K54))*100</f>
        <v>1.8661078636814776</v>
      </c>
      <c r="L56" s="9">
        <f t="shared" si="24"/>
        <v>11.275872721655848</v>
      </c>
      <c r="M56" s="9">
        <f t="shared" si="24"/>
        <v>0.53593093997399766</v>
      </c>
      <c r="N56" s="9">
        <f t="shared" si="24"/>
        <v>2.0431731367149304</v>
      </c>
      <c r="O56" s="9">
        <f t="shared" si="24"/>
        <v>27.766550309265721</v>
      </c>
      <c r="P56" s="9">
        <f t="shared" si="24"/>
        <v>16.870492317340855</v>
      </c>
      <c r="Q56" s="9">
        <f t="shared" si="24"/>
        <v>37.494916632777546</v>
      </c>
      <c r="R56" s="9">
        <f t="shared" si="24"/>
        <v>17.317348088943543</v>
      </c>
      <c r="S56" s="9">
        <f t="shared" si="24"/>
        <v>78.234628442097318</v>
      </c>
      <c r="T56" s="9">
        <f t="shared" ref="T56:AA56" si="25">(ABS(T55-T54)*2/(T55+T54))*100</f>
        <v>3.366973362740505</v>
      </c>
      <c r="U56" s="9">
        <f t="shared" si="25"/>
        <v>9.8969072164948368</v>
      </c>
      <c r="V56" s="9">
        <f t="shared" si="25"/>
        <v>26.392251815980629</v>
      </c>
      <c r="W56" s="9">
        <f t="shared" si="25"/>
        <v>0.34698595382832836</v>
      </c>
      <c r="X56" s="9">
        <f t="shared" si="25"/>
        <v>3.8744032317297088</v>
      </c>
      <c r="Y56" s="9">
        <f t="shared" si="25"/>
        <v>4.2060347455044225</v>
      </c>
      <c r="Z56" s="9">
        <f t="shared" si="25"/>
        <v>18.485316846986102</v>
      </c>
      <c r="AA56" s="9">
        <f t="shared" si="25"/>
        <v>3.8587732931443082</v>
      </c>
      <c r="AB56" s="18">
        <f>AVERAGE(J56:AA56)</f>
        <v>14.678654013957789</v>
      </c>
      <c r="AC56" s="8"/>
      <c r="AD56" s="8"/>
    </row>
    <row r="57" spans="1:42" x14ac:dyDescent="0.25">
      <c r="A57" s="14">
        <v>4</v>
      </c>
      <c r="B57" s="16" t="s">
        <v>13</v>
      </c>
      <c r="C57" s="16" t="s">
        <v>13</v>
      </c>
      <c r="D57" s="23">
        <v>574.37</v>
      </c>
      <c r="E57" s="23">
        <v>571.29999999999995</v>
      </c>
      <c r="F57" s="23">
        <v>555.92999999999995</v>
      </c>
      <c r="G57" s="16">
        <v>552.4</v>
      </c>
      <c r="I57" s="13">
        <v>5</v>
      </c>
      <c r="J57" s="17">
        <v>9427.76</v>
      </c>
      <c r="K57" s="17">
        <v>432.6</v>
      </c>
      <c r="L57" s="17">
        <v>55.79</v>
      </c>
      <c r="M57" s="17">
        <v>555.92999999999995</v>
      </c>
      <c r="N57" s="17">
        <v>49.26</v>
      </c>
      <c r="O57" s="17">
        <v>63.78</v>
      </c>
      <c r="P57" s="17">
        <v>15.75</v>
      </c>
      <c r="Q57" s="17">
        <v>10.76</v>
      </c>
      <c r="R57" s="17">
        <v>43.03</v>
      </c>
      <c r="S57" s="17">
        <v>9.99</v>
      </c>
      <c r="T57" s="17">
        <v>673.11</v>
      </c>
      <c r="U57" s="17">
        <v>37.65</v>
      </c>
      <c r="V57" s="17">
        <v>19.440000000000001</v>
      </c>
      <c r="W57" s="17">
        <v>1118.78</v>
      </c>
      <c r="X57" s="17">
        <v>108.34</v>
      </c>
      <c r="Y57" s="17">
        <v>79.53</v>
      </c>
      <c r="Z57" s="17">
        <v>13.83</v>
      </c>
      <c r="AA57" s="17">
        <v>331.56</v>
      </c>
      <c r="AB57" s="18"/>
      <c r="AC57" s="8"/>
      <c r="AD57" s="8"/>
    </row>
    <row r="58" spans="1:42" x14ac:dyDescent="0.25">
      <c r="A58" s="14">
        <v>5</v>
      </c>
      <c r="B58" s="16" t="s">
        <v>13</v>
      </c>
      <c r="C58" s="16" t="s">
        <v>13</v>
      </c>
      <c r="D58" s="23">
        <v>55.71</v>
      </c>
      <c r="E58" s="23">
        <v>56.86</v>
      </c>
      <c r="F58" s="23">
        <v>42.26</v>
      </c>
      <c r="G58" s="16">
        <v>48.01</v>
      </c>
      <c r="I58" s="9"/>
      <c r="J58" s="9">
        <f>(ABS(J57-J55)*2/(J57+J55))*100</f>
        <v>3.3301016595227426</v>
      </c>
      <c r="K58" s="9">
        <f t="shared" ref="K58:S58" si="26">(ABS(K57-K55)*2/(K57+K55))*100</f>
        <v>3.7472213401079668</v>
      </c>
      <c r="L58" s="9">
        <f t="shared" si="26"/>
        <v>9.0691307323750934</v>
      </c>
      <c r="M58" s="9">
        <f t="shared" si="26"/>
        <v>2.7270388474401863</v>
      </c>
      <c r="N58" s="9">
        <f t="shared" si="26"/>
        <v>14.323407463249154</v>
      </c>
      <c r="O58" s="9">
        <f t="shared" si="26"/>
        <v>9.7397270489969436</v>
      </c>
      <c r="P58" s="9">
        <f t="shared" si="26"/>
        <v>7.5782537067545324</v>
      </c>
      <c r="Q58" s="9">
        <f t="shared" si="26"/>
        <v>7.4216867469879473</v>
      </c>
      <c r="R58" s="9">
        <f t="shared" si="26"/>
        <v>3.5159817351598157</v>
      </c>
      <c r="S58" s="9">
        <f t="shared" si="26"/>
        <v>21.262458471760795</v>
      </c>
      <c r="T58" s="9">
        <f t="shared" ref="T58:AA58" si="27">(ABS(T57-T55)*2/(T57+T55))*100</f>
        <v>1.6688138538514525</v>
      </c>
      <c r="U58" s="9">
        <f t="shared" si="27"/>
        <v>2.0662820340802255</v>
      </c>
      <c r="V58" s="9">
        <f t="shared" si="27"/>
        <v>10.109890109890109</v>
      </c>
      <c r="W58" s="9">
        <f t="shared" si="27"/>
        <v>1.0016124613166366</v>
      </c>
      <c r="X58" s="9">
        <f t="shared" si="27"/>
        <v>1.4222635370671635</v>
      </c>
      <c r="Y58" s="9">
        <f t="shared" si="27"/>
        <v>0.9635237439779718</v>
      </c>
      <c r="Z58" s="9">
        <f t="shared" si="27"/>
        <v>5.96282006313574</v>
      </c>
      <c r="AA58" s="9">
        <f t="shared" si="27"/>
        <v>5.966672361044238</v>
      </c>
      <c r="AB58" s="18">
        <f>AVERAGE(J58:AA58)</f>
        <v>6.2153825509288181</v>
      </c>
      <c r="AC58" s="8"/>
      <c r="AD58" s="8"/>
    </row>
    <row r="59" spans="1:42" x14ac:dyDescent="0.25">
      <c r="A59" s="14">
        <v>6</v>
      </c>
      <c r="B59" s="16" t="s">
        <v>13</v>
      </c>
      <c r="C59" s="16" t="s">
        <v>13</v>
      </c>
      <c r="D59" s="23">
        <v>92.98</v>
      </c>
      <c r="E59" s="23">
        <v>70.31</v>
      </c>
      <c r="F59" s="23">
        <v>63.78</v>
      </c>
      <c r="G59" s="16">
        <v>66.72</v>
      </c>
      <c r="I59" s="20">
        <v>6</v>
      </c>
      <c r="J59" s="17">
        <v>9508.61</v>
      </c>
      <c r="K59" s="17">
        <v>438.13</v>
      </c>
      <c r="L59" s="17">
        <v>58.99</v>
      </c>
      <c r="M59" s="17">
        <v>552.4</v>
      </c>
      <c r="N59" s="17">
        <v>48.01</v>
      </c>
      <c r="O59" s="17">
        <v>66.72</v>
      </c>
      <c r="P59" s="17">
        <v>15.07</v>
      </c>
      <c r="Q59" s="17">
        <v>10.31</v>
      </c>
      <c r="R59" s="17">
        <v>43.02</v>
      </c>
      <c r="S59" s="17">
        <v>9.75</v>
      </c>
      <c r="T59" s="17">
        <v>669.58</v>
      </c>
      <c r="U59" s="17">
        <v>35.89</v>
      </c>
      <c r="V59" s="17">
        <v>20.03</v>
      </c>
      <c r="W59" s="17">
        <v>1128.46</v>
      </c>
      <c r="X59" s="17">
        <v>111.4</v>
      </c>
      <c r="Y59" s="17">
        <v>77.06</v>
      </c>
      <c r="Z59" s="17">
        <v>14.14</v>
      </c>
      <c r="AA59" s="17">
        <v>329.55</v>
      </c>
      <c r="AB59" s="18"/>
      <c r="AC59" s="8"/>
      <c r="AD59" s="8"/>
    </row>
    <row r="60" spans="1:42" x14ac:dyDescent="0.25">
      <c r="A60" s="14">
        <v>7</v>
      </c>
      <c r="B60" s="16" t="s">
        <v>13</v>
      </c>
      <c r="C60" s="16" t="s">
        <v>13</v>
      </c>
      <c r="D60" s="23">
        <v>17.29</v>
      </c>
      <c r="E60" s="23">
        <v>14.6</v>
      </c>
      <c r="F60" s="23">
        <v>15.75</v>
      </c>
      <c r="G60" s="16">
        <v>15.07</v>
      </c>
      <c r="I60" s="8"/>
      <c r="J60" s="9">
        <f>(ABS(J59-J57)*2/(J59+J57))*100</f>
        <v>0.85391233905970731</v>
      </c>
      <c r="K60" s="9">
        <f t="shared" ref="K60:AA60" si="28">(ABS(K59-K57)*2/(K59+K57))*100</f>
        <v>1.2701985690167956</v>
      </c>
      <c r="L60" s="9">
        <f t="shared" si="28"/>
        <v>5.5758843004007712</v>
      </c>
      <c r="M60" s="9">
        <f t="shared" si="28"/>
        <v>0.6369943969756251</v>
      </c>
      <c r="N60" s="9">
        <f t="shared" si="28"/>
        <v>2.5701655186594019</v>
      </c>
      <c r="O60" s="9">
        <f t="shared" si="28"/>
        <v>4.5057471264367779</v>
      </c>
      <c r="P60" s="9">
        <f t="shared" si="28"/>
        <v>4.4127190136275125</v>
      </c>
      <c r="Q60" s="9">
        <f t="shared" si="28"/>
        <v>4.2714760322733678</v>
      </c>
      <c r="R60" s="9">
        <f t="shared" si="28"/>
        <v>2.3242300987793164E-2</v>
      </c>
      <c r="S60" s="9">
        <f t="shared" si="28"/>
        <v>2.4316109422492422</v>
      </c>
      <c r="T60" s="9">
        <f t="shared" si="28"/>
        <v>0.52581012743075062</v>
      </c>
      <c r="U60" s="9">
        <f t="shared" si="28"/>
        <v>4.7865107424530819</v>
      </c>
      <c r="V60" s="9">
        <f t="shared" si="28"/>
        <v>2.9896123638206227</v>
      </c>
      <c r="W60" s="9">
        <f t="shared" si="28"/>
        <v>0.8615012192734256</v>
      </c>
      <c r="X60" s="9">
        <f t="shared" si="28"/>
        <v>2.7851096750705397</v>
      </c>
      <c r="Y60" s="9">
        <f t="shared" si="28"/>
        <v>3.1547352959959114</v>
      </c>
      <c r="Z60" s="9">
        <f t="shared" si="28"/>
        <v>2.2166607079013265</v>
      </c>
      <c r="AA60" s="9">
        <f t="shared" si="28"/>
        <v>0.60806824885419697</v>
      </c>
      <c r="AB60" s="18">
        <f>AVERAGE(J60:AA60)</f>
        <v>2.471108828915936</v>
      </c>
      <c r="AC60" s="8"/>
      <c r="AD60" s="8"/>
    </row>
    <row r="61" spans="1:42" x14ac:dyDescent="0.25">
      <c r="A61" s="14">
        <v>8</v>
      </c>
      <c r="B61" s="16" t="s">
        <v>13</v>
      </c>
      <c r="C61" s="16" t="s">
        <v>13</v>
      </c>
      <c r="D61" s="23">
        <v>14.6</v>
      </c>
      <c r="E61" s="23">
        <v>9.99</v>
      </c>
      <c r="F61" s="23">
        <v>10.76</v>
      </c>
      <c r="G61" s="16">
        <v>10.31</v>
      </c>
      <c r="I61" s="20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42" ht="15.75" thickBot="1" x14ac:dyDescent="0.3">
      <c r="A62" s="14">
        <v>9</v>
      </c>
      <c r="B62" s="16" t="s">
        <v>13</v>
      </c>
      <c r="C62" s="16" t="s">
        <v>13</v>
      </c>
      <c r="D62" s="23">
        <v>53.02</v>
      </c>
      <c r="E62" s="23">
        <v>44.57</v>
      </c>
      <c r="F62" s="23">
        <v>43.03</v>
      </c>
      <c r="G62" s="16">
        <v>43.02</v>
      </c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N62" s="1" t="s">
        <v>10</v>
      </c>
      <c r="AP62" s="1" t="s">
        <v>14</v>
      </c>
    </row>
    <row r="63" spans="1:42" ht="16.5" thickBot="1" x14ac:dyDescent="0.3">
      <c r="A63" s="14">
        <v>10</v>
      </c>
      <c r="B63" s="16" t="s">
        <v>13</v>
      </c>
      <c r="C63" s="16" t="s">
        <v>13</v>
      </c>
      <c r="D63" s="23">
        <v>18.440000000000001</v>
      </c>
      <c r="E63" s="23">
        <v>8.07</v>
      </c>
      <c r="F63" s="23">
        <v>9.99</v>
      </c>
      <c r="G63" s="16">
        <v>9.75</v>
      </c>
      <c r="I63" s="2">
        <v>1</v>
      </c>
      <c r="J63" s="29">
        <v>22224.93</v>
      </c>
      <c r="K63" s="17" t="s">
        <v>13</v>
      </c>
      <c r="L63" s="17" t="s">
        <v>13</v>
      </c>
      <c r="M63" s="17" t="s">
        <v>13</v>
      </c>
      <c r="N63" s="17" t="s">
        <v>13</v>
      </c>
      <c r="O63" s="17" t="s">
        <v>13</v>
      </c>
      <c r="P63" s="17" t="s">
        <v>13</v>
      </c>
      <c r="Q63" s="17" t="s">
        <v>13</v>
      </c>
      <c r="R63" s="17" t="s">
        <v>13</v>
      </c>
      <c r="S63" s="17" t="s">
        <v>13</v>
      </c>
      <c r="T63" s="17">
        <v>240.78</v>
      </c>
      <c r="U63" s="17">
        <v>38.1</v>
      </c>
      <c r="V63" s="17" t="s">
        <v>13</v>
      </c>
      <c r="W63" s="17" t="s">
        <v>13</v>
      </c>
      <c r="X63" s="17" t="s">
        <v>13</v>
      </c>
      <c r="Y63" s="17" t="s">
        <v>13</v>
      </c>
      <c r="Z63" s="17" t="s">
        <v>13</v>
      </c>
      <c r="AA63" s="17" t="s">
        <v>13</v>
      </c>
      <c r="AB63" s="18"/>
      <c r="AC63" s="9"/>
      <c r="AN63" s="30">
        <v>16</v>
      </c>
      <c r="AP63" s="18">
        <v>73.869174334074259</v>
      </c>
    </row>
    <row r="64" spans="1:42" ht="16.5" thickBot="1" x14ac:dyDescent="0.3">
      <c r="A64" s="14">
        <v>11</v>
      </c>
      <c r="B64" s="16">
        <v>240.78</v>
      </c>
      <c r="C64" s="16">
        <v>591.28</v>
      </c>
      <c r="D64" s="23">
        <v>684.64</v>
      </c>
      <c r="E64" s="23">
        <v>661.97</v>
      </c>
      <c r="F64" s="23">
        <v>673.11</v>
      </c>
      <c r="G64" s="16">
        <v>669.58</v>
      </c>
      <c r="I64" s="2">
        <v>2</v>
      </c>
      <c r="J64" s="17">
        <v>8070.7</v>
      </c>
      <c r="K64" s="17" t="s">
        <v>13</v>
      </c>
      <c r="L64" s="17" t="s">
        <v>13</v>
      </c>
      <c r="M64" s="17" t="s">
        <v>13</v>
      </c>
      <c r="N64" s="17" t="s">
        <v>13</v>
      </c>
      <c r="O64" s="17" t="s">
        <v>13</v>
      </c>
      <c r="P64" s="17" t="s">
        <v>13</v>
      </c>
      <c r="Q64" s="17" t="s">
        <v>13</v>
      </c>
      <c r="R64" s="17" t="s">
        <v>13</v>
      </c>
      <c r="S64" s="17" t="s">
        <v>13</v>
      </c>
      <c r="T64" s="17">
        <v>591.28</v>
      </c>
      <c r="U64" s="17">
        <v>24.38</v>
      </c>
      <c r="V64" s="17" t="s">
        <v>13</v>
      </c>
      <c r="W64" s="17" t="s">
        <v>13</v>
      </c>
      <c r="X64" s="17" t="s">
        <v>13</v>
      </c>
      <c r="Y64" s="17" t="s">
        <v>13</v>
      </c>
      <c r="Z64" s="17" t="s">
        <v>13</v>
      </c>
      <c r="AA64" s="17" t="s">
        <v>13</v>
      </c>
      <c r="AB64" s="18"/>
      <c r="AC64" s="9"/>
      <c r="AN64" s="31">
        <v>36</v>
      </c>
      <c r="AP64" s="18">
        <v>27.756827497744236</v>
      </c>
    </row>
    <row r="65" spans="1:42" ht="16.5" thickBot="1" x14ac:dyDescent="0.3">
      <c r="A65" s="14">
        <v>12</v>
      </c>
      <c r="B65" s="16">
        <v>38.1</v>
      </c>
      <c r="C65" s="16">
        <v>24.38</v>
      </c>
      <c r="D65" s="23">
        <v>40.72</v>
      </c>
      <c r="E65" s="23">
        <v>36.880000000000003</v>
      </c>
      <c r="F65" s="23">
        <v>37.65</v>
      </c>
      <c r="G65" s="16">
        <v>35.89</v>
      </c>
      <c r="I65" s="2"/>
      <c r="J65" s="9">
        <f>(ABS(J64-J63)*2/(J64+J63))*100</f>
        <v>93.440737162422423</v>
      </c>
      <c r="K65" s="9" t="e">
        <f t="shared" ref="K65:AA65" si="29">(ABS(K64-K63)*2/(K64+K63))*100</f>
        <v>#VALUE!</v>
      </c>
      <c r="L65" s="9" t="e">
        <f t="shared" si="29"/>
        <v>#VALUE!</v>
      </c>
      <c r="M65" s="9" t="e">
        <f t="shared" si="29"/>
        <v>#VALUE!</v>
      </c>
      <c r="N65" s="9" t="e">
        <f t="shared" si="29"/>
        <v>#VALUE!</v>
      </c>
      <c r="O65" s="9" t="e">
        <f t="shared" si="29"/>
        <v>#VALUE!</v>
      </c>
      <c r="P65" s="9" t="e">
        <f t="shared" si="29"/>
        <v>#VALUE!</v>
      </c>
      <c r="Q65" s="9" t="e">
        <f t="shared" si="29"/>
        <v>#VALUE!</v>
      </c>
      <c r="R65" s="9" t="e">
        <f t="shared" si="29"/>
        <v>#VALUE!</v>
      </c>
      <c r="S65" s="9" t="e">
        <f t="shared" si="29"/>
        <v>#VALUE!</v>
      </c>
      <c r="T65" s="9">
        <f t="shared" si="29"/>
        <v>84.248732062591642</v>
      </c>
      <c r="U65" s="9">
        <f>(ABS(U64-U63)*2/(U64+U63))*100</f>
        <v>43.918053777208712</v>
      </c>
      <c r="V65" s="9" t="e">
        <f t="shared" si="29"/>
        <v>#VALUE!</v>
      </c>
      <c r="W65" s="9" t="e">
        <f t="shared" si="29"/>
        <v>#VALUE!</v>
      </c>
      <c r="X65" s="9" t="e">
        <f t="shared" si="29"/>
        <v>#VALUE!</v>
      </c>
      <c r="Y65" s="9" t="e">
        <f t="shared" si="29"/>
        <v>#VALUE!</v>
      </c>
      <c r="Z65" s="9" t="e">
        <f t="shared" si="29"/>
        <v>#VALUE!</v>
      </c>
      <c r="AA65" s="9" t="e">
        <f t="shared" si="29"/>
        <v>#VALUE!</v>
      </c>
      <c r="AB65" s="18">
        <f>AVERAGE(U65,T65,J65)</f>
        <v>73.869174334074259</v>
      </c>
      <c r="AC65" s="9"/>
      <c r="AN65" s="31">
        <v>64</v>
      </c>
      <c r="AP65" s="18">
        <v>14.678654013957789</v>
      </c>
    </row>
    <row r="66" spans="1:42" ht="16.5" thickBot="1" x14ac:dyDescent="0.3">
      <c r="A66" s="14">
        <v>13</v>
      </c>
      <c r="B66" s="16" t="s">
        <v>13</v>
      </c>
      <c r="C66" s="16" t="s">
        <v>13</v>
      </c>
      <c r="D66" s="23">
        <v>28.05</v>
      </c>
      <c r="E66" s="23">
        <v>21.51</v>
      </c>
      <c r="F66" s="23">
        <v>18.440000000000001</v>
      </c>
      <c r="G66" s="16">
        <v>20.03</v>
      </c>
      <c r="I66" s="13">
        <v>3</v>
      </c>
      <c r="J66" s="17">
        <v>9709.76</v>
      </c>
      <c r="K66" s="17">
        <v>457.58</v>
      </c>
      <c r="L66" s="17">
        <v>68.39</v>
      </c>
      <c r="M66" s="17">
        <v>574.37</v>
      </c>
      <c r="N66" s="17">
        <v>55.71</v>
      </c>
      <c r="O66" s="17">
        <v>92.98</v>
      </c>
      <c r="P66" s="17">
        <v>17.29</v>
      </c>
      <c r="Q66" s="17">
        <v>14.6</v>
      </c>
      <c r="R66" s="17">
        <v>53.02</v>
      </c>
      <c r="S66" s="17">
        <v>18.440000000000001</v>
      </c>
      <c r="T66" s="17">
        <v>684.64</v>
      </c>
      <c r="U66" s="17">
        <v>40.72</v>
      </c>
      <c r="V66" s="17">
        <v>28.05</v>
      </c>
      <c r="W66" s="17">
        <v>1111.48</v>
      </c>
      <c r="X66" s="17">
        <v>111.03</v>
      </c>
      <c r="Y66" s="17">
        <v>83.75</v>
      </c>
      <c r="Z66" s="17">
        <v>17.670000000000002</v>
      </c>
      <c r="AA66" s="17">
        <v>324.64</v>
      </c>
      <c r="AB66" s="18"/>
      <c r="AC66" s="9"/>
      <c r="AN66" s="31">
        <v>100</v>
      </c>
      <c r="AP66" s="18">
        <v>6.2153825509288181</v>
      </c>
    </row>
    <row r="67" spans="1:42" ht="16.5" thickBot="1" x14ac:dyDescent="0.3">
      <c r="A67" s="14">
        <v>14</v>
      </c>
      <c r="B67" s="16" t="s">
        <v>13</v>
      </c>
      <c r="C67" s="16" t="s">
        <v>13</v>
      </c>
      <c r="D67" s="23">
        <v>1111.48</v>
      </c>
      <c r="E67" s="23">
        <v>1107.6300000000001</v>
      </c>
      <c r="F67" s="23">
        <v>1118.78</v>
      </c>
      <c r="G67" s="16">
        <v>1128.46</v>
      </c>
      <c r="J67" s="9">
        <f>(ABS(J66-J64)*2/(J66+J64))*100</f>
        <v>18.436643371431341</v>
      </c>
      <c r="K67" s="9" t="e">
        <f t="shared" ref="K67:AA67" si="30">(ABS(K66-K64)*2/(K66+K64))*100</f>
        <v>#VALUE!</v>
      </c>
      <c r="L67" s="9" t="e">
        <f t="shared" si="30"/>
        <v>#VALUE!</v>
      </c>
      <c r="M67" s="9" t="e">
        <f t="shared" si="30"/>
        <v>#VALUE!</v>
      </c>
      <c r="N67" s="9" t="e">
        <f t="shared" si="30"/>
        <v>#VALUE!</v>
      </c>
      <c r="O67" s="9" t="e">
        <f t="shared" si="30"/>
        <v>#VALUE!</v>
      </c>
      <c r="P67" s="9" t="e">
        <f t="shared" si="30"/>
        <v>#VALUE!</v>
      </c>
      <c r="Q67" s="9" t="e">
        <f t="shared" si="30"/>
        <v>#VALUE!</v>
      </c>
      <c r="R67" s="9" t="e">
        <f t="shared" si="30"/>
        <v>#VALUE!</v>
      </c>
      <c r="S67" s="9" t="e">
        <f t="shared" si="30"/>
        <v>#VALUE!</v>
      </c>
      <c r="T67" s="9">
        <f t="shared" si="30"/>
        <v>14.634146341463417</v>
      </c>
      <c r="U67" s="9">
        <f>(ABS(U66-U64)*2/(U66+U64))*100</f>
        <v>50.199692780337948</v>
      </c>
      <c r="V67" s="9" t="e">
        <f t="shared" si="30"/>
        <v>#VALUE!</v>
      </c>
      <c r="W67" s="9" t="e">
        <f t="shared" si="30"/>
        <v>#VALUE!</v>
      </c>
      <c r="X67" s="9" t="e">
        <f t="shared" si="30"/>
        <v>#VALUE!</v>
      </c>
      <c r="Y67" s="9" t="e">
        <f t="shared" si="30"/>
        <v>#VALUE!</v>
      </c>
      <c r="Z67" s="9" t="e">
        <f t="shared" si="30"/>
        <v>#VALUE!</v>
      </c>
      <c r="AA67" s="9" t="e">
        <f t="shared" si="30"/>
        <v>#VALUE!</v>
      </c>
      <c r="AB67" s="18">
        <f>AVERAGE(U67,T67,J67)</f>
        <v>27.756827497744236</v>
      </c>
      <c r="AC67" s="9"/>
      <c r="AN67" s="31">
        <v>121</v>
      </c>
      <c r="AP67" s="18">
        <v>2.471108828915936</v>
      </c>
    </row>
    <row r="68" spans="1:42" x14ac:dyDescent="0.25">
      <c r="A68" s="14">
        <v>15</v>
      </c>
      <c r="B68" s="16" t="s">
        <v>13</v>
      </c>
      <c r="C68" s="16" t="s">
        <v>13</v>
      </c>
      <c r="D68" s="23">
        <v>111.03</v>
      </c>
      <c r="E68" s="23">
        <v>106.81</v>
      </c>
      <c r="F68" s="23">
        <v>108.34</v>
      </c>
      <c r="G68" s="16">
        <v>111.4</v>
      </c>
      <c r="I68" s="13">
        <v>4</v>
      </c>
      <c r="J68" s="17">
        <v>9747.0300000000007</v>
      </c>
      <c r="K68" s="17">
        <v>449.12</v>
      </c>
      <c r="L68" s="17">
        <v>61.09</v>
      </c>
      <c r="M68" s="17">
        <v>571.29999999999995</v>
      </c>
      <c r="N68" s="17">
        <v>56.86</v>
      </c>
      <c r="O68" s="17">
        <v>70.31</v>
      </c>
      <c r="P68" s="17">
        <v>14.6</v>
      </c>
      <c r="Q68" s="17">
        <v>9.99</v>
      </c>
      <c r="R68" s="17">
        <v>44.57</v>
      </c>
      <c r="S68" s="17">
        <v>8.07</v>
      </c>
      <c r="T68" s="17">
        <v>661.97</v>
      </c>
      <c r="U68" s="17">
        <v>36.880000000000003</v>
      </c>
      <c r="V68" s="17">
        <v>21.51</v>
      </c>
      <c r="W68" s="17">
        <v>1107.6300000000001</v>
      </c>
      <c r="X68" s="17">
        <v>106.81</v>
      </c>
      <c r="Y68" s="17">
        <v>80.3</v>
      </c>
      <c r="Z68" s="17">
        <v>14.68</v>
      </c>
      <c r="AA68" s="17">
        <v>312.35000000000002</v>
      </c>
      <c r="AB68" s="18"/>
      <c r="AC68" s="9"/>
    </row>
    <row r="69" spans="1:42" x14ac:dyDescent="0.25">
      <c r="A69" s="14">
        <v>16</v>
      </c>
      <c r="B69" s="16" t="s">
        <v>13</v>
      </c>
      <c r="C69" s="16" t="s">
        <v>13</v>
      </c>
      <c r="D69" s="23">
        <v>83.75</v>
      </c>
      <c r="E69" s="23">
        <v>80.3</v>
      </c>
      <c r="F69" s="23">
        <v>79.53</v>
      </c>
      <c r="G69" s="16">
        <v>77.06</v>
      </c>
      <c r="I69" s="9"/>
      <c r="J69" s="9">
        <f t="shared" ref="J69:AA69" si="31">(ABS(J68-J66)*2/(J68+J66))*100</f>
        <v>0.38310533238011446</v>
      </c>
      <c r="K69" s="9">
        <f t="shared" si="31"/>
        <v>1.8661078636814776</v>
      </c>
      <c r="L69" s="9">
        <f t="shared" si="31"/>
        <v>11.275872721655848</v>
      </c>
      <c r="M69" s="9">
        <f t="shared" si="31"/>
        <v>0.53593093997399766</v>
      </c>
      <c r="N69" s="9">
        <f t="shared" si="31"/>
        <v>2.0431731367149304</v>
      </c>
      <c r="O69" s="9">
        <f t="shared" si="31"/>
        <v>27.766550309265721</v>
      </c>
      <c r="P69" s="9">
        <f t="shared" si="31"/>
        <v>16.870492317340855</v>
      </c>
      <c r="Q69" s="9">
        <f t="shared" si="31"/>
        <v>37.494916632777546</v>
      </c>
      <c r="R69" s="9">
        <f t="shared" si="31"/>
        <v>17.317348088943543</v>
      </c>
      <c r="S69" s="9">
        <f t="shared" si="31"/>
        <v>78.234628442097318</v>
      </c>
      <c r="T69" s="9">
        <f t="shared" si="31"/>
        <v>3.366973362740505</v>
      </c>
      <c r="U69" s="9">
        <f t="shared" si="31"/>
        <v>9.8969072164948368</v>
      </c>
      <c r="V69" s="9">
        <f t="shared" si="31"/>
        <v>26.392251815980629</v>
      </c>
      <c r="W69" s="9">
        <f t="shared" si="31"/>
        <v>0.34698595382832836</v>
      </c>
      <c r="X69" s="9">
        <f t="shared" si="31"/>
        <v>3.8744032317297088</v>
      </c>
      <c r="Y69" s="9">
        <f t="shared" si="31"/>
        <v>4.2060347455044225</v>
      </c>
      <c r="Z69" s="9">
        <f t="shared" si="31"/>
        <v>18.485316846986102</v>
      </c>
      <c r="AA69" s="9">
        <f t="shared" si="31"/>
        <v>3.8587732931443082</v>
      </c>
      <c r="AB69" s="18">
        <f>AVERAGE(J69:AA69)</f>
        <v>14.678654013957789</v>
      </c>
      <c r="AC69" s="9"/>
    </row>
    <row r="70" spans="1:42" x14ac:dyDescent="0.25">
      <c r="A70" s="14">
        <v>17</v>
      </c>
      <c r="B70" s="16" t="s">
        <v>13</v>
      </c>
      <c r="C70" s="16" t="s">
        <v>13</v>
      </c>
      <c r="D70" s="23">
        <v>17.670000000000002</v>
      </c>
      <c r="E70" s="23">
        <v>7.68</v>
      </c>
      <c r="F70" s="23">
        <v>13.83</v>
      </c>
      <c r="G70" s="16">
        <v>14.14</v>
      </c>
      <c r="I70" s="13">
        <v>5</v>
      </c>
      <c r="J70" s="17">
        <v>9427.76</v>
      </c>
      <c r="K70" s="17">
        <v>432.6</v>
      </c>
      <c r="L70" s="17">
        <v>55.79</v>
      </c>
      <c r="M70" s="17">
        <v>555.92999999999995</v>
      </c>
      <c r="N70" s="17">
        <v>49.26</v>
      </c>
      <c r="O70" s="17">
        <v>63.78</v>
      </c>
      <c r="P70" s="17">
        <v>15.75</v>
      </c>
      <c r="Q70" s="17">
        <v>10.76</v>
      </c>
      <c r="R70" s="17">
        <v>43.03</v>
      </c>
      <c r="S70" s="17">
        <v>9.99</v>
      </c>
      <c r="T70" s="17">
        <v>673.11</v>
      </c>
      <c r="U70" s="17">
        <v>37.65</v>
      </c>
      <c r="V70" s="17">
        <v>19.440000000000001</v>
      </c>
      <c r="W70" s="17">
        <v>1118.78</v>
      </c>
      <c r="X70" s="17">
        <v>108.34</v>
      </c>
      <c r="Y70" s="17">
        <v>79.53</v>
      </c>
      <c r="Z70" s="17">
        <v>13.83</v>
      </c>
      <c r="AA70" s="17">
        <v>331.56</v>
      </c>
      <c r="AB70" s="18"/>
      <c r="AC70" s="9"/>
    </row>
    <row r="71" spans="1:42" x14ac:dyDescent="0.25">
      <c r="A71" s="14">
        <v>18</v>
      </c>
      <c r="B71" s="16" t="s">
        <v>13</v>
      </c>
      <c r="C71" s="16" t="s">
        <v>13</v>
      </c>
      <c r="D71" s="23">
        <v>324.64</v>
      </c>
      <c r="E71" s="23">
        <v>312.35000000000002</v>
      </c>
      <c r="F71" s="23">
        <v>331.56</v>
      </c>
      <c r="G71" s="16">
        <v>329.55</v>
      </c>
      <c r="I71" s="9"/>
      <c r="J71" s="9">
        <f>(ABS(J70-J68)*2/(J70+J68))*100</f>
        <v>3.3301016595227426</v>
      </c>
      <c r="K71" s="9">
        <f t="shared" ref="K71:AA71" si="32">(ABS(K70-K68)*2/(K70+K68))*100</f>
        <v>3.7472213401079668</v>
      </c>
      <c r="L71" s="9">
        <f t="shared" si="32"/>
        <v>9.0691307323750934</v>
      </c>
      <c r="M71" s="9">
        <f t="shared" si="32"/>
        <v>2.7270388474401863</v>
      </c>
      <c r="N71" s="9">
        <f t="shared" si="32"/>
        <v>14.323407463249154</v>
      </c>
      <c r="O71" s="9">
        <f t="shared" si="32"/>
        <v>9.7397270489969436</v>
      </c>
      <c r="P71" s="9">
        <f t="shared" si="32"/>
        <v>7.5782537067545324</v>
      </c>
      <c r="Q71" s="9">
        <f t="shared" si="32"/>
        <v>7.4216867469879473</v>
      </c>
      <c r="R71" s="9">
        <f t="shared" si="32"/>
        <v>3.5159817351598157</v>
      </c>
      <c r="S71" s="9">
        <f t="shared" si="32"/>
        <v>21.262458471760795</v>
      </c>
      <c r="T71" s="9">
        <f t="shared" si="32"/>
        <v>1.6688138538514525</v>
      </c>
      <c r="U71" s="9">
        <f t="shared" si="32"/>
        <v>2.0662820340802255</v>
      </c>
      <c r="V71" s="9">
        <f t="shared" si="32"/>
        <v>10.109890109890109</v>
      </c>
      <c r="W71" s="9">
        <f t="shared" si="32"/>
        <v>1.0016124613166366</v>
      </c>
      <c r="X71" s="9">
        <f t="shared" si="32"/>
        <v>1.4222635370671635</v>
      </c>
      <c r="Y71" s="9">
        <f t="shared" si="32"/>
        <v>0.9635237439779718</v>
      </c>
      <c r="Z71" s="9">
        <f t="shared" si="32"/>
        <v>5.96282006313574</v>
      </c>
      <c r="AA71" s="9">
        <f t="shared" si="32"/>
        <v>5.966672361044238</v>
      </c>
      <c r="AB71" s="18">
        <f>AVERAGE(J71:AA71)</f>
        <v>6.2153825509288181</v>
      </c>
      <c r="AC71" s="9"/>
    </row>
    <row r="72" spans="1:42" x14ac:dyDescent="0.25">
      <c r="A72" s="14"/>
      <c r="B72" s="21"/>
      <c r="C72" s="21"/>
      <c r="D72" s="21"/>
      <c r="E72" s="21"/>
      <c r="F72" s="21"/>
      <c r="G72" s="21"/>
      <c r="I72" s="20">
        <v>6</v>
      </c>
      <c r="J72" s="17">
        <v>9508.61</v>
      </c>
      <c r="K72" s="17">
        <v>438.13</v>
      </c>
      <c r="L72" s="17">
        <v>58.99</v>
      </c>
      <c r="M72" s="17">
        <v>552.4</v>
      </c>
      <c r="N72" s="17">
        <v>48.01</v>
      </c>
      <c r="O72" s="17">
        <v>66.72</v>
      </c>
      <c r="P72" s="17">
        <v>15.07</v>
      </c>
      <c r="Q72" s="17">
        <v>10.31</v>
      </c>
      <c r="R72" s="17">
        <v>43.02</v>
      </c>
      <c r="S72" s="17">
        <v>9.75</v>
      </c>
      <c r="T72" s="17">
        <v>669.58</v>
      </c>
      <c r="U72" s="17">
        <v>35.89</v>
      </c>
      <c r="V72" s="17">
        <v>20.03</v>
      </c>
      <c r="W72" s="17">
        <v>1128.46</v>
      </c>
      <c r="X72" s="17">
        <v>111.4</v>
      </c>
      <c r="Y72" s="17">
        <v>77.06</v>
      </c>
      <c r="Z72" s="17">
        <v>14.14</v>
      </c>
      <c r="AA72" s="17">
        <v>329.55</v>
      </c>
      <c r="AB72" s="18"/>
      <c r="AC72" s="9"/>
    </row>
    <row r="73" spans="1:42" x14ac:dyDescent="0.25">
      <c r="A73" s="14"/>
      <c r="B73" s="21"/>
      <c r="C73" s="21"/>
      <c r="D73" s="21"/>
      <c r="E73" s="21"/>
      <c r="F73" s="21"/>
      <c r="G73" s="21"/>
      <c r="I73" s="8"/>
      <c r="J73" s="9">
        <f>(ABS(J72-J70)*2/(J72+J70))*100</f>
        <v>0.85391233905970731</v>
      </c>
      <c r="K73" s="9">
        <f t="shared" ref="K73:AA73" si="33">(ABS(K72-K70)*2/(K72+K70))*100</f>
        <v>1.2701985690167956</v>
      </c>
      <c r="L73" s="9">
        <f t="shared" si="33"/>
        <v>5.5758843004007712</v>
      </c>
      <c r="M73" s="9">
        <f t="shared" si="33"/>
        <v>0.6369943969756251</v>
      </c>
      <c r="N73" s="9">
        <f t="shared" si="33"/>
        <v>2.5701655186594019</v>
      </c>
      <c r="O73" s="9">
        <f t="shared" si="33"/>
        <v>4.5057471264367779</v>
      </c>
      <c r="P73" s="9">
        <f t="shared" si="33"/>
        <v>4.4127190136275125</v>
      </c>
      <c r="Q73" s="9">
        <f t="shared" si="33"/>
        <v>4.2714760322733678</v>
      </c>
      <c r="R73" s="9">
        <f t="shared" si="33"/>
        <v>2.3242300987793164E-2</v>
      </c>
      <c r="S73" s="9">
        <f t="shared" si="33"/>
        <v>2.4316109422492422</v>
      </c>
      <c r="T73" s="9">
        <f t="shared" si="33"/>
        <v>0.52581012743075062</v>
      </c>
      <c r="U73" s="9">
        <f t="shared" si="33"/>
        <v>4.7865107424530819</v>
      </c>
      <c r="V73" s="9">
        <f t="shared" si="33"/>
        <v>2.9896123638206227</v>
      </c>
      <c r="W73" s="9">
        <f t="shared" si="33"/>
        <v>0.8615012192734256</v>
      </c>
      <c r="X73" s="9">
        <f t="shared" si="33"/>
        <v>2.7851096750705397</v>
      </c>
      <c r="Y73" s="9">
        <f t="shared" si="33"/>
        <v>3.1547352959959114</v>
      </c>
      <c r="Z73" s="9">
        <f t="shared" si="33"/>
        <v>2.2166607079013265</v>
      </c>
      <c r="AA73" s="9">
        <f t="shared" si="33"/>
        <v>0.60806824885419697</v>
      </c>
      <c r="AB73" s="18">
        <f>AVERAGE(J73:AA73)</f>
        <v>2.471108828915936</v>
      </c>
      <c r="AC73" s="9"/>
    </row>
    <row r="74" spans="1:42" x14ac:dyDescent="0.25">
      <c r="I74" s="8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</row>
    <row r="75" spans="1:42" x14ac:dyDescent="0.25">
      <c r="I75" s="8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</row>
    <row r="76" spans="1:42" x14ac:dyDescent="0.25">
      <c r="I76" s="8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</row>
    <row r="77" spans="1:42" x14ac:dyDescent="0.25">
      <c r="I77" s="8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  <row r="78" spans="1:42" x14ac:dyDescent="0.25">
      <c r="I78" s="8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</row>
    <row r="79" spans="1:42" x14ac:dyDescent="0.25">
      <c r="I79" s="8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</row>
  </sheetData>
  <pageMargins left="0.7" right="0.7" top="0.75" bottom="0.75" header="0.3" footer="0.3"/>
  <pageSetup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RMCC-CMRC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Tyler Reyno</cp:lastModifiedBy>
  <dcterms:created xsi:type="dcterms:W3CDTF">2017-07-17T17:55:29Z</dcterms:created>
  <dcterms:modified xsi:type="dcterms:W3CDTF">2017-11-07T23:17:30Z</dcterms:modified>
</cp:coreProperties>
</file>