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Tyler Reyno\Desktop\NDT&amp;E\"/>
    </mc:Choice>
  </mc:AlternateContent>
  <bookViews>
    <workbookView xWindow="0" yWindow="0" windowWidth="15360" windowHeight="8550" xr2:uid="{00000000-000D-0000-FFFF-FFFF00000000}"/>
  </bookViews>
  <sheets>
    <sheet name="Sheet1" sheetId="1" r:id="rId1"/>
  </sheets>
  <externalReferences>
    <externalReference r:id="rId2"/>
  </externalReferences>
  <definedNames>
    <definedName name="solver_adj" localSheetId="0" hidden="1">Sheet1!$I$4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Sheet1!$R$15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14400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" i="1" l="1"/>
  <c r="AK5" i="1"/>
  <c r="AK6" i="1"/>
  <c r="AK7" i="1"/>
  <c r="AK8" i="1"/>
  <c r="AK9" i="1"/>
  <c r="AK10" i="1"/>
  <c r="AK11" i="1"/>
  <c r="AK3" i="1"/>
  <c r="AL50" i="1" l="1"/>
  <c r="AL44" i="1"/>
  <c r="AL46" i="1"/>
  <c r="AL29" i="1"/>
  <c r="AL31" i="1"/>
  <c r="AL33" i="1"/>
  <c r="AL34" i="1" s="1"/>
  <c r="AL35" i="1"/>
  <c r="W51" i="1"/>
  <c r="V51" i="1"/>
  <c r="U51" i="1"/>
  <c r="T51" i="1"/>
  <c r="S51" i="1"/>
  <c r="R51" i="1"/>
  <c r="P51" i="1"/>
  <c r="O51" i="1"/>
  <c r="N51" i="1"/>
  <c r="W36" i="1"/>
  <c r="V36" i="1"/>
  <c r="U36" i="1"/>
  <c r="T36" i="1"/>
  <c r="S36" i="1"/>
  <c r="R36" i="1"/>
  <c r="Q36" i="1"/>
  <c r="P36" i="1"/>
  <c r="O36" i="1"/>
  <c r="N36" i="1"/>
  <c r="W21" i="1"/>
  <c r="V21" i="1"/>
  <c r="U21" i="1"/>
  <c r="T21" i="1"/>
  <c r="S21" i="1"/>
  <c r="R21" i="1"/>
  <c r="Q21" i="1"/>
  <c r="P21" i="1"/>
  <c r="O21" i="1"/>
  <c r="N21" i="1"/>
  <c r="N19" i="1"/>
  <c r="AL48" i="1"/>
  <c r="AL49" i="1" s="1"/>
  <c r="AL42" i="1"/>
  <c r="AL41" i="1"/>
  <c r="AL27" i="1"/>
  <c r="AL26" i="1"/>
  <c r="AL32" i="1" l="1"/>
  <c r="AL47" i="1"/>
  <c r="AL28" i="1"/>
  <c r="AL43" i="1"/>
  <c r="X21" i="1"/>
  <c r="AL45" i="1"/>
  <c r="AL51" i="1"/>
  <c r="AL30" i="1"/>
  <c r="AL36" i="1"/>
  <c r="X36" i="1" s="1"/>
  <c r="N34" i="1" l="1"/>
  <c r="W49" i="1"/>
  <c r="V49" i="1"/>
  <c r="U49" i="1"/>
  <c r="T49" i="1"/>
  <c r="S49" i="1"/>
  <c r="R49" i="1"/>
  <c r="Q49" i="1"/>
  <c r="P49" i="1"/>
  <c r="O49" i="1"/>
  <c r="N49" i="1"/>
  <c r="W47" i="1"/>
  <c r="V47" i="1"/>
  <c r="U47" i="1"/>
  <c r="T47" i="1"/>
  <c r="S47" i="1"/>
  <c r="R47" i="1"/>
  <c r="Q47" i="1"/>
  <c r="P47" i="1"/>
  <c r="O47" i="1"/>
  <c r="N47" i="1"/>
  <c r="W45" i="1"/>
  <c r="V45" i="1"/>
  <c r="U45" i="1"/>
  <c r="T45" i="1"/>
  <c r="S45" i="1"/>
  <c r="R45" i="1"/>
  <c r="Q45" i="1"/>
  <c r="P45" i="1"/>
  <c r="O45" i="1"/>
  <c r="N45" i="1"/>
  <c r="W43" i="1"/>
  <c r="V43" i="1"/>
  <c r="U43" i="1"/>
  <c r="T43" i="1"/>
  <c r="S43" i="1"/>
  <c r="R43" i="1"/>
  <c r="Q43" i="1"/>
  <c r="P43" i="1"/>
  <c r="O43" i="1"/>
  <c r="N43" i="1"/>
  <c r="W34" i="1"/>
  <c r="V34" i="1"/>
  <c r="U34" i="1"/>
  <c r="T34" i="1"/>
  <c r="S34" i="1"/>
  <c r="R34" i="1"/>
  <c r="Q34" i="1"/>
  <c r="X34" i="1" s="1"/>
  <c r="P34" i="1"/>
  <c r="O34" i="1"/>
  <c r="W32" i="1"/>
  <c r="V32" i="1"/>
  <c r="U32" i="1"/>
  <c r="T32" i="1"/>
  <c r="S32" i="1"/>
  <c r="R32" i="1"/>
  <c r="Q32" i="1"/>
  <c r="P32" i="1"/>
  <c r="O32" i="1"/>
  <c r="N32" i="1"/>
  <c r="W30" i="1"/>
  <c r="V30" i="1"/>
  <c r="U30" i="1"/>
  <c r="T30" i="1"/>
  <c r="S30" i="1"/>
  <c r="R30" i="1"/>
  <c r="Q30" i="1"/>
  <c r="P30" i="1"/>
  <c r="O30" i="1"/>
  <c r="N30" i="1"/>
  <c r="W28" i="1"/>
  <c r="V28" i="1"/>
  <c r="U28" i="1"/>
  <c r="T28" i="1"/>
  <c r="S28" i="1"/>
  <c r="R28" i="1"/>
  <c r="Q28" i="1"/>
  <c r="P28" i="1"/>
  <c r="O28" i="1"/>
  <c r="N28" i="1"/>
  <c r="O19" i="1"/>
  <c r="P19" i="1"/>
  <c r="Q19" i="1"/>
  <c r="R19" i="1"/>
  <c r="S19" i="1"/>
  <c r="T19" i="1"/>
  <c r="U19" i="1"/>
  <c r="V19" i="1"/>
  <c r="W19" i="1"/>
  <c r="O17" i="1"/>
  <c r="P17" i="1"/>
  <c r="Q17" i="1"/>
  <c r="R17" i="1"/>
  <c r="S17" i="1"/>
  <c r="T17" i="1"/>
  <c r="U17" i="1"/>
  <c r="V17" i="1"/>
  <c r="W17" i="1"/>
  <c r="N17" i="1"/>
  <c r="N13" i="1"/>
  <c r="N15" i="1"/>
  <c r="O15" i="1"/>
  <c r="P15" i="1"/>
  <c r="Q15" i="1"/>
  <c r="R15" i="1"/>
  <c r="S15" i="1"/>
  <c r="T15" i="1"/>
  <c r="U15" i="1"/>
  <c r="V15" i="1"/>
  <c r="W15" i="1"/>
  <c r="O13" i="1"/>
  <c r="P13" i="1"/>
  <c r="Q13" i="1"/>
  <c r="R13" i="1"/>
  <c r="S13" i="1"/>
  <c r="T13" i="1"/>
  <c r="U13" i="1"/>
  <c r="V13" i="1"/>
  <c r="W13" i="1"/>
  <c r="X28" i="1" l="1"/>
  <c r="X32" i="1"/>
  <c r="X13" i="1"/>
  <c r="X19" i="1"/>
  <c r="X17" i="1"/>
  <c r="X15" i="1"/>
  <c r="X30" i="1"/>
  <c r="X49" i="1"/>
  <c r="X47" i="1"/>
  <c r="X45" i="1"/>
  <c r="X43" i="1"/>
  <c r="Q51" i="1"/>
  <c r="X51" i="1" s="1"/>
</calcChain>
</file>

<file path=xl/sharedStrings.xml><?xml version="1.0" encoding="utf-8"?>
<sst xmlns="http://schemas.openxmlformats.org/spreadsheetml/2006/main" count="55" uniqueCount="16">
  <si>
    <t>Model</t>
  </si>
  <si>
    <t>Row Points</t>
  </si>
  <si>
    <t>Column Points</t>
  </si>
  <si>
    <t>Dent Depth</t>
  </si>
  <si>
    <t>Dent Length</t>
  </si>
  <si>
    <t>Dent Area</t>
  </si>
  <si>
    <t>Spacing [mm]</t>
  </si>
  <si>
    <t>x</t>
  </si>
  <si>
    <t>ImageJ</t>
  </si>
  <si>
    <t>Design X</t>
  </si>
  <si>
    <t>2.75 deg x 92.25 deg, 5 mm diameter regions</t>
  </si>
  <si>
    <t>Average Absolute Difference</t>
  </si>
  <si>
    <t>Dent</t>
  </si>
  <si>
    <t>Region Group</t>
  </si>
  <si>
    <t>*New 1</t>
  </si>
  <si>
    <t>Spacing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</si>
</sst>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right"/>
    </xf>
    <xf numFmtId="0" fontId="2" fillId="3" borderId="0" xfId="0" applyFont="1" applyFill="1"/>
    <xf numFmtId="0" fontId="3" fillId="2" borderId="0" xfId="0" applyFont="1" applyFill="1"/>
    <xf numFmtId="0" fontId="2" fillId="0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5" borderId="0" xfId="0" applyFont="1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0" xfId="0" applyFont="1" applyFill="1"/>
    <xf numFmtId="0" fontId="3" fillId="6" borderId="0" xfId="0" applyFont="1" applyFill="1" applyAlignment="1">
      <alignment horizontal="center"/>
    </xf>
    <xf numFmtId="0" fontId="0" fillId="6" borderId="0" xfId="0" applyFill="1"/>
    <xf numFmtId="0" fontId="5" fillId="6" borderId="0" xfId="0" applyFont="1" applyFill="1"/>
    <xf numFmtId="0" fontId="6" fillId="0" borderId="0" xfId="0" applyFont="1"/>
    <xf numFmtId="0" fontId="7" fillId="6" borderId="0" xfId="0" applyFont="1" applyFill="1" applyAlignment="1">
      <alignment horizontal="center"/>
    </xf>
    <xf numFmtId="0" fontId="7" fillId="0" borderId="0" xfId="0" applyFont="1"/>
    <xf numFmtId="0" fontId="7" fillId="6" borderId="0" xfId="0" applyFont="1" applyFill="1"/>
    <xf numFmtId="0" fontId="7" fillId="0" borderId="0" xfId="0" applyFont="1" applyFill="1"/>
    <xf numFmtId="0" fontId="7" fillId="0" borderId="0" xfId="0" applyFont="1" applyAlignment="1">
      <alignment horizontal="left"/>
    </xf>
    <xf numFmtId="0" fontId="1" fillId="2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/>
    <xf numFmtId="0" fontId="3" fillId="6" borderId="0" xfId="0" applyFont="1" applyFill="1"/>
    <xf numFmtId="0" fontId="0" fillId="6" borderId="0" xfId="0" applyFont="1" applyFill="1"/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Fill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Dent Depth Convergence</a:t>
            </a:r>
            <a:r>
              <a:rPr lang="en-CA" baseline="0"/>
              <a:t> Study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1"/>
          <c:tx>
            <c:v>Dent 1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(Sheet1!$B$4:$C$4,Sheet1!$E$4:$J$4)</c:f>
              <c:numCache>
                <c:formatCode>General</c:formatCode>
                <c:ptCount val="8"/>
                <c:pt idx="0">
                  <c:v>120</c:v>
                </c:pt>
                <c:pt idx="1">
                  <c:v>40</c:v>
                </c:pt>
                <c:pt idx="2">
                  <c:v>17.142857048611074</c:v>
                </c:pt>
                <c:pt idx="3">
                  <c:v>13.333331469973917</c:v>
                </c:pt>
                <c:pt idx="4">
                  <c:v>12.00000142442903</c:v>
                </c:pt>
                <c:pt idx="5">
                  <c:v>10.909092204026392</c:v>
                </c:pt>
                <c:pt idx="6">
                  <c:v>10.000001401749619</c:v>
                </c:pt>
                <c:pt idx="7">
                  <c:v>9.23</c:v>
                </c:pt>
              </c:numCache>
            </c:numRef>
          </c:xVal>
          <c:yVal>
            <c:numRef>
              <c:f>(Sheet1!$B$12:$C$12,Sheet1!$O$11:$O$12,Sheet1!$O$14,Sheet1!$O$16,Sheet1!$O$18,Sheet1!$O$20)</c:f>
              <c:numCache>
                <c:formatCode>General</c:formatCode>
                <c:ptCount val="8"/>
                <c:pt idx="0">
                  <c:v>0.76</c:v>
                </c:pt>
                <c:pt idx="1">
                  <c:v>0.63</c:v>
                </c:pt>
                <c:pt idx="2">
                  <c:v>0.28000000000000003</c:v>
                </c:pt>
                <c:pt idx="3">
                  <c:v>0.41</c:v>
                </c:pt>
                <c:pt idx="4">
                  <c:v>0.46</c:v>
                </c:pt>
                <c:pt idx="5">
                  <c:v>0.47</c:v>
                </c:pt>
                <c:pt idx="6">
                  <c:v>0.46</c:v>
                </c:pt>
                <c:pt idx="7">
                  <c:v>0.46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86-4DAE-A10B-AD82B31EF597}"/>
            </c:ext>
          </c:extLst>
        </c:ser>
        <c:ser>
          <c:idx val="0"/>
          <c:order val="3"/>
          <c:tx>
            <c:v>Dent 4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Sheet1!$B$4:$J$4</c:f>
              <c:numCache>
                <c:formatCode>General</c:formatCode>
                <c:ptCount val="9"/>
                <c:pt idx="0">
                  <c:v>120</c:v>
                </c:pt>
                <c:pt idx="1">
                  <c:v>40</c:v>
                </c:pt>
                <c:pt idx="2">
                  <c:v>24</c:v>
                </c:pt>
                <c:pt idx="3">
                  <c:v>17.142857048611074</c:v>
                </c:pt>
                <c:pt idx="4">
                  <c:v>13.333331469973917</c:v>
                </c:pt>
                <c:pt idx="5">
                  <c:v>12.00000142442903</c:v>
                </c:pt>
                <c:pt idx="6">
                  <c:v>10.909092204026392</c:v>
                </c:pt>
                <c:pt idx="7">
                  <c:v>10.000001401749619</c:v>
                </c:pt>
                <c:pt idx="8">
                  <c:v>9.23</c:v>
                </c:pt>
              </c:numCache>
            </c:numRef>
          </c:xVal>
          <c:yVal>
            <c:numRef>
              <c:f>(Sheet1!$B$16:$D$16,Sheet1!$S$11:$S$12,Sheet1!$S$14,Sheet1!$S$16,Sheet1!$S$18,Sheet1!$S$20)</c:f>
              <c:numCache>
                <c:formatCode>General</c:formatCode>
                <c:ptCount val="9"/>
                <c:pt idx="0">
                  <c:v>0.95</c:v>
                </c:pt>
                <c:pt idx="1">
                  <c:v>0.71</c:v>
                </c:pt>
                <c:pt idx="2">
                  <c:v>0.51</c:v>
                </c:pt>
                <c:pt idx="3">
                  <c:v>0.72</c:v>
                </c:pt>
                <c:pt idx="4">
                  <c:v>0.8</c:v>
                </c:pt>
                <c:pt idx="5">
                  <c:v>0.76</c:v>
                </c:pt>
                <c:pt idx="6">
                  <c:v>0.75</c:v>
                </c:pt>
                <c:pt idx="7">
                  <c:v>0.74</c:v>
                </c:pt>
                <c:pt idx="8">
                  <c:v>0.74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86-4DAE-A10B-AD82B31EF597}"/>
            </c:ext>
          </c:extLst>
        </c:ser>
        <c:ser>
          <c:idx val="4"/>
          <c:order val="4"/>
          <c:tx>
            <c:v>Dent 7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(Sheet1!$B$4,Sheet1!$D$4:$J$4)</c:f>
              <c:numCache>
                <c:formatCode>General</c:formatCode>
                <c:ptCount val="8"/>
                <c:pt idx="0">
                  <c:v>120</c:v>
                </c:pt>
                <c:pt idx="1">
                  <c:v>24</c:v>
                </c:pt>
                <c:pt idx="2">
                  <c:v>17.142857048611074</c:v>
                </c:pt>
                <c:pt idx="3">
                  <c:v>13.333331469973917</c:v>
                </c:pt>
                <c:pt idx="4">
                  <c:v>12.00000142442903</c:v>
                </c:pt>
                <c:pt idx="5">
                  <c:v>10.909092204026392</c:v>
                </c:pt>
                <c:pt idx="6">
                  <c:v>10.000001401749619</c:v>
                </c:pt>
                <c:pt idx="7">
                  <c:v>9.23</c:v>
                </c:pt>
              </c:numCache>
            </c:numRef>
          </c:xVal>
          <c:yVal>
            <c:numRef>
              <c:f>(Sheet1!$B$19,Sheet1!$D$19,Sheet1!$V$11:$V$12,Sheet1!$V$14,Sheet1!$V$16,Sheet1!$V$18,Sheet1!$V$20)</c:f>
              <c:numCache>
                <c:formatCode>General</c:formatCode>
                <c:ptCount val="8"/>
                <c:pt idx="0">
                  <c:v>2.41</c:v>
                </c:pt>
                <c:pt idx="1">
                  <c:v>0.35</c:v>
                </c:pt>
                <c:pt idx="2">
                  <c:v>0.78</c:v>
                </c:pt>
                <c:pt idx="3">
                  <c:v>0.7</c:v>
                </c:pt>
                <c:pt idx="4">
                  <c:v>0.7</c:v>
                </c:pt>
                <c:pt idx="5">
                  <c:v>0.73</c:v>
                </c:pt>
                <c:pt idx="6">
                  <c:v>0.72</c:v>
                </c:pt>
                <c:pt idx="7">
                  <c:v>0.73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D86-4DAE-A10B-AD82B31EF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826351"/>
        <c:axId val="880320639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0"/>
                <c:tx>
                  <c:v>Dent 1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7"/>
                    <c:pt idx="0">
                      <c:v>1</c:v>
                    </c:pt>
                    <c:pt idx="1">
                      <c:v>2</c:v>
                    </c:pt>
                    <c:pt idx="2">
                      <c:v>4</c:v>
                    </c:pt>
                    <c:pt idx="3">
                      <c:v>5</c:v>
                    </c:pt>
                    <c:pt idx="4">
                      <c:v>6</c:v>
                    </c:pt>
                    <c:pt idx="5">
                      <c:v>7</c:v>
                    </c:pt>
                    <c:pt idx="6">
                      <c:v>8</c:v>
                    </c:pt>
                  </c:numLit>
                </c:xVal>
                <c:yVal>
                  <c:numRef>
                    <c:extLst>
                      <c:ext uri="{02D57815-91ED-43cb-92C2-25804820EDAC}">
                        <c15:formulaRef>
                          <c15:sqref>(Sheet1!$B$11:$C$11,Sheet1!$E$11:$I$11)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0.77</c:v>
                      </c:pt>
                      <c:pt idx="1">
                        <c:v>0.35</c:v>
                      </c:pt>
                      <c:pt idx="2">
                        <c:v>0.22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0.43</c:v>
                      </c:pt>
                      <c:pt idx="6">
                        <c:v>0.44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BD86-4DAE-A10B-AD82B31EF597}"/>
                  </c:ext>
                </c:extLst>
              </c15:ser>
            </c15:filteredScatterSeries>
            <c15:filteredScatterSeries>
              <c15:ser>
                <c:idx val="3"/>
                <c:order val="2"/>
                <c:tx>
                  <c:v>Dent 3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7"/>
                    <c:pt idx="0">
                      <c:v>1</c:v>
                    </c:pt>
                    <c:pt idx="1">
                      <c:v>2</c:v>
                    </c:pt>
                    <c:pt idx="2">
                      <c:v>4</c:v>
                    </c:pt>
                    <c:pt idx="3">
                      <c:v>5</c:v>
                    </c:pt>
                    <c:pt idx="4">
                      <c:v>6</c:v>
                    </c:pt>
                    <c:pt idx="5">
                      <c:v>7</c:v>
                    </c:pt>
                    <c:pt idx="6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(Sheet1!$B$13:$C$13,Sheet1!$E$13:$I$13)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0.62</c:v>
                      </c:pt>
                      <c:pt idx="1">
                        <c:v>0.82</c:v>
                      </c:pt>
                      <c:pt idx="2">
                        <c:v>0.46</c:v>
                      </c:pt>
                      <c:pt idx="3">
                        <c:v>0.34</c:v>
                      </c:pt>
                      <c:pt idx="4">
                        <c:v>0.34</c:v>
                      </c:pt>
                      <c:pt idx="5">
                        <c:v>0.34</c:v>
                      </c:pt>
                      <c:pt idx="6">
                        <c:v>0.36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D86-4DAE-A10B-AD82B31EF597}"/>
                  </c:ext>
                </c:extLst>
              </c15:ser>
            </c15:filteredScatterSeries>
          </c:ext>
        </c:extLst>
      </c:scatterChart>
      <c:valAx>
        <c:axId val="881826351"/>
        <c:scaling>
          <c:orientation val="maxMin"/>
          <c:max val="50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Region</a:t>
                </a:r>
                <a:r>
                  <a:rPr lang="en-CA" baseline="0"/>
                  <a:t> Spacing [mm]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320639"/>
        <c:crosses val="autoZero"/>
        <c:crossBetween val="midCat"/>
      </c:valAx>
      <c:valAx>
        <c:axId val="880320639"/>
        <c:scaling>
          <c:orientation val="minMax"/>
          <c:max val="1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Dent Depth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8263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Dent Length Convergence</a:t>
            </a:r>
            <a:r>
              <a:rPr lang="en-CA" baseline="0"/>
              <a:t> Study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5"/>
          <c:order val="10"/>
          <c:tx>
            <c:v>Dent 1</c:v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Sheet1!$E$4:$J$4</c:f>
              <c:numCache>
                <c:formatCode>General</c:formatCode>
                <c:ptCount val="6"/>
                <c:pt idx="0">
                  <c:v>17.142857048611074</c:v>
                </c:pt>
                <c:pt idx="1">
                  <c:v>13.333331469973917</c:v>
                </c:pt>
                <c:pt idx="2">
                  <c:v>12.00000142442903</c:v>
                </c:pt>
                <c:pt idx="3">
                  <c:v>10.909092204026392</c:v>
                </c:pt>
                <c:pt idx="4">
                  <c:v>10.000001401749619</c:v>
                </c:pt>
                <c:pt idx="5">
                  <c:v>9.23</c:v>
                </c:pt>
              </c:numCache>
            </c:numRef>
          </c:xVal>
          <c:yVal>
            <c:numRef>
              <c:f>(Sheet1!$AL$26:$AL$27,Sheet1!$AL$29,Sheet1!$AL$31,Sheet1!$AL$33,Sheet1!$AL$35)</c:f>
              <c:numCache>
                <c:formatCode>General</c:formatCode>
                <c:ptCount val="6"/>
                <c:pt idx="0">
                  <c:v>39.230000000000004</c:v>
                </c:pt>
                <c:pt idx="1">
                  <c:v>50.55</c:v>
                </c:pt>
                <c:pt idx="2">
                  <c:v>53.19</c:v>
                </c:pt>
                <c:pt idx="3">
                  <c:v>55.47</c:v>
                </c:pt>
                <c:pt idx="4">
                  <c:v>56.539999999999992</c:v>
                </c:pt>
                <c:pt idx="5">
                  <c:v>56.230000000000004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2A-498E-AE2C-08B05318893C}"/>
            </c:ext>
          </c:extLst>
        </c:ser>
        <c:ser>
          <c:idx val="10"/>
          <c:order val="11"/>
          <c:tx>
            <c:v>Dent 4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Sheet1!$E$4:$J$4</c:f>
              <c:numCache>
                <c:formatCode>General</c:formatCode>
                <c:ptCount val="6"/>
                <c:pt idx="0">
                  <c:v>17.142857048611074</c:v>
                </c:pt>
                <c:pt idx="1">
                  <c:v>13.333331469973917</c:v>
                </c:pt>
                <c:pt idx="2">
                  <c:v>12.00000142442903</c:v>
                </c:pt>
                <c:pt idx="3">
                  <c:v>10.909092204026392</c:v>
                </c:pt>
                <c:pt idx="4">
                  <c:v>10.000001401749619</c:v>
                </c:pt>
                <c:pt idx="5">
                  <c:v>9.23</c:v>
                </c:pt>
              </c:numCache>
            </c:numRef>
          </c:xVal>
          <c:yVal>
            <c:numRef>
              <c:f>(Sheet1!$S$26:$S$27,Sheet1!$S$29,Sheet1!$S$31,Sheet1!$S$33,Sheet1!$S$35)</c:f>
              <c:numCache>
                <c:formatCode>General</c:formatCode>
                <c:ptCount val="6"/>
                <c:pt idx="0">
                  <c:v>15.28</c:v>
                </c:pt>
                <c:pt idx="1">
                  <c:v>16.510000000000002</c:v>
                </c:pt>
                <c:pt idx="2">
                  <c:v>15.26</c:v>
                </c:pt>
                <c:pt idx="3">
                  <c:v>15.48</c:v>
                </c:pt>
                <c:pt idx="4">
                  <c:v>15.21</c:v>
                </c:pt>
                <c:pt idx="5">
                  <c:v>15.3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57B-46DA-84A6-7CF7D53E6DE3}"/>
            </c:ext>
          </c:extLst>
        </c:ser>
        <c:ser>
          <c:idx val="13"/>
          <c:order val="14"/>
          <c:tx>
            <c:v>Dent 7</c:v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Sheet1!$E$4:$J$4</c:f>
              <c:numCache>
                <c:formatCode>General</c:formatCode>
                <c:ptCount val="6"/>
                <c:pt idx="0">
                  <c:v>17.142857048611074</c:v>
                </c:pt>
                <c:pt idx="1">
                  <c:v>13.333331469973917</c:v>
                </c:pt>
                <c:pt idx="2">
                  <c:v>12.00000142442903</c:v>
                </c:pt>
                <c:pt idx="3">
                  <c:v>10.909092204026392</c:v>
                </c:pt>
                <c:pt idx="4">
                  <c:v>10.000001401749619</c:v>
                </c:pt>
                <c:pt idx="5">
                  <c:v>9.23</c:v>
                </c:pt>
              </c:numCache>
            </c:numRef>
          </c:xVal>
          <c:yVal>
            <c:numRef>
              <c:f>(Sheet1!$V$26:$V$27,Sheet1!$V$29,Sheet1!$V$31,Sheet1!$V$33,Sheet1!$V$35)</c:f>
              <c:numCache>
                <c:formatCode>General</c:formatCode>
                <c:ptCount val="6"/>
                <c:pt idx="0">
                  <c:v>26.82</c:v>
                </c:pt>
                <c:pt idx="1">
                  <c:v>26.9</c:v>
                </c:pt>
                <c:pt idx="2">
                  <c:v>24.69</c:v>
                </c:pt>
                <c:pt idx="3">
                  <c:v>26.07</c:v>
                </c:pt>
                <c:pt idx="4">
                  <c:v>26.35</c:v>
                </c:pt>
                <c:pt idx="5">
                  <c:v>26.25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57B-46DA-84A6-7CF7D53E6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826351"/>
        <c:axId val="880320639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0"/>
                <c:tx>
                  <c:v>Dent 1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7"/>
                    <c:pt idx="0">
                      <c:v>1</c:v>
                    </c:pt>
                    <c:pt idx="1">
                      <c:v>2</c:v>
                    </c:pt>
                    <c:pt idx="2">
                      <c:v>4</c:v>
                    </c:pt>
                    <c:pt idx="3">
                      <c:v>5</c:v>
                    </c:pt>
                    <c:pt idx="4">
                      <c:v>6</c:v>
                    </c:pt>
                    <c:pt idx="5">
                      <c:v>7</c:v>
                    </c:pt>
                    <c:pt idx="6">
                      <c:v>8</c:v>
                    </c:pt>
                  </c:numLit>
                </c:xVal>
                <c:yVal>
                  <c:numRef>
                    <c:extLst>
                      <c:ext uri="{02D57815-91ED-43cb-92C2-25804820EDAC}">
                        <c15:formulaRef>
                          <c15:sqref>(Sheet1!$B$11:$C$11,Sheet1!$E$11:$I$11)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0.77</c:v>
                      </c:pt>
                      <c:pt idx="1">
                        <c:v>0.35</c:v>
                      </c:pt>
                      <c:pt idx="2">
                        <c:v>0.22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0.43</c:v>
                      </c:pt>
                      <c:pt idx="6">
                        <c:v>0.44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757B-46DA-84A6-7CF7D53E6DE3}"/>
                  </c:ext>
                </c:extLst>
              </c15:ser>
            </c15:filteredScatterSeries>
            <c15:filteredScatterSeries>
              <c15:ser>
                <c:idx val="2"/>
                <c:order val="1"/>
                <c:tx>
                  <c:v>Dent 2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7"/>
                    <c:pt idx="0">
                      <c:v>1</c:v>
                    </c:pt>
                    <c:pt idx="1">
                      <c:v>2</c:v>
                    </c:pt>
                    <c:pt idx="2">
                      <c:v>4</c:v>
                    </c:pt>
                    <c:pt idx="3">
                      <c:v>5</c:v>
                    </c:pt>
                    <c:pt idx="4">
                      <c:v>6</c:v>
                    </c:pt>
                    <c:pt idx="5">
                      <c:v>7</c:v>
                    </c:pt>
                    <c:pt idx="6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(Sheet1!$B$12:$C$12,Sheet1!$E$12:$I$12)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0.76</c:v>
                      </c:pt>
                      <c:pt idx="1">
                        <c:v>0.63</c:v>
                      </c:pt>
                      <c:pt idx="2">
                        <c:v>0.28000000000000003</c:v>
                      </c:pt>
                      <c:pt idx="3">
                        <c:v>0.41</c:v>
                      </c:pt>
                      <c:pt idx="4">
                        <c:v>0.46</c:v>
                      </c:pt>
                      <c:pt idx="5">
                        <c:v>0.47</c:v>
                      </c:pt>
                      <c:pt idx="6">
                        <c:v>0.46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57B-46DA-84A6-7CF7D53E6DE3}"/>
                  </c:ext>
                </c:extLst>
              </c15:ser>
            </c15:filteredScatterSeries>
            <c15:filteredScatterSeries>
              <c15:ser>
                <c:idx val="3"/>
                <c:order val="2"/>
                <c:tx>
                  <c:v>Dent 3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7"/>
                    <c:pt idx="0">
                      <c:v>1</c:v>
                    </c:pt>
                    <c:pt idx="1">
                      <c:v>2</c:v>
                    </c:pt>
                    <c:pt idx="2">
                      <c:v>4</c:v>
                    </c:pt>
                    <c:pt idx="3">
                      <c:v>5</c:v>
                    </c:pt>
                    <c:pt idx="4">
                      <c:v>6</c:v>
                    </c:pt>
                    <c:pt idx="5">
                      <c:v>7</c:v>
                    </c:pt>
                    <c:pt idx="6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(Sheet1!$B$13:$C$13,Sheet1!$E$13:$I$13)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0.62</c:v>
                      </c:pt>
                      <c:pt idx="1">
                        <c:v>0.82</c:v>
                      </c:pt>
                      <c:pt idx="2">
                        <c:v>0.46</c:v>
                      </c:pt>
                      <c:pt idx="3">
                        <c:v>0.34</c:v>
                      </c:pt>
                      <c:pt idx="4">
                        <c:v>0.34</c:v>
                      </c:pt>
                      <c:pt idx="5">
                        <c:v>0.34</c:v>
                      </c:pt>
                      <c:pt idx="6">
                        <c:v>0.36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57B-46DA-84A6-7CF7D53E6DE3}"/>
                  </c:ext>
                </c:extLst>
              </c15:ser>
            </c15:filteredScatterSeries>
            <c15:filteredScatterSeries>
              <c15:ser>
                <c:idx val="0"/>
                <c:order val="3"/>
                <c:tx>
                  <c:v>Dent 6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Sheet1!$B$16:$I$16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0.95</c:v>
                      </c:pt>
                      <c:pt idx="1">
                        <c:v>0.71</c:v>
                      </c:pt>
                      <c:pt idx="2">
                        <c:v>0.51</c:v>
                      </c:pt>
                      <c:pt idx="3">
                        <c:v>0.72</c:v>
                      </c:pt>
                      <c:pt idx="4">
                        <c:v>0.8</c:v>
                      </c:pt>
                      <c:pt idx="5">
                        <c:v>0.76</c:v>
                      </c:pt>
                      <c:pt idx="6">
                        <c:v>0.75</c:v>
                      </c:pt>
                      <c:pt idx="7">
                        <c:v>0.74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57B-46DA-84A6-7CF7D53E6DE3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Dent 9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7"/>
                    <c:pt idx="0">
                      <c:v>1</c:v>
                    </c:pt>
                    <c:pt idx="1">
                      <c:v>3</c:v>
                    </c:pt>
                    <c:pt idx="2">
                      <c:v>4</c:v>
                    </c:pt>
                    <c:pt idx="3">
                      <c:v>5</c:v>
                    </c:pt>
                    <c:pt idx="4">
                      <c:v>6</c:v>
                    </c:pt>
                    <c:pt idx="5">
                      <c:v>7</c:v>
                    </c:pt>
                    <c:pt idx="6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(Sheet1!$B$19,Sheet1!$D$19:$I$19)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2.41</c:v>
                      </c:pt>
                      <c:pt idx="1">
                        <c:v>0.35</c:v>
                      </c:pt>
                      <c:pt idx="2">
                        <c:v>0.78</c:v>
                      </c:pt>
                      <c:pt idx="3">
                        <c:v>0.7</c:v>
                      </c:pt>
                      <c:pt idx="4">
                        <c:v>0.7</c:v>
                      </c:pt>
                      <c:pt idx="5">
                        <c:v>0.73</c:v>
                      </c:pt>
                      <c:pt idx="6">
                        <c:v>0.72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57B-46DA-84A6-7CF7D53E6DE3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v>Dent 1</c:v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5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Sheet1!$E$26:$I$26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4.72</c:v>
                      </c:pt>
                      <c:pt idx="1">
                        <c:v>14.17</c:v>
                      </c:pt>
                      <c:pt idx="2">
                        <c:v>14.9</c:v>
                      </c:pt>
                      <c:pt idx="3">
                        <c:v>15.76</c:v>
                      </c:pt>
                      <c:pt idx="4">
                        <c:v>16.02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57B-46DA-84A6-7CF7D53E6DE3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Dent 2</c:v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5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Sheet1!$E$27:$I$27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8</c:v>
                      </c:pt>
                      <c:pt idx="1">
                        <c:v>15.48</c:v>
                      </c:pt>
                      <c:pt idx="2">
                        <c:v>17.079999999999998</c:v>
                      </c:pt>
                      <c:pt idx="3">
                        <c:v>17.98</c:v>
                      </c:pt>
                      <c:pt idx="4">
                        <c:v>19.03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57B-46DA-84A6-7CF7D53E6DE3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v>Dent 3</c:v>
                </c:tx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5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Sheet1!$E$28:$I$28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26.51</c:v>
                      </c:pt>
                      <c:pt idx="1">
                        <c:v>20.9</c:v>
                      </c:pt>
                      <c:pt idx="2">
                        <c:v>21.21</c:v>
                      </c:pt>
                      <c:pt idx="3">
                        <c:v>21.73</c:v>
                      </c:pt>
                      <c:pt idx="4">
                        <c:v>21.49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57B-46DA-84A6-7CF7D53E6DE3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v>Dent 4</c:v>
                </c:tx>
                <c:spPr>
                  <a:ln w="1905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5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Sheet1!$E$29:$I$29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18.32</c:v>
                      </c:pt>
                      <c:pt idx="1">
                        <c:v>13.8</c:v>
                      </c:pt>
                      <c:pt idx="2">
                        <c:v>13.64</c:v>
                      </c:pt>
                      <c:pt idx="3">
                        <c:v>12.38</c:v>
                      </c:pt>
                      <c:pt idx="4">
                        <c:v>12.37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57B-46DA-84A6-7CF7D53E6DE3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v>Dent 5</c:v>
                </c:tx>
                <c:spPr>
                  <a:ln w="19050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5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Sheet1!$E$30:$I$30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16.68</c:v>
                      </c:pt>
                      <c:pt idx="1">
                        <c:v>6.45</c:v>
                      </c:pt>
                      <c:pt idx="2">
                        <c:v>20.09</c:v>
                      </c:pt>
                      <c:pt idx="3">
                        <c:v>20.100000000000001</c:v>
                      </c:pt>
                      <c:pt idx="4">
                        <c:v>19.45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757B-46DA-84A6-7CF7D53E6DE3}"/>
                  </c:ext>
                </c:extLst>
              </c15:ser>
            </c15:filteredScatterSeries>
            <c15:filteredScatterSeries>
              <c15:ser>
                <c:idx val="11"/>
                <c:order val="12"/>
                <c:tx>
                  <c:v>Dent 7</c:v>
                </c:tx>
                <c:spPr>
                  <a:ln w="19050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5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Sheet1!$E$32:$I$32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15.12</c:v>
                      </c:pt>
                      <c:pt idx="1">
                        <c:v>8.7200000000000006</c:v>
                      </c:pt>
                      <c:pt idx="2">
                        <c:v>9.6999999999999993</c:v>
                      </c:pt>
                      <c:pt idx="3">
                        <c:v>7.09</c:v>
                      </c:pt>
                      <c:pt idx="4">
                        <c:v>10.3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757B-46DA-84A6-7CF7D53E6DE3}"/>
                  </c:ext>
                </c:extLst>
              </c15:ser>
            </c15:filteredScatterSeries>
            <c15:filteredScatterSeries>
              <c15:ser>
                <c:idx val="12"/>
                <c:order val="13"/>
                <c:tx>
                  <c:v>Dent 8</c:v>
                </c:tx>
                <c:spPr>
                  <a:ln w="19050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5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Sheet1!$E$33:$I$33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5.76</c:v>
                      </c:pt>
                      <c:pt idx="1">
                        <c:v>3.19</c:v>
                      </c:pt>
                      <c:pt idx="2">
                        <c:v>3.78</c:v>
                      </c:pt>
                      <c:pt idx="3">
                        <c:v>4.2300000000000004</c:v>
                      </c:pt>
                      <c:pt idx="4">
                        <c:v>4.09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757B-46DA-84A6-7CF7D53E6DE3}"/>
                  </c:ext>
                </c:extLst>
              </c15:ser>
            </c15:filteredScatterSeries>
            <c15:filteredScatterSeries>
              <c15:ser>
                <c:idx val="14"/>
                <c:order val="15"/>
                <c:tx>
                  <c:v>Dent 10</c:v>
                </c:tx>
                <c:spPr>
                  <a:ln w="19050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5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Sheet1!$E$35:$I$35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8.6199999999999992</c:v>
                      </c:pt>
                      <c:pt idx="1">
                        <c:v>9.3000000000000007</c:v>
                      </c:pt>
                      <c:pt idx="2">
                        <c:v>8.82</c:v>
                      </c:pt>
                      <c:pt idx="3">
                        <c:v>7.79</c:v>
                      </c:pt>
                      <c:pt idx="4">
                        <c:v>7.28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757B-46DA-84A6-7CF7D53E6DE3}"/>
                  </c:ext>
                </c:extLst>
              </c15:ser>
            </c15:filteredScatterSeries>
          </c:ext>
        </c:extLst>
      </c:scatterChart>
      <c:valAx>
        <c:axId val="881826351"/>
        <c:scaling>
          <c:orientation val="maxMin"/>
          <c:max val="18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Region</a:t>
                </a:r>
                <a:r>
                  <a:rPr lang="en-CA" baseline="0"/>
                  <a:t> Spacing [mm]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320639"/>
        <c:crosses val="autoZero"/>
        <c:crossBetween val="midCat"/>
      </c:valAx>
      <c:valAx>
        <c:axId val="880320639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Dent Length</a:t>
                </a:r>
                <a:r>
                  <a:rPr lang="en-CA" baseline="0"/>
                  <a:t> [mm]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8263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Dent Area Convergence</a:t>
            </a:r>
            <a:r>
              <a:rPr lang="en-CA" baseline="0"/>
              <a:t> Study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0"/>
          <c:order val="18"/>
          <c:tx>
            <c:v>Dent 1</c:v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Sheet1!$E$4:$J$4</c:f>
              <c:numCache>
                <c:formatCode>General</c:formatCode>
                <c:ptCount val="6"/>
                <c:pt idx="0">
                  <c:v>17.142857048611074</c:v>
                </c:pt>
                <c:pt idx="1">
                  <c:v>13.333331469973917</c:v>
                </c:pt>
                <c:pt idx="2">
                  <c:v>12.00000142442903</c:v>
                </c:pt>
                <c:pt idx="3">
                  <c:v>10.909092204026392</c:v>
                </c:pt>
                <c:pt idx="4">
                  <c:v>10.000001401749619</c:v>
                </c:pt>
                <c:pt idx="5">
                  <c:v>9.23</c:v>
                </c:pt>
              </c:numCache>
            </c:numRef>
          </c:xVal>
          <c:yVal>
            <c:numRef>
              <c:f>(Sheet1!$AL$41:$AL$42,Sheet1!$AL$44,Sheet1!$AL$46,Sheet1!$AL$48,Sheet1!$AL$50)</c:f>
              <c:numCache>
                <c:formatCode>General</c:formatCode>
                <c:ptCount val="6"/>
                <c:pt idx="0">
                  <c:v>366.33</c:v>
                </c:pt>
                <c:pt idx="1">
                  <c:v>325.40999999999997</c:v>
                </c:pt>
                <c:pt idx="2">
                  <c:v>382</c:v>
                </c:pt>
                <c:pt idx="3">
                  <c:v>386.01</c:v>
                </c:pt>
                <c:pt idx="4">
                  <c:v>393.13</c:v>
                </c:pt>
                <c:pt idx="5">
                  <c:v>390.12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BA-4419-A45B-2010F6196A52}"/>
            </c:ext>
          </c:extLst>
        </c:ser>
        <c:ser>
          <c:idx val="18"/>
          <c:order val="19"/>
          <c:tx>
            <c:v>Dent 4</c:v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Sheet1!$E$4:$J$4</c:f>
              <c:numCache>
                <c:formatCode>General</c:formatCode>
                <c:ptCount val="6"/>
                <c:pt idx="0">
                  <c:v>17.142857048611074</c:v>
                </c:pt>
                <c:pt idx="1">
                  <c:v>13.333331469973917</c:v>
                </c:pt>
                <c:pt idx="2">
                  <c:v>12.00000142442903</c:v>
                </c:pt>
                <c:pt idx="3">
                  <c:v>10.909092204026392</c:v>
                </c:pt>
                <c:pt idx="4">
                  <c:v>10.000001401749619</c:v>
                </c:pt>
                <c:pt idx="5">
                  <c:v>9.23</c:v>
                </c:pt>
              </c:numCache>
            </c:numRef>
          </c:xVal>
          <c:yVal>
            <c:numRef>
              <c:f>(Sheet1!$S$41:$S$42,Sheet1!$S$44,Sheet1!$S$46,Sheet1!$S$48,Sheet1!$S$50)</c:f>
              <c:numCache>
                <c:formatCode>General</c:formatCode>
                <c:ptCount val="6"/>
                <c:pt idx="0">
                  <c:v>103.71</c:v>
                </c:pt>
                <c:pt idx="1">
                  <c:v>156.61000000000001</c:v>
                </c:pt>
                <c:pt idx="2">
                  <c:v>135.52000000000001</c:v>
                </c:pt>
                <c:pt idx="3">
                  <c:v>135.13</c:v>
                </c:pt>
                <c:pt idx="4">
                  <c:v>132.33000000000001</c:v>
                </c:pt>
                <c:pt idx="5">
                  <c:v>130.02000000000001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FE9-4AB7-86CD-FA1F31B9C77D}"/>
            </c:ext>
          </c:extLst>
        </c:ser>
        <c:ser>
          <c:idx val="19"/>
          <c:order val="20"/>
          <c:tx>
            <c:v>Dent 7</c:v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Sheet1!$E$4:$J$4</c:f>
              <c:numCache>
                <c:formatCode>General</c:formatCode>
                <c:ptCount val="6"/>
                <c:pt idx="0">
                  <c:v>17.142857048611074</c:v>
                </c:pt>
                <c:pt idx="1">
                  <c:v>13.333331469973917</c:v>
                </c:pt>
                <c:pt idx="2">
                  <c:v>12.00000142442903</c:v>
                </c:pt>
                <c:pt idx="3">
                  <c:v>10.909092204026392</c:v>
                </c:pt>
                <c:pt idx="4">
                  <c:v>10.000001401749619</c:v>
                </c:pt>
                <c:pt idx="5">
                  <c:v>9.23</c:v>
                </c:pt>
              </c:numCache>
            </c:numRef>
          </c:xVal>
          <c:yVal>
            <c:numRef>
              <c:f>(Sheet1!$V$41:$V$42,Sheet1!$V$44,Sheet1!$V$46,Sheet1!$V$48,Sheet1!$V$50)</c:f>
              <c:numCache>
                <c:formatCode>General</c:formatCode>
                <c:ptCount val="6"/>
                <c:pt idx="0">
                  <c:v>394.96</c:v>
                </c:pt>
                <c:pt idx="1">
                  <c:v>372.38</c:v>
                </c:pt>
                <c:pt idx="2">
                  <c:v>349.2</c:v>
                </c:pt>
                <c:pt idx="3">
                  <c:v>386.99</c:v>
                </c:pt>
                <c:pt idx="4">
                  <c:v>383.37</c:v>
                </c:pt>
                <c:pt idx="5">
                  <c:v>383.9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FE9-4AB7-86CD-FA1F31B9C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826351"/>
        <c:axId val="880320639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0"/>
                <c:tx>
                  <c:v>Dent 1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7"/>
                    <c:pt idx="0">
                      <c:v>1</c:v>
                    </c:pt>
                    <c:pt idx="1">
                      <c:v>2</c:v>
                    </c:pt>
                    <c:pt idx="2">
                      <c:v>4</c:v>
                    </c:pt>
                    <c:pt idx="3">
                      <c:v>5</c:v>
                    </c:pt>
                    <c:pt idx="4">
                      <c:v>6</c:v>
                    </c:pt>
                    <c:pt idx="5">
                      <c:v>7</c:v>
                    </c:pt>
                    <c:pt idx="6">
                      <c:v>8</c:v>
                    </c:pt>
                  </c:numLit>
                </c:xVal>
                <c:yVal>
                  <c:numRef>
                    <c:extLst>
                      <c:ext uri="{02D57815-91ED-43cb-92C2-25804820EDAC}">
                        <c15:formulaRef>
                          <c15:sqref>(Sheet1!$B$11:$C$11,Sheet1!$E$11:$I$11)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0.77</c:v>
                      </c:pt>
                      <c:pt idx="1">
                        <c:v>0.35</c:v>
                      </c:pt>
                      <c:pt idx="2">
                        <c:v>0.22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0.43</c:v>
                      </c:pt>
                      <c:pt idx="6">
                        <c:v>0.44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5-EFE9-4AB7-86CD-FA1F31B9C77D}"/>
                  </c:ext>
                </c:extLst>
              </c15:ser>
            </c15:filteredScatterSeries>
            <c15:filteredScatterSeries>
              <c15:ser>
                <c:idx val="2"/>
                <c:order val="1"/>
                <c:tx>
                  <c:v>Dent 2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7"/>
                    <c:pt idx="0">
                      <c:v>1</c:v>
                    </c:pt>
                    <c:pt idx="1">
                      <c:v>2</c:v>
                    </c:pt>
                    <c:pt idx="2">
                      <c:v>4</c:v>
                    </c:pt>
                    <c:pt idx="3">
                      <c:v>5</c:v>
                    </c:pt>
                    <c:pt idx="4">
                      <c:v>6</c:v>
                    </c:pt>
                    <c:pt idx="5">
                      <c:v>7</c:v>
                    </c:pt>
                    <c:pt idx="6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(Sheet1!$B$12:$C$12,Sheet1!$E$12:$I$12)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0.76</c:v>
                      </c:pt>
                      <c:pt idx="1">
                        <c:v>0.63</c:v>
                      </c:pt>
                      <c:pt idx="2">
                        <c:v>0.28000000000000003</c:v>
                      </c:pt>
                      <c:pt idx="3">
                        <c:v>0.41</c:v>
                      </c:pt>
                      <c:pt idx="4">
                        <c:v>0.46</c:v>
                      </c:pt>
                      <c:pt idx="5">
                        <c:v>0.47</c:v>
                      </c:pt>
                      <c:pt idx="6">
                        <c:v>0.46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FE9-4AB7-86CD-FA1F31B9C77D}"/>
                  </c:ext>
                </c:extLst>
              </c15:ser>
            </c15:filteredScatterSeries>
            <c15:filteredScatterSeries>
              <c15:ser>
                <c:idx val="3"/>
                <c:order val="2"/>
                <c:tx>
                  <c:v>Dent 3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7"/>
                    <c:pt idx="0">
                      <c:v>1</c:v>
                    </c:pt>
                    <c:pt idx="1">
                      <c:v>2</c:v>
                    </c:pt>
                    <c:pt idx="2">
                      <c:v>4</c:v>
                    </c:pt>
                    <c:pt idx="3">
                      <c:v>5</c:v>
                    </c:pt>
                    <c:pt idx="4">
                      <c:v>6</c:v>
                    </c:pt>
                    <c:pt idx="5">
                      <c:v>7</c:v>
                    </c:pt>
                    <c:pt idx="6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(Sheet1!$B$13:$C$13,Sheet1!$E$13:$I$13)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0.62</c:v>
                      </c:pt>
                      <c:pt idx="1">
                        <c:v>0.82</c:v>
                      </c:pt>
                      <c:pt idx="2">
                        <c:v>0.46</c:v>
                      </c:pt>
                      <c:pt idx="3">
                        <c:v>0.34</c:v>
                      </c:pt>
                      <c:pt idx="4">
                        <c:v>0.34</c:v>
                      </c:pt>
                      <c:pt idx="5">
                        <c:v>0.34</c:v>
                      </c:pt>
                      <c:pt idx="6">
                        <c:v>0.36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FE9-4AB7-86CD-FA1F31B9C77D}"/>
                  </c:ext>
                </c:extLst>
              </c15:ser>
            </c15:filteredScatterSeries>
            <c15:filteredScatterSeries>
              <c15:ser>
                <c:idx val="0"/>
                <c:order val="3"/>
                <c:tx>
                  <c:v>Dent 6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Sheet1!$B$16:$I$16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0.95</c:v>
                      </c:pt>
                      <c:pt idx="1">
                        <c:v>0.71</c:v>
                      </c:pt>
                      <c:pt idx="2">
                        <c:v>0.51</c:v>
                      </c:pt>
                      <c:pt idx="3">
                        <c:v>0.72</c:v>
                      </c:pt>
                      <c:pt idx="4">
                        <c:v>0.8</c:v>
                      </c:pt>
                      <c:pt idx="5">
                        <c:v>0.76</c:v>
                      </c:pt>
                      <c:pt idx="6">
                        <c:v>0.75</c:v>
                      </c:pt>
                      <c:pt idx="7">
                        <c:v>0.74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FE9-4AB7-86CD-FA1F31B9C77D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Dent 9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7"/>
                    <c:pt idx="0">
                      <c:v>1</c:v>
                    </c:pt>
                    <c:pt idx="1">
                      <c:v>3</c:v>
                    </c:pt>
                    <c:pt idx="2">
                      <c:v>4</c:v>
                    </c:pt>
                    <c:pt idx="3">
                      <c:v>5</c:v>
                    </c:pt>
                    <c:pt idx="4">
                      <c:v>6</c:v>
                    </c:pt>
                    <c:pt idx="5">
                      <c:v>7</c:v>
                    </c:pt>
                    <c:pt idx="6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(Sheet1!$B$19,Sheet1!$D$19:$I$19)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2.41</c:v>
                      </c:pt>
                      <c:pt idx="1">
                        <c:v>0.35</c:v>
                      </c:pt>
                      <c:pt idx="2">
                        <c:v>0.78</c:v>
                      </c:pt>
                      <c:pt idx="3">
                        <c:v>0.7</c:v>
                      </c:pt>
                      <c:pt idx="4">
                        <c:v>0.7</c:v>
                      </c:pt>
                      <c:pt idx="5">
                        <c:v>0.73</c:v>
                      </c:pt>
                      <c:pt idx="6">
                        <c:v>0.72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FE9-4AB7-86CD-FA1F31B9C77D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v>Dent 1</c:v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5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Sheet1!$E$26:$I$26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4.72</c:v>
                      </c:pt>
                      <c:pt idx="1">
                        <c:v>14.17</c:v>
                      </c:pt>
                      <c:pt idx="2">
                        <c:v>14.9</c:v>
                      </c:pt>
                      <c:pt idx="3">
                        <c:v>15.76</c:v>
                      </c:pt>
                      <c:pt idx="4">
                        <c:v>16.02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EFE9-4AB7-86CD-FA1F31B9C77D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Dent 2</c:v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5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Sheet1!$E$27:$I$27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8</c:v>
                      </c:pt>
                      <c:pt idx="1">
                        <c:v>15.48</c:v>
                      </c:pt>
                      <c:pt idx="2">
                        <c:v>17.079999999999998</c:v>
                      </c:pt>
                      <c:pt idx="3">
                        <c:v>17.98</c:v>
                      </c:pt>
                      <c:pt idx="4">
                        <c:v>19.03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FE9-4AB7-86CD-FA1F31B9C77D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v>Dent 3</c:v>
                </c:tx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5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Sheet1!$E$28:$I$28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26.51</c:v>
                      </c:pt>
                      <c:pt idx="1">
                        <c:v>20.9</c:v>
                      </c:pt>
                      <c:pt idx="2">
                        <c:v>21.21</c:v>
                      </c:pt>
                      <c:pt idx="3">
                        <c:v>21.73</c:v>
                      </c:pt>
                      <c:pt idx="4">
                        <c:v>21.49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FE9-4AB7-86CD-FA1F31B9C77D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v>Dent 4</c:v>
                </c:tx>
                <c:spPr>
                  <a:ln w="1905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5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Sheet1!$E$29:$I$29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18.32</c:v>
                      </c:pt>
                      <c:pt idx="1">
                        <c:v>13.8</c:v>
                      </c:pt>
                      <c:pt idx="2">
                        <c:v>13.64</c:v>
                      </c:pt>
                      <c:pt idx="3">
                        <c:v>12.38</c:v>
                      </c:pt>
                      <c:pt idx="4">
                        <c:v>12.37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FE9-4AB7-86CD-FA1F31B9C77D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v>Dent 5</c:v>
                </c:tx>
                <c:spPr>
                  <a:ln w="19050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5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Sheet1!$E$30:$I$30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16.68</c:v>
                      </c:pt>
                      <c:pt idx="1">
                        <c:v>6.45</c:v>
                      </c:pt>
                      <c:pt idx="2">
                        <c:v>20.09</c:v>
                      </c:pt>
                      <c:pt idx="3">
                        <c:v>20.100000000000001</c:v>
                      </c:pt>
                      <c:pt idx="4">
                        <c:v>19.45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FE9-4AB7-86CD-FA1F31B9C77D}"/>
                  </c:ext>
                </c:extLst>
              </c15:ser>
            </c15:filteredScatterSeries>
            <c15:filteredScatterSeries>
              <c15:ser>
                <c:idx val="10"/>
                <c:order val="10"/>
                <c:tx>
                  <c:v>Dent 6</c:v>
                </c:tx>
                <c:spPr>
                  <a:ln w="19050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5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Sheet1!$E$31:$I$31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15.28</c:v>
                      </c:pt>
                      <c:pt idx="1">
                        <c:v>16.510000000000002</c:v>
                      </c:pt>
                      <c:pt idx="2">
                        <c:v>15.26</c:v>
                      </c:pt>
                      <c:pt idx="3">
                        <c:v>15.48</c:v>
                      </c:pt>
                      <c:pt idx="4">
                        <c:v>15.21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FE9-4AB7-86CD-FA1F31B9C77D}"/>
                  </c:ext>
                </c:extLst>
              </c15:ser>
            </c15:filteredScatterSeries>
            <c15:filteredScatterSeries>
              <c15:ser>
                <c:idx val="11"/>
                <c:order val="11"/>
                <c:tx>
                  <c:v>Dent 7</c:v>
                </c:tx>
                <c:spPr>
                  <a:ln w="19050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5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Sheet1!$E$32:$I$32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15.12</c:v>
                      </c:pt>
                      <c:pt idx="1">
                        <c:v>8.7200000000000006</c:v>
                      </c:pt>
                      <c:pt idx="2">
                        <c:v>9.6999999999999993</c:v>
                      </c:pt>
                      <c:pt idx="3">
                        <c:v>7.09</c:v>
                      </c:pt>
                      <c:pt idx="4">
                        <c:v>10.3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FE9-4AB7-86CD-FA1F31B9C77D}"/>
                  </c:ext>
                </c:extLst>
              </c15:ser>
            </c15:filteredScatterSeries>
            <c15:filteredScatterSeries>
              <c15:ser>
                <c:idx val="12"/>
                <c:order val="12"/>
                <c:tx>
                  <c:v>Dent 8</c:v>
                </c:tx>
                <c:spPr>
                  <a:ln w="19050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5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Sheet1!$E$33:$I$33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5.76</c:v>
                      </c:pt>
                      <c:pt idx="1">
                        <c:v>3.19</c:v>
                      </c:pt>
                      <c:pt idx="2">
                        <c:v>3.78</c:v>
                      </c:pt>
                      <c:pt idx="3">
                        <c:v>4.2300000000000004</c:v>
                      </c:pt>
                      <c:pt idx="4">
                        <c:v>4.09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FE9-4AB7-86CD-FA1F31B9C77D}"/>
                  </c:ext>
                </c:extLst>
              </c15:ser>
            </c15:filteredScatterSeries>
            <c15:filteredScatterSeries>
              <c15:ser>
                <c:idx val="13"/>
                <c:order val="13"/>
                <c:tx>
                  <c:v>Dent 9</c:v>
                </c:tx>
                <c:spPr>
                  <a:ln w="19050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5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Sheet1!$E$34:$I$34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26.82</c:v>
                      </c:pt>
                      <c:pt idx="1">
                        <c:v>26.9</c:v>
                      </c:pt>
                      <c:pt idx="2">
                        <c:v>24.69</c:v>
                      </c:pt>
                      <c:pt idx="3">
                        <c:v>26.07</c:v>
                      </c:pt>
                      <c:pt idx="4">
                        <c:v>26.35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FE9-4AB7-86CD-FA1F31B9C77D}"/>
                  </c:ext>
                </c:extLst>
              </c15:ser>
            </c15:filteredScatterSeries>
            <c15:filteredScatterSeries>
              <c15:ser>
                <c:idx val="14"/>
                <c:order val="14"/>
                <c:tx>
                  <c:v>Dent 10</c:v>
                </c:tx>
                <c:spPr>
                  <a:ln w="19050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5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Sheet1!$E$35:$I$35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8.6199999999999992</c:v>
                      </c:pt>
                      <c:pt idx="1">
                        <c:v>9.3000000000000007</c:v>
                      </c:pt>
                      <c:pt idx="2">
                        <c:v>8.82</c:v>
                      </c:pt>
                      <c:pt idx="3">
                        <c:v>7.79</c:v>
                      </c:pt>
                      <c:pt idx="4">
                        <c:v>7.28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FE9-4AB7-86CD-FA1F31B9C77D}"/>
                  </c:ext>
                </c:extLst>
              </c15:ser>
            </c15:filteredScatterSeries>
            <c15:filteredScatterSeries>
              <c15:ser>
                <c:idx val="15"/>
                <c:order val="15"/>
                <c:tx>
                  <c:v>Dent 1</c:v>
                </c:tx>
                <c:spPr>
                  <a:ln w="19050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5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Sheet1!$E$41:$I$41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12.74</c:v>
                      </c:pt>
                      <c:pt idx="1">
                        <c:v>90.14</c:v>
                      </c:pt>
                      <c:pt idx="2">
                        <c:v>99.54</c:v>
                      </c:pt>
                      <c:pt idx="3">
                        <c:v>111.57</c:v>
                      </c:pt>
                      <c:pt idx="4">
                        <c:v>120.52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EFE9-4AB7-86CD-FA1F31B9C77D}"/>
                  </c:ext>
                </c:extLst>
              </c15:ser>
            </c15:filteredScatterSeries>
            <c15:filteredScatterSeries>
              <c15:ser>
                <c:idx val="16"/>
                <c:order val="16"/>
                <c:tx>
                  <c:v>Dent 2</c:v>
                </c:tx>
                <c:spPr>
                  <a:ln w="19050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5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Sheet1!$E$42:$I$42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32.46</c:v>
                      </c:pt>
                      <c:pt idx="1">
                        <c:v>96.46</c:v>
                      </c:pt>
                      <c:pt idx="2">
                        <c:v>126.29</c:v>
                      </c:pt>
                      <c:pt idx="3">
                        <c:v>140.9</c:v>
                      </c:pt>
                      <c:pt idx="4">
                        <c:v>161.55000000000001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EFE9-4AB7-86CD-FA1F31B9C77D}"/>
                  </c:ext>
                </c:extLst>
              </c15:ser>
            </c15:filteredScatterSeries>
            <c15:filteredScatterSeries>
              <c15:ser>
                <c:idx val="17"/>
                <c:order val="17"/>
                <c:tx>
                  <c:v>Dent 3</c:v>
                </c:tx>
                <c:spPr>
                  <a:ln w="19050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5"/>
                    <c:pt idx="0">
                      <c:v>4</c:v>
                    </c:pt>
                    <c:pt idx="1">
                      <c:v>5</c:v>
                    </c:pt>
                    <c:pt idx="2">
                      <c:v>6</c:v>
                    </c:pt>
                    <c:pt idx="3">
                      <c:v>7</c:v>
                    </c:pt>
                    <c:pt idx="4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Sheet1!$E$43:$I$43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321.13</c:v>
                      </c:pt>
                      <c:pt idx="1">
                        <c:v>138.81</c:v>
                      </c:pt>
                      <c:pt idx="2">
                        <c:v>156.16999999999999</c:v>
                      </c:pt>
                      <c:pt idx="3">
                        <c:v>133.54</c:v>
                      </c:pt>
                      <c:pt idx="4">
                        <c:v>146.06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EFE9-4AB7-86CD-FA1F31B9C77D}"/>
                  </c:ext>
                </c:extLst>
              </c15:ser>
            </c15:filteredScatterSeries>
          </c:ext>
        </c:extLst>
      </c:scatterChart>
      <c:valAx>
        <c:axId val="881826351"/>
        <c:scaling>
          <c:orientation val="maxMin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Region</a:t>
                </a:r>
                <a:r>
                  <a:rPr lang="en-CA" baseline="0"/>
                  <a:t> Spacing [mm]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320639"/>
        <c:crosses val="autoZero"/>
        <c:crossBetween val="midCat"/>
      </c:valAx>
      <c:valAx>
        <c:axId val="880320639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Dent Area</a:t>
                </a:r>
                <a:r>
                  <a:rPr lang="en-CA" baseline="0"/>
                  <a:t> [mm2]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8263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5"/>
          <c:order val="5"/>
          <c:tx>
            <c:v>Dent Depth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Sheet1!$AL$7:$AL$11</c:f>
              <c:numCache>
                <c:formatCode>General</c:formatCode>
                <c:ptCount val="5"/>
                <c:pt idx="0">
                  <c:v>100</c:v>
                </c:pt>
                <c:pt idx="1">
                  <c:v>121</c:v>
                </c:pt>
                <c:pt idx="2">
                  <c:v>144</c:v>
                </c:pt>
                <c:pt idx="3">
                  <c:v>169</c:v>
                </c:pt>
                <c:pt idx="4">
                  <c:v>196</c:v>
                </c:pt>
              </c:numCache>
            </c:numRef>
          </c:xVal>
          <c:yVal>
            <c:numRef>
              <c:f>Sheet1!$AM$7:$AM$11</c:f>
              <c:numCache>
                <c:formatCode>General</c:formatCode>
                <c:ptCount val="5"/>
                <c:pt idx="0">
                  <c:v>20.171002530546442</c:v>
                </c:pt>
                <c:pt idx="1">
                  <c:v>11.75444179292702</c:v>
                </c:pt>
                <c:pt idx="2">
                  <c:v>3.9651086489368903</c:v>
                </c:pt>
                <c:pt idx="3">
                  <c:v>2.3814785786596726</c:v>
                </c:pt>
                <c:pt idx="4">
                  <c:v>1.163645207514429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93-4E56-97BF-4D84CF65B9F0}"/>
            </c:ext>
          </c:extLst>
        </c:ser>
        <c:ser>
          <c:idx val="6"/>
          <c:order val="6"/>
          <c:tx>
            <c:v>Dent Length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Sheet1!$AL$7:$AL$11</c:f>
              <c:numCache>
                <c:formatCode>General</c:formatCode>
                <c:ptCount val="5"/>
                <c:pt idx="0">
                  <c:v>100</c:v>
                </c:pt>
                <c:pt idx="1">
                  <c:v>121</c:v>
                </c:pt>
                <c:pt idx="2">
                  <c:v>144</c:v>
                </c:pt>
                <c:pt idx="3">
                  <c:v>169</c:v>
                </c:pt>
                <c:pt idx="4">
                  <c:v>196</c:v>
                </c:pt>
              </c:numCache>
            </c:numRef>
          </c:xVal>
          <c:yVal>
            <c:numRef>
              <c:f>Sheet1!$AN$7:$AN$11</c:f>
              <c:numCache>
                <c:formatCode>General</c:formatCode>
                <c:ptCount val="5"/>
                <c:pt idx="0">
                  <c:v>33.570632178070674</c:v>
                </c:pt>
                <c:pt idx="1">
                  <c:v>19.793625351613834</c:v>
                </c:pt>
                <c:pt idx="2">
                  <c:v>5.828334035136268</c:v>
                </c:pt>
                <c:pt idx="3">
                  <c:v>3.3032383513336012</c:v>
                </c:pt>
                <c:pt idx="4">
                  <c:v>0.97742942800804655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B93-4E56-97BF-4D84CF65B9F0}"/>
            </c:ext>
          </c:extLst>
        </c:ser>
        <c:ser>
          <c:idx val="7"/>
          <c:order val="7"/>
          <c:tx>
            <c:v>Dent Area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Sheet1!$AL$7:$AL$11</c:f>
              <c:numCache>
                <c:formatCode>General</c:formatCode>
                <c:ptCount val="5"/>
                <c:pt idx="0">
                  <c:v>100</c:v>
                </c:pt>
                <c:pt idx="1">
                  <c:v>121</c:v>
                </c:pt>
                <c:pt idx="2">
                  <c:v>144</c:v>
                </c:pt>
                <c:pt idx="3">
                  <c:v>169</c:v>
                </c:pt>
                <c:pt idx="4">
                  <c:v>196</c:v>
                </c:pt>
              </c:numCache>
            </c:numRef>
          </c:xVal>
          <c:yVal>
            <c:numRef>
              <c:f>Sheet1!$AO$7:$AO$11</c:f>
              <c:numCache>
                <c:formatCode>General</c:formatCode>
                <c:ptCount val="5"/>
                <c:pt idx="0">
                  <c:v>83.52758023611139</c:v>
                </c:pt>
                <c:pt idx="1">
                  <c:v>30.749512571414623</c:v>
                </c:pt>
                <c:pt idx="2">
                  <c:v>13.182674291710025</c:v>
                </c:pt>
                <c:pt idx="3">
                  <c:v>6.6353211740988556</c:v>
                </c:pt>
                <c:pt idx="4">
                  <c:v>2.4561600547712787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B93-4E56-97BF-4D84CF65B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826351"/>
        <c:axId val="880320639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0"/>
                <c:tx>
                  <c:v>Dent 1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7"/>
                    <c:pt idx="0">
                      <c:v>1</c:v>
                    </c:pt>
                    <c:pt idx="1">
                      <c:v>2</c:v>
                    </c:pt>
                    <c:pt idx="2">
                      <c:v>4</c:v>
                    </c:pt>
                    <c:pt idx="3">
                      <c:v>5</c:v>
                    </c:pt>
                    <c:pt idx="4">
                      <c:v>6</c:v>
                    </c:pt>
                    <c:pt idx="5">
                      <c:v>7</c:v>
                    </c:pt>
                    <c:pt idx="6">
                      <c:v>8</c:v>
                    </c:pt>
                  </c:numLit>
                </c:xVal>
                <c:yVal>
                  <c:numRef>
                    <c:extLst>
                      <c:ext uri="{02D57815-91ED-43cb-92C2-25804820EDAC}">
                        <c15:formulaRef>
                          <c15:sqref>(Sheet1!$B$11:$C$11,Sheet1!$E$11:$I$11)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0.77</c:v>
                      </c:pt>
                      <c:pt idx="1">
                        <c:v>0.35</c:v>
                      </c:pt>
                      <c:pt idx="2">
                        <c:v>0.22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0.43</c:v>
                      </c:pt>
                      <c:pt idx="6">
                        <c:v>0.44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3-AB93-4E56-97BF-4D84CF65B9F0}"/>
                  </c:ext>
                </c:extLst>
              </c15:ser>
            </c15:filteredScatterSeries>
            <c15:filteredScatterSeries>
              <c15:ser>
                <c:idx val="2"/>
                <c:order val="1"/>
                <c:tx>
                  <c:v>Dent 1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[1]Sheet1!$B$4:$G$4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220</c:v>
                      </c:pt>
                      <c:pt idx="1">
                        <c:v>73.332999999999998</c:v>
                      </c:pt>
                      <c:pt idx="2">
                        <c:v>44</c:v>
                      </c:pt>
                      <c:pt idx="3">
                        <c:v>31.428000000000001</c:v>
                      </c:pt>
                      <c:pt idx="4">
                        <c:v>24.443999999999999</c:v>
                      </c:pt>
                      <c:pt idx="5">
                        <c:v>22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([1]Sheet1!$B$8:$C$8,[1]Sheet1!$J$8:$J$9,[1]Sheet1!$J$11,[1]Sheet1!$J$13)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1.1599999999999999</c:v>
                      </c:pt>
                      <c:pt idx="1">
                        <c:v>1.05</c:v>
                      </c:pt>
                      <c:pt idx="2">
                        <c:v>1.1499999999999999</c:v>
                      </c:pt>
                      <c:pt idx="3">
                        <c:v>1.1399999999999999</c:v>
                      </c:pt>
                      <c:pt idx="4">
                        <c:v>1.1299999999999999</c:v>
                      </c:pt>
                      <c:pt idx="5">
                        <c:v>1.1299999999999999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B93-4E56-97BF-4D84CF65B9F0}"/>
                  </c:ext>
                </c:extLst>
              </c15:ser>
            </c15:filteredScatterSeries>
            <c15:filteredScatterSeries>
              <c15:ser>
                <c:idx val="3"/>
                <c:order val="2"/>
                <c:tx>
                  <c:v>Dent 3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7"/>
                    <c:pt idx="0">
                      <c:v>1</c:v>
                    </c:pt>
                    <c:pt idx="1">
                      <c:v>2</c:v>
                    </c:pt>
                    <c:pt idx="2">
                      <c:v>4</c:v>
                    </c:pt>
                    <c:pt idx="3">
                      <c:v>5</c:v>
                    </c:pt>
                    <c:pt idx="4">
                      <c:v>6</c:v>
                    </c:pt>
                    <c:pt idx="5">
                      <c:v>7</c:v>
                    </c:pt>
                    <c:pt idx="6">
                      <c:v>8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(Sheet1!$B$13:$C$13,Sheet1!$E$13:$I$13)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0.62</c:v>
                      </c:pt>
                      <c:pt idx="1">
                        <c:v>0.82</c:v>
                      </c:pt>
                      <c:pt idx="2">
                        <c:v>0.46</c:v>
                      </c:pt>
                      <c:pt idx="3">
                        <c:v>0.34</c:v>
                      </c:pt>
                      <c:pt idx="4">
                        <c:v>0.34</c:v>
                      </c:pt>
                      <c:pt idx="5">
                        <c:v>0.34</c:v>
                      </c:pt>
                      <c:pt idx="6">
                        <c:v>0.36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B93-4E56-97BF-4D84CF65B9F0}"/>
                  </c:ext>
                </c:extLst>
              </c15:ser>
            </c15:filteredScatterSeries>
            <c15:filteredScatterSeries>
              <c15:ser>
                <c:idx val="0"/>
                <c:order val="3"/>
                <c:tx>
                  <c:v>Dent 11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[1]Sheet1!$B$4:$G$4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220</c:v>
                      </c:pt>
                      <c:pt idx="1">
                        <c:v>73.332999999999998</c:v>
                      </c:pt>
                      <c:pt idx="2">
                        <c:v>44</c:v>
                      </c:pt>
                      <c:pt idx="3">
                        <c:v>31.428000000000001</c:v>
                      </c:pt>
                      <c:pt idx="4">
                        <c:v>24.443999999999999</c:v>
                      </c:pt>
                      <c:pt idx="5">
                        <c:v>22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([1]Sheet1!$B$18:$C$18,[1]Sheet1!$T$8:$T$9,[1]Sheet1!$T$11,[1]Sheet1!$T$13)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0.5</c:v>
                      </c:pt>
                      <c:pt idx="1">
                        <c:v>0.83</c:v>
                      </c:pt>
                      <c:pt idx="2">
                        <c:v>0.9</c:v>
                      </c:pt>
                      <c:pt idx="3">
                        <c:v>0.89</c:v>
                      </c:pt>
                      <c:pt idx="4">
                        <c:v>0.88</c:v>
                      </c:pt>
                      <c:pt idx="5">
                        <c:v>0.89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B93-4E56-97BF-4D84CF65B9F0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Dent 12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[1]Sheet1!$B$4:$G$4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220</c:v>
                      </c:pt>
                      <c:pt idx="1">
                        <c:v>73.332999999999998</c:v>
                      </c:pt>
                      <c:pt idx="2">
                        <c:v>44</c:v>
                      </c:pt>
                      <c:pt idx="3">
                        <c:v>31.428000000000001</c:v>
                      </c:pt>
                      <c:pt idx="4">
                        <c:v>24.443999999999999</c:v>
                      </c:pt>
                      <c:pt idx="5">
                        <c:v>22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([1]Sheet1!$B$19:$C$19,[1]Sheet1!$U$8:$U$9,[1]Sheet1!$U$11,[1]Sheet1!$U$13)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0.18</c:v>
                      </c:pt>
                      <c:pt idx="1">
                        <c:v>0.15</c:v>
                      </c:pt>
                      <c:pt idx="2">
                        <c:v>0.21</c:v>
                      </c:pt>
                      <c:pt idx="3">
                        <c:v>0.2</c:v>
                      </c:pt>
                      <c:pt idx="4">
                        <c:v>0.21</c:v>
                      </c:pt>
                      <c:pt idx="5">
                        <c:v>0.21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B93-4E56-97BF-4D84CF65B9F0}"/>
                  </c:ext>
                </c:extLst>
              </c15:ser>
            </c15:filteredScatterSeries>
          </c:ext>
        </c:extLst>
      </c:scatterChart>
      <c:valAx>
        <c:axId val="881826351"/>
        <c:scaling>
          <c:orientation val="minMax"/>
          <c:max val="210"/>
          <c:min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Maximum Number of Grid Undamaged Regions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320639"/>
        <c:crosses val="autoZero"/>
        <c:crossBetween val="midCat"/>
      </c:valAx>
      <c:valAx>
        <c:axId val="880320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Average</a:t>
                </a:r>
                <a:r>
                  <a:rPr lang="en-CA" baseline="0"/>
                  <a:t> % Difference (Equation 1)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8263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291353</xdr:colOff>
      <xdr:row>2</xdr:row>
      <xdr:rowOff>78441</xdr:rowOff>
    </xdr:from>
    <xdr:to>
      <xdr:col>34</xdr:col>
      <xdr:colOff>295343</xdr:colOff>
      <xdr:row>24</xdr:row>
      <xdr:rowOff>58941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8914D1-199E-407A-8538-78B0D5F7A7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25</xdr:row>
      <xdr:rowOff>0</xdr:rowOff>
    </xdr:from>
    <xdr:to>
      <xdr:col>35</xdr:col>
      <xdr:colOff>609107</xdr:colOff>
      <xdr:row>43</xdr:row>
      <xdr:rowOff>171000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05C71C0-8052-46A0-8F9E-016E1F20E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45</xdr:row>
      <xdr:rowOff>0</xdr:rowOff>
    </xdr:from>
    <xdr:to>
      <xdr:col>35</xdr:col>
      <xdr:colOff>609107</xdr:colOff>
      <xdr:row>63</xdr:row>
      <xdr:rowOff>171000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21DE4D3-7FBA-4921-BD49-A1561E7D7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242455</xdr:colOff>
      <xdr:row>15</xdr:row>
      <xdr:rowOff>0</xdr:rowOff>
    </xdr:from>
    <xdr:to>
      <xdr:col>50</xdr:col>
      <xdr:colOff>356464</xdr:colOff>
      <xdr:row>36</xdr:row>
      <xdr:rowOff>67091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F4B3454-3703-47B8-A80C-90F25C4B9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4ae12fe2a99fb5f/3D%20Scanning%20Paper/Journal%20Papers/NDT%5e0E%20Files/Flat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B4">
            <v>220</v>
          </cell>
          <cell r="C4">
            <v>73.332999999999998</v>
          </cell>
          <cell r="D4">
            <v>44</v>
          </cell>
          <cell r="E4">
            <v>31.428000000000001</v>
          </cell>
          <cell r="F4">
            <v>24.443999999999999</v>
          </cell>
          <cell r="G4">
            <v>22</v>
          </cell>
        </row>
        <row r="8">
          <cell r="B8">
            <v>1.1599999999999999</v>
          </cell>
          <cell r="C8">
            <v>1.05</v>
          </cell>
          <cell r="J8">
            <v>1.1499999999999999</v>
          </cell>
          <cell r="T8">
            <v>0.9</v>
          </cell>
          <cell r="U8">
            <v>0.21</v>
          </cell>
        </row>
        <row r="9">
          <cell r="J9">
            <v>1.1399999999999999</v>
          </cell>
          <cell r="T9">
            <v>0.89</v>
          </cell>
          <cell r="U9">
            <v>0.2</v>
          </cell>
        </row>
        <row r="11">
          <cell r="J11">
            <v>1.1299999999999999</v>
          </cell>
          <cell r="T11">
            <v>0.88</v>
          </cell>
          <cell r="U11">
            <v>0.21</v>
          </cell>
        </row>
        <row r="13">
          <cell r="J13">
            <v>1.1299999999999999</v>
          </cell>
          <cell r="T13">
            <v>0.89</v>
          </cell>
          <cell r="U13">
            <v>0.21</v>
          </cell>
        </row>
        <row r="18">
          <cell r="B18">
            <v>0.5</v>
          </cell>
          <cell r="C18">
            <v>0.83</v>
          </cell>
        </row>
        <row r="19">
          <cell r="B19">
            <v>0.18</v>
          </cell>
          <cell r="C19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3"/>
  <sheetViews>
    <sheetView tabSelected="1" zoomScale="40" zoomScaleNormal="40" workbookViewId="0">
      <selection activeCell="AZ23" sqref="AZ23"/>
    </sheetView>
  </sheetViews>
  <sheetFormatPr defaultColWidth="9.140625" defaultRowHeight="15" x14ac:dyDescent="0.25"/>
  <cols>
    <col min="1" max="1" width="13.140625" style="4" customWidth="1"/>
    <col min="2" max="10" width="9.140625" style="5"/>
    <col min="11" max="11" width="9.140625" style="20"/>
    <col min="12" max="13" width="9.140625" style="32"/>
    <col min="14" max="14" width="9.140625" style="26"/>
    <col min="15" max="15" width="9.140625" style="5"/>
    <col min="16" max="16" width="9.140625" style="26"/>
    <col min="17" max="36" width="9.140625" style="5"/>
    <col min="37" max="37" width="9.140625" style="1"/>
    <col min="38" max="16384" width="9.140625" style="5"/>
  </cols>
  <sheetData>
    <row r="1" spans="1:41" s="4" customFormat="1" x14ac:dyDescent="0.25">
      <c r="A1" s="3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13"/>
      <c r="L1" s="42" t="s">
        <v>10</v>
      </c>
      <c r="M1" s="31"/>
      <c r="N1" s="24"/>
      <c r="P1" s="24"/>
      <c r="AK1" s="1"/>
    </row>
    <row r="2" spans="1:41" x14ac:dyDescent="0.25">
      <c r="A2" s="3" t="s">
        <v>1</v>
      </c>
      <c r="B2" s="5">
        <v>2</v>
      </c>
      <c r="C2" s="5">
        <v>4</v>
      </c>
      <c r="D2" s="5">
        <v>6</v>
      </c>
      <c r="E2" s="5">
        <v>8</v>
      </c>
      <c r="F2" s="5">
        <v>10</v>
      </c>
      <c r="G2" s="5">
        <v>11</v>
      </c>
      <c r="H2" s="5">
        <v>12</v>
      </c>
      <c r="I2" s="5">
        <v>13</v>
      </c>
      <c r="J2" s="36">
        <v>14</v>
      </c>
    </row>
    <row r="3" spans="1:41" x14ac:dyDescent="0.25">
      <c r="A3" s="3" t="s">
        <v>2</v>
      </c>
      <c r="B3" s="5">
        <v>2</v>
      </c>
      <c r="C3" s="5">
        <v>4</v>
      </c>
      <c r="D3" s="5">
        <v>6</v>
      </c>
      <c r="E3" s="5">
        <v>8</v>
      </c>
      <c r="F3" s="5">
        <v>10</v>
      </c>
      <c r="G3" s="5">
        <v>11</v>
      </c>
      <c r="H3" s="5">
        <v>12</v>
      </c>
      <c r="I3" s="5">
        <v>13</v>
      </c>
      <c r="J3" s="36">
        <v>14</v>
      </c>
      <c r="AJ3" s="5">
        <v>2</v>
      </c>
      <c r="AK3" s="1">
        <f>AJ3^2</f>
        <v>4</v>
      </c>
      <c r="AL3" s="5">
        <v>1</v>
      </c>
    </row>
    <row r="4" spans="1:41" x14ac:dyDescent="0.25">
      <c r="A4" s="3" t="s">
        <v>6</v>
      </c>
      <c r="B4" s="5">
        <v>120</v>
      </c>
      <c r="C4" s="5">
        <v>40</v>
      </c>
      <c r="D4" s="5">
        <v>24</v>
      </c>
      <c r="E4" s="5">
        <v>17.142857048611074</v>
      </c>
      <c r="F4" s="5">
        <v>13.333331469973917</v>
      </c>
      <c r="G4" s="5">
        <v>12.00000142442903</v>
      </c>
      <c r="H4" s="5">
        <v>10.909092204026392</v>
      </c>
      <c r="I4" s="5">
        <v>10.000001401749619</v>
      </c>
      <c r="J4" s="36">
        <v>9.23</v>
      </c>
      <c r="N4" s="29"/>
      <c r="O4" s="6"/>
      <c r="P4" s="29"/>
      <c r="Q4" s="6"/>
      <c r="AJ4" s="5">
        <v>4</v>
      </c>
      <c r="AK4" s="1">
        <f t="shared" ref="AK4:AL11" si="0">AJ4^2</f>
        <v>16</v>
      </c>
      <c r="AL4" s="5">
        <v>2</v>
      </c>
    </row>
    <row r="5" spans="1:41" x14ac:dyDescent="0.25">
      <c r="A5" s="3"/>
      <c r="N5" s="29"/>
      <c r="O5" s="6"/>
      <c r="P5" s="29"/>
      <c r="Q5" s="6"/>
      <c r="AJ5" s="5">
        <v>6</v>
      </c>
      <c r="AK5" s="1">
        <f t="shared" si="0"/>
        <v>36</v>
      </c>
      <c r="AL5" s="5">
        <v>3</v>
      </c>
    </row>
    <row r="6" spans="1:41" x14ac:dyDescent="0.25">
      <c r="J6" s="4"/>
      <c r="L6" s="32" t="s">
        <v>13</v>
      </c>
      <c r="M6" s="41" t="s">
        <v>15</v>
      </c>
      <c r="N6" s="29"/>
      <c r="O6" s="6"/>
      <c r="P6" s="29"/>
      <c r="Q6" s="6"/>
      <c r="S6" s="32" t="s">
        <v>12</v>
      </c>
      <c r="X6" s="35" t="s">
        <v>11</v>
      </c>
      <c r="AJ6" s="36">
        <v>8</v>
      </c>
      <c r="AK6" s="1">
        <f t="shared" si="0"/>
        <v>64</v>
      </c>
      <c r="AL6" s="5">
        <v>4</v>
      </c>
    </row>
    <row r="7" spans="1:41" x14ac:dyDescent="0.25">
      <c r="N7" s="24">
        <v>1</v>
      </c>
      <c r="O7" s="1">
        <v>1</v>
      </c>
      <c r="P7" s="24">
        <v>3</v>
      </c>
      <c r="Q7" s="1">
        <v>2</v>
      </c>
      <c r="R7" s="1">
        <v>3</v>
      </c>
      <c r="S7" s="1">
        <v>4</v>
      </c>
      <c r="T7" s="1">
        <v>5</v>
      </c>
      <c r="U7" s="1">
        <v>6</v>
      </c>
      <c r="V7" s="1">
        <v>7</v>
      </c>
      <c r="W7" s="1">
        <v>8</v>
      </c>
      <c r="AJ7" s="36">
        <v>10</v>
      </c>
      <c r="AK7" s="1">
        <f t="shared" si="0"/>
        <v>100</v>
      </c>
      <c r="AL7" s="5">
        <v>100</v>
      </c>
      <c r="AM7" s="19">
        <v>20.171002530546442</v>
      </c>
      <c r="AN7" s="19">
        <v>33.570632178070674</v>
      </c>
      <c r="AO7" s="19">
        <v>83.52758023611139</v>
      </c>
    </row>
    <row r="8" spans="1:41" x14ac:dyDescent="0.25">
      <c r="A8" s="10"/>
      <c r="B8" s="14"/>
      <c r="C8" s="14"/>
      <c r="D8" s="14"/>
      <c r="E8" s="14"/>
      <c r="F8" s="15"/>
      <c r="G8" s="15"/>
      <c r="L8" s="17">
        <v>1</v>
      </c>
      <c r="M8" s="1">
        <v>120</v>
      </c>
      <c r="N8" s="11">
        <v>0.77</v>
      </c>
      <c r="O8" s="11">
        <v>0.76</v>
      </c>
      <c r="P8" s="11">
        <v>0.62</v>
      </c>
      <c r="Q8" s="11" t="s">
        <v>7</v>
      </c>
      <c r="R8" s="11" t="s">
        <v>7</v>
      </c>
      <c r="S8" s="11">
        <v>0.95</v>
      </c>
      <c r="T8" s="11" t="s">
        <v>7</v>
      </c>
      <c r="U8" s="11" t="s">
        <v>7</v>
      </c>
      <c r="V8" s="11">
        <v>2.41</v>
      </c>
      <c r="W8" s="11" t="s">
        <v>7</v>
      </c>
      <c r="AJ8" s="36">
        <v>11</v>
      </c>
      <c r="AK8" s="1">
        <f t="shared" si="0"/>
        <v>121</v>
      </c>
      <c r="AL8" s="5">
        <v>121</v>
      </c>
      <c r="AM8" s="19">
        <v>11.75444179292702</v>
      </c>
      <c r="AN8" s="19">
        <v>19.793625351613834</v>
      </c>
      <c r="AO8" s="19">
        <v>30.749512571414623</v>
      </c>
    </row>
    <row r="9" spans="1:41" x14ac:dyDescent="0.25">
      <c r="A9" s="3"/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L9" s="17">
        <v>2</v>
      </c>
      <c r="M9" s="1">
        <v>40</v>
      </c>
      <c r="N9" s="11">
        <v>0.35</v>
      </c>
      <c r="O9" s="11">
        <v>0.63</v>
      </c>
      <c r="P9" s="11">
        <v>0.82</v>
      </c>
      <c r="Q9" s="11" t="s">
        <v>7</v>
      </c>
      <c r="R9" s="11" t="s">
        <v>7</v>
      </c>
      <c r="S9" s="11">
        <v>0.71</v>
      </c>
      <c r="T9" s="11" t="s">
        <v>7</v>
      </c>
      <c r="U9" s="11" t="s">
        <v>7</v>
      </c>
      <c r="V9" s="11" t="s">
        <v>7</v>
      </c>
      <c r="W9" s="11">
        <v>0.38</v>
      </c>
      <c r="AJ9" s="36">
        <v>12</v>
      </c>
      <c r="AK9" s="1">
        <f t="shared" si="0"/>
        <v>144</v>
      </c>
      <c r="AL9" s="5">
        <v>144</v>
      </c>
      <c r="AM9" s="19">
        <v>3.9651086489368903</v>
      </c>
      <c r="AN9" s="19">
        <v>5.828334035136268</v>
      </c>
      <c r="AO9" s="19">
        <v>13.182674291710025</v>
      </c>
    </row>
    <row r="10" spans="1:41" x14ac:dyDescent="0.25">
      <c r="A10" s="7" t="s">
        <v>3</v>
      </c>
      <c r="F10" s="8" t="s">
        <v>9</v>
      </c>
      <c r="G10" s="8"/>
      <c r="L10" s="17">
        <v>3</v>
      </c>
      <c r="M10" s="1">
        <v>24</v>
      </c>
      <c r="N10" s="11" t="s">
        <v>7</v>
      </c>
      <c r="O10" s="11" t="s">
        <v>7</v>
      </c>
      <c r="P10" s="11" t="s">
        <v>7</v>
      </c>
      <c r="Q10" s="11">
        <v>0.33</v>
      </c>
      <c r="R10" s="11">
        <v>0.2</v>
      </c>
      <c r="S10" s="11">
        <v>0.51</v>
      </c>
      <c r="T10" s="11" t="s">
        <v>7</v>
      </c>
      <c r="U10" s="11" t="s">
        <v>7</v>
      </c>
      <c r="V10" s="11">
        <v>0.35</v>
      </c>
      <c r="W10" s="11" t="s">
        <v>7</v>
      </c>
      <c r="AJ10" s="47">
        <v>13</v>
      </c>
      <c r="AK10" s="1">
        <f t="shared" si="0"/>
        <v>169</v>
      </c>
      <c r="AL10" s="36">
        <v>169</v>
      </c>
      <c r="AM10" s="19">
        <v>2.3814785786596726</v>
      </c>
      <c r="AN10" s="19">
        <v>3.3032383513336012</v>
      </c>
      <c r="AO10" s="19">
        <v>6.6353211740988556</v>
      </c>
    </row>
    <row r="11" spans="1:41" x14ac:dyDescent="0.25">
      <c r="A11" s="39">
        <v>1</v>
      </c>
      <c r="B11" s="11">
        <v>0.77</v>
      </c>
      <c r="C11" s="11">
        <v>0.35</v>
      </c>
      <c r="D11" s="11" t="s">
        <v>7</v>
      </c>
      <c r="E11" s="19">
        <v>0.22</v>
      </c>
      <c r="F11" s="19">
        <v>0.38</v>
      </c>
      <c r="G11" s="19">
        <v>0.42</v>
      </c>
      <c r="H11" s="19">
        <v>0.43</v>
      </c>
      <c r="I11" s="19">
        <v>0.44</v>
      </c>
      <c r="J11" s="19"/>
      <c r="L11" s="17">
        <v>4</v>
      </c>
      <c r="M11" s="1">
        <v>17.142857048611074</v>
      </c>
      <c r="N11" s="25">
        <v>0.22</v>
      </c>
      <c r="O11" s="21">
        <v>0.28000000000000003</v>
      </c>
      <c r="P11" s="25">
        <v>0.46</v>
      </c>
      <c r="Q11" s="21">
        <v>0.26</v>
      </c>
      <c r="R11" s="21">
        <v>0.28000000000000003</v>
      </c>
      <c r="S11" s="21">
        <v>0.72</v>
      </c>
      <c r="T11" s="21">
        <v>0.25</v>
      </c>
      <c r="U11" s="21">
        <v>0.16</v>
      </c>
      <c r="V11" s="21">
        <v>0.78</v>
      </c>
      <c r="W11" s="21">
        <v>0.21</v>
      </c>
      <c r="X11" s="9"/>
      <c r="Y11" s="14"/>
      <c r="Z11" s="14"/>
      <c r="AJ11" s="47">
        <v>14</v>
      </c>
      <c r="AK11" s="1">
        <f t="shared" si="0"/>
        <v>196</v>
      </c>
      <c r="AL11" s="36">
        <v>196</v>
      </c>
      <c r="AM11" s="19">
        <v>1.163645207514429</v>
      </c>
      <c r="AN11" s="19">
        <v>0.97742942800804655</v>
      </c>
      <c r="AO11" s="19">
        <v>2.4561600547712787</v>
      </c>
    </row>
    <row r="12" spans="1:41" x14ac:dyDescent="0.25">
      <c r="A12" s="10">
        <v>1</v>
      </c>
      <c r="B12" s="11">
        <v>0.76</v>
      </c>
      <c r="C12" s="11">
        <v>0.63</v>
      </c>
      <c r="D12" s="11" t="s">
        <v>7</v>
      </c>
      <c r="E12" s="19">
        <v>0.28000000000000003</v>
      </c>
      <c r="F12" s="19">
        <v>0.41</v>
      </c>
      <c r="G12" s="19">
        <v>0.46</v>
      </c>
      <c r="H12" s="19">
        <v>0.47</v>
      </c>
      <c r="I12" s="19">
        <v>0.46</v>
      </c>
      <c r="J12" s="19"/>
      <c r="L12" s="17">
        <v>5</v>
      </c>
      <c r="M12" s="1">
        <v>13.333331469973917</v>
      </c>
      <c r="N12" s="25">
        <v>0.38</v>
      </c>
      <c r="O12" s="21">
        <v>0.41</v>
      </c>
      <c r="P12" s="25">
        <v>0.34</v>
      </c>
      <c r="Q12" s="21">
        <v>0.28999999999999998</v>
      </c>
      <c r="R12" s="21">
        <v>0.18</v>
      </c>
      <c r="S12" s="21">
        <v>0.8</v>
      </c>
      <c r="T12" s="21">
        <v>0.3</v>
      </c>
      <c r="U12" s="21">
        <v>0.13</v>
      </c>
      <c r="V12" s="21">
        <v>0.7</v>
      </c>
      <c r="W12" s="21">
        <v>0.23</v>
      </c>
      <c r="X12" s="9"/>
      <c r="Y12" s="40"/>
      <c r="Z12" s="40"/>
    </row>
    <row r="13" spans="1:41" x14ac:dyDescent="0.25">
      <c r="A13" s="39">
        <v>3</v>
      </c>
      <c r="B13" s="11">
        <v>0.62</v>
      </c>
      <c r="C13" s="11">
        <v>0.82</v>
      </c>
      <c r="D13" s="11" t="s">
        <v>7</v>
      </c>
      <c r="E13" s="19">
        <v>0.46</v>
      </c>
      <c r="F13" s="19">
        <v>0.34</v>
      </c>
      <c r="G13" s="19">
        <v>0.34</v>
      </c>
      <c r="H13" s="19">
        <v>0.34</v>
      </c>
      <c r="I13" s="19">
        <v>0.36</v>
      </c>
      <c r="J13" s="19"/>
      <c r="M13" s="17"/>
      <c r="N13" s="26">
        <f>(ABS(N12-N11)*2/(N12+N11))*100</f>
        <v>53.333333333333336</v>
      </c>
      <c r="O13" s="5">
        <f t="shared" ref="O13:W13" si="1">(ABS(O12-O11)*2/(O12+O11))*100</f>
        <v>37.681159420289845</v>
      </c>
      <c r="P13" s="26">
        <f t="shared" si="1"/>
        <v>30</v>
      </c>
      <c r="Q13" s="5">
        <f t="shared" si="1"/>
        <v>10.909090909090898</v>
      </c>
      <c r="R13" s="5">
        <f t="shared" si="1"/>
        <v>43.478260869565226</v>
      </c>
      <c r="S13" s="5">
        <f t="shared" si="1"/>
        <v>10.526315789473694</v>
      </c>
      <c r="T13" s="5">
        <f t="shared" si="1"/>
        <v>18.181818181818176</v>
      </c>
      <c r="U13" s="5">
        <f t="shared" si="1"/>
        <v>20.68965517241379</v>
      </c>
      <c r="V13" s="5">
        <f t="shared" si="1"/>
        <v>10.810810810810821</v>
      </c>
      <c r="W13" s="5">
        <f t="shared" si="1"/>
        <v>9.0909090909090988</v>
      </c>
      <c r="X13" s="19">
        <f>AVERAGE(O13,Q13:W13)</f>
        <v>20.171002530546442</v>
      </c>
      <c r="Y13" s="33"/>
      <c r="Z13" s="33"/>
    </row>
    <row r="14" spans="1:41" x14ac:dyDescent="0.25">
      <c r="A14" s="10">
        <v>2</v>
      </c>
      <c r="B14" s="11" t="s">
        <v>7</v>
      </c>
      <c r="C14" s="11" t="s">
        <v>7</v>
      </c>
      <c r="D14" s="11">
        <v>0.33</v>
      </c>
      <c r="E14" s="19">
        <v>0.26</v>
      </c>
      <c r="F14" s="19">
        <v>0.28999999999999998</v>
      </c>
      <c r="G14" s="19">
        <v>0.28999999999999998</v>
      </c>
      <c r="H14" s="19">
        <v>0.25</v>
      </c>
      <c r="I14" s="19">
        <v>0.25</v>
      </c>
      <c r="J14" s="19"/>
      <c r="L14" s="17">
        <v>6</v>
      </c>
      <c r="M14" s="1">
        <v>12.00000142442903</v>
      </c>
      <c r="N14" s="25">
        <v>0.42</v>
      </c>
      <c r="O14" s="21">
        <v>0.46</v>
      </c>
      <c r="P14" s="25">
        <v>0.34</v>
      </c>
      <c r="Q14" s="21">
        <v>0.28999999999999998</v>
      </c>
      <c r="R14" s="21">
        <v>0.31</v>
      </c>
      <c r="S14" s="21">
        <v>0.76</v>
      </c>
      <c r="T14" s="21">
        <v>0.34</v>
      </c>
      <c r="U14" s="21">
        <v>0.14000000000000001</v>
      </c>
      <c r="V14" s="21">
        <v>0.7</v>
      </c>
      <c r="W14" s="21">
        <v>0.22</v>
      </c>
      <c r="X14" s="19"/>
      <c r="Y14" s="33"/>
      <c r="Z14" s="33"/>
    </row>
    <row r="15" spans="1:41" x14ac:dyDescent="0.25">
      <c r="A15" s="10">
        <v>3</v>
      </c>
      <c r="B15" s="11" t="s">
        <v>7</v>
      </c>
      <c r="C15" s="11" t="s">
        <v>7</v>
      </c>
      <c r="D15" s="11">
        <v>0.2</v>
      </c>
      <c r="E15" s="19">
        <v>0.28000000000000003</v>
      </c>
      <c r="F15" s="19">
        <v>0.18</v>
      </c>
      <c r="G15" s="19">
        <v>0.31</v>
      </c>
      <c r="H15" s="19">
        <v>0.32</v>
      </c>
      <c r="I15" s="19">
        <v>0.3</v>
      </c>
      <c r="J15" s="19"/>
      <c r="M15" s="17"/>
      <c r="N15" s="26">
        <f>(ABS(N14-N12)*2/(N14+N12))*100</f>
        <v>9.9999999999999947</v>
      </c>
      <c r="O15" s="5">
        <f t="shared" ref="O15:W15" si="2">(ABS(O14-O12)*2/(O14+O12))*100</f>
        <v>11.49425287356323</v>
      </c>
      <c r="P15" s="26">
        <f t="shared" si="2"/>
        <v>0</v>
      </c>
      <c r="Q15" s="5">
        <f t="shared" si="2"/>
        <v>0</v>
      </c>
      <c r="R15" s="5">
        <f t="shared" si="2"/>
        <v>53.061224489795919</v>
      </c>
      <c r="S15" s="5">
        <f t="shared" si="2"/>
        <v>5.1282051282051331</v>
      </c>
      <c r="T15" s="5">
        <f t="shared" si="2"/>
        <v>12.500000000000011</v>
      </c>
      <c r="U15" s="5">
        <f t="shared" si="2"/>
        <v>7.4074074074074137</v>
      </c>
      <c r="V15" s="5">
        <f t="shared" si="2"/>
        <v>0</v>
      </c>
      <c r="W15" s="5">
        <f t="shared" si="2"/>
        <v>4.4444444444444482</v>
      </c>
      <c r="X15" s="19">
        <f t="shared" ref="X15:X17" si="3">AVERAGE(O15,Q15:W15)</f>
        <v>11.75444179292702</v>
      </c>
      <c r="Y15" s="33"/>
      <c r="Z15" s="33"/>
    </row>
    <row r="16" spans="1:41" x14ac:dyDescent="0.25">
      <c r="A16" s="10">
        <v>4</v>
      </c>
      <c r="B16" s="11">
        <v>0.95</v>
      </c>
      <c r="C16" s="11">
        <v>0.71</v>
      </c>
      <c r="D16" s="11">
        <v>0.51</v>
      </c>
      <c r="E16" s="19">
        <v>0.72</v>
      </c>
      <c r="F16" s="19">
        <v>0.8</v>
      </c>
      <c r="G16" s="19">
        <v>0.76</v>
      </c>
      <c r="H16" s="19">
        <v>0.75</v>
      </c>
      <c r="I16" s="19">
        <v>0.74</v>
      </c>
      <c r="J16" s="19"/>
      <c r="L16" s="17">
        <v>7</v>
      </c>
      <c r="M16" s="1">
        <v>10.909092204026392</v>
      </c>
      <c r="N16" s="25">
        <v>0.43</v>
      </c>
      <c r="O16" s="21">
        <v>0.47</v>
      </c>
      <c r="P16" s="25">
        <v>0.34</v>
      </c>
      <c r="Q16" s="21">
        <v>0.25</v>
      </c>
      <c r="R16" s="21">
        <v>0.32</v>
      </c>
      <c r="S16" s="21">
        <v>0.75</v>
      </c>
      <c r="T16" s="21">
        <v>0.32</v>
      </c>
      <c r="U16" s="21">
        <v>0.14000000000000001</v>
      </c>
      <c r="V16" s="21">
        <v>0.73</v>
      </c>
      <c r="W16" s="21">
        <v>0.22</v>
      </c>
      <c r="X16" s="19"/>
      <c r="Y16" s="33"/>
      <c r="Z16" s="33"/>
    </row>
    <row r="17" spans="1:38" x14ac:dyDescent="0.25">
      <c r="A17" s="10">
        <v>5</v>
      </c>
      <c r="B17" s="11" t="s">
        <v>7</v>
      </c>
      <c r="C17" s="11" t="s">
        <v>7</v>
      </c>
      <c r="D17" s="11" t="s">
        <v>7</v>
      </c>
      <c r="E17" s="19">
        <v>0.25</v>
      </c>
      <c r="F17" s="19">
        <v>0.3</v>
      </c>
      <c r="G17" s="19">
        <v>0.34</v>
      </c>
      <c r="H17" s="19">
        <v>0.32</v>
      </c>
      <c r="I17" s="19">
        <v>0.33</v>
      </c>
      <c r="J17" s="19"/>
      <c r="M17" s="17"/>
      <c r="N17" s="26">
        <f>(ABS(N16-N14)*2/(N16+N14))*100</f>
        <v>2.3529411764705901</v>
      </c>
      <c r="O17" s="5">
        <f t="shared" ref="O17:W17" si="4">(ABS(O16-O14)*2/(O16+O14))*100</f>
        <v>2.1505376344085922</v>
      </c>
      <c r="P17" s="26">
        <f t="shared" si="4"/>
        <v>0</v>
      </c>
      <c r="Q17" s="5">
        <f t="shared" si="4"/>
        <v>14.814814814814806</v>
      </c>
      <c r="R17" s="5">
        <f t="shared" si="4"/>
        <v>3.1746031746031771</v>
      </c>
      <c r="S17" s="5">
        <f t="shared" si="4"/>
        <v>1.3245033112582794</v>
      </c>
      <c r="T17" s="5">
        <f t="shared" si="4"/>
        <v>6.0606060606060659</v>
      </c>
      <c r="U17" s="5">
        <f t="shared" si="4"/>
        <v>0</v>
      </c>
      <c r="V17" s="5">
        <f t="shared" si="4"/>
        <v>4.1958041958041994</v>
      </c>
      <c r="W17" s="5">
        <f t="shared" si="4"/>
        <v>0</v>
      </c>
      <c r="X17" s="19">
        <f t="shared" si="3"/>
        <v>3.9651086489368903</v>
      </c>
      <c r="Y17" s="33"/>
      <c r="Z17" s="33"/>
    </row>
    <row r="18" spans="1:38" x14ac:dyDescent="0.25">
      <c r="A18" s="10">
        <v>6</v>
      </c>
      <c r="B18" s="11" t="s">
        <v>7</v>
      </c>
      <c r="C18" s="11" t="s">
        <v>7</v>
      </c>
      <c r="D18" s="11" t="s">
        <v>7</v>
      </c>
      <c r="E18" s="19">
        <v>0.16</v>
      </c>
      <c r="F18" s="19">
        <v>0.13</v>
      </c>
      <c r="G18" s="19">
        <v>0.14000000000000001</v>
      </c>
      <c r="H18" s="19">
        <v>0.14000000000000001</v>
      </c>
      <c r="I18" s="19">
        <v>0.14000000000000001</v>
      </c>
      <c r="J18" s="19"/>
      <c r="L18" s="17">
        <v>8</v>
      </c>
      <c r="M18" s="1">
        <v>10.000001401749619</v>
      </c>
      <c r="N18" s="25">
        <v>0.44</v>
      </c>
      <c r="O18" s="21">
        <v>0.46</v>
      </c>
      <c r="P18" s="25">
        <v>0.36</v>
      </c>
      <c r="Q18" s="21">
        <v>0.25</v>
      </c>
      <c r="R18" s="21">
        <v>0.3</v>
      </c>
      <c r="S18" s="21">
        <v>0.74</v>
      </c>
      <c r="T18" s="21">
        <v>0.33</v>
      </c>
      <c r="U18" s="21">
        <v>0.14000000000000001</v>
      </c>
      <c r="V18" s="21">
        <v>0.72</v>
      </c>
      <c r="W18" s="21">
        <v>0.21</v>
      </c>
      <c r="X18" s="19"/>
      <c r="Y18" s="33"/>
      <c r="Z18" s="33"/>
    </row>
    <row r="19" spans="1:38" x14ac:dyDescent="0.25">
      <c r="A19" s="10">
        <v>7</v>
      </c>
      <c r="B19" s="11">
        <v>2.41</v>
      </c>
      <c r="C19" s="11" t="s">
        <v>7</v>
      </c>
      <c r="D19" s="11">
        <v>0.35</v>
      </c>
      <c r="E19" s="19">
        <v>0.78</v>
      </c>
      <c r="F19" s="19">
        <v>0.7</v>
      </c>
      <c r="G19" s="19">
        <v>0.7</v>
      </c>
      <c r="H19" s="19">
        <v>0.73</v>
      </c>
      <c r="I19" s="19">
        <v>0.72</v>
      </c>
      <c r="J19" s="19"/>
      <c r="M19" s="17"/>
      <c r="N19" s="26">
        <f>(ABS(N18-N16)*2/(N18+N16))*100</f>
        <v>2.2988505747126458</v>
      </c>
      <c r="O19" s="5">
        <f t="shared" ref="O19:W21" si="5">(ABS(O18-O16)*2/(O18+O16))*100</f>
        <v>2.1505376344085922</v>
      </c>
      <c r="P19" s="26">
        <f t="shared" si="5"/>
        <v>5.7142857142857038</v>
      </c>
      <c r="Q19" s="5">
        <f t="shared" si="5"/>
        <v>0</v>
      </c>
      <c r="R19" s="5">
        <f t="shared" si="5"/>
        <v>6.4516129032258114</v>
      </c>
      <c r="S19" s="5">
        <f t="shared" si="5"/>
        <v>1.342281879194632</v>
      </c>
      <c r="T19" s="5">
        <f t="shared" si="5"/>
        <v>3.0769230769230793</v>
      </c>
      <c r="U19" s="5">
        <f t="shared" si="5"/>
        <v>0</v>
      </c>
      <c r="V19" s="5">
        <f t="shared" si="5"/>
        <v>1.3793103448275874</v>
      </c>
      <c r="W19" s="5">
        <f t="shared" si="5"/>
        <v>4.6511627906976782</v>
      </c>
      <c r="X19" s="19">
        <f>AVERAGE(O19,Q19:W19)</f>
        <v>2.3814785786596726</v>
      </c>
      <c r="Y19" s="33"/>
      <c r="Z19" s="33"/>
    </row>
    <row r="20" spans="1:38" x14ac:dyDescent="0.25">
      <c r="A20" s="10">
        <v>8</v>
      </c>
      <c r="B20" s="11" t="s">
        <v>7</v>
      </c>
      <c r="C20" s="11">
        <v>0.38</v>
      </c>
      <c r="D20" s="11" t="s">
        <v>7</v>
      </c>
      <c r="E20" s="19">
        <v>0.21</v>
      </c>
      <c r="F20" s="19">
        <v>0.23</v>
      </c>
      <c r="G20" s="19">
        <v>0.22</v>
      </c>
      <c r="H20" s="19">
        <v>0.22</v>
      </c>
      <c r="I20" s="19">
        <v>0.21</v>
      </c>
      <c r="J20" s="19"/>
      <c r="L20" s="17">
        <v>9</v>
      </c>
      <c r="M20" s="17">
        <v>9.23</v>
      </c>
      <c r="N20" s="27">
        <v>0.44</v>
      </c>
      <c r="O20" s="37">
        <v>0.46</v>
      </c>
      <c r="P20" s="27">
        <v>0.35</v>
      </c>
      <c r="Q20" s="37">
        <v>0.25</v>
      </c>
      <c r="R20" s="37">
        <v>0.31</v>
      </c>
      <c r="S20" s="38">
        <v>0.74</v>
      </c>
      <c r="T20" s="38">
        <v>0.33</v>
      </c>
      <c r="U20" s="38">
        <v>0.14000000000000001</v>
      </c>
      <c r="V20" s="38">
        <v>0.73</v>
      </c>
      <c r="W20" s="38">
        <v>0.22</v>
      </c>
      <c r="X20" s="9"/>
      <c r="Y20" s="14"/>
      <c r="Z20" s="14"/>
    </row>
    <row r="21" spans="1:38" x14ac:dyDescent="0.25">
      <c r="A21" s="10"/>
      <c r="B21" s="12"/>
      <c r="C21" s="12"/>
      <c r="D21" s="12"/>
      <c r="E21" s="12"/>
      <c r="F21" s="12"/>
      <c r="G21" s="12"/>
      <c r="H21" s="10"/>
      <c r="I21" s="10"/>
      <c r="J21" s="10"/>
      <c r="K21" s="13"/>
      <c r="L21" s="33"/>
      <c r="M21" s="33"/>
      <c r="N21" s="26">
        <f>(ABS(N20-N18)*2/(N20+N18))*100</f>
        <v>0</v>
      </c>
      <c r="O21" s="5">
        <f t="shared" si="5"/>
        <v>0</v>
      </c>
      <c r="P21" s="26">
        <f t="shared" si="5"/>
        <v>2.8169014084507067</v>
      </c>
      <c r="Q21" s="5">
        <f t="shared" si="5"/>
        <v>0</v>
      </c>
      <c r="R21" s="5">
        <f t="shared" si="5"/>
        <v>3.2786885245901667</v>
      </c>
      <c r="S21" s="5">
        <f t="shared" si="5"/>
        <v>0</v>
      </c>
      <c r="T21" s="5">
        <f t="shared" si="5"/>
        <v>0</v>
      </c>
      <c r="U21" s="5">
        <f t="shared" si="5"/>
        <v>0</v>
      </c>
      <c r="V21" s="5">
        <f t="shared" si="5"/>
        <v>1.3793103448275874</v>
      </c>
      <c r="W21" s="5">
        <f t="shared" si="5"/>
        <v>4.6511627906976782</v>
      </c>
      <c r="X21" s="19">
        <f>AVERAGE(O21,Q21:W21)</f>
        <v>1.163645207514429</v>
      </c>
      <c r="Y21" s="14"/>
      <c r="Z21" s="14"/>
    </row>
    <row r="22" spans="1:38" x14ac:dyDescent="0.25">
      <c r="A22" s="10"/>
      <c r="B22" s="12"/>
      <c r="C22" s="12"/>
      <c r="D22" s="12"/>
      <c r="E22" s="12"/>
      <c r="F22" s="12"/>
      <c r="G22" s="12"/>
      <c r="H22" s="10"/>
      <c r="I22" s="10"/>
      <c r="J22" s="10"/>
      <c r="K22" s="13"/>
      <c r="L22" s="33"/>
      <c r="M22" s="33"/>
    </row>
    <row r="23" spans="1:38" x14ac:dyDescent="0.25">
      <c r="A23" s="10"/>
      <c r="B23" s="12"/>
      <c r="C23" s="12"/>
      <c r="D23" s="12"/>
      <c r="E23" s="12"/>
      <c r="F23" s="12"/>
      <c r="G23" s="12"/>
      <c r="H23" s="10"/>
      <c r="I23" s="10"/>
      <c r="J23" s="10"/>
      <c r="K23" s="13"/>
      <c r="L23" s="33"/>
      <c r="M23" s="33"/>
    </row>
    <row r="24" spans="1:38" x14ac:dyDescent="0.25">
      <c r="A24" s="3"/>
      <c r="B24" s="4">
        <v>1</v>
      </c>
      <c r="C24" s="4">
        <v>2</v>
      </c>
      <c r="D24" s="4">
        <v>3</v>
      </c>
      <c r="E24" s="4">
        <v>4</v>
      </c>
      <c r="F24" s="4">
        <v>5</v>
      </c>
      <c r="G24" s="4">
        <v>6</v>
      </c>
      <c r="H24" s="4">
        <v>7</v>
      </c>
      <c r="I24" s="4">
        <v>8</v>
      </c>
      <c r="J24" s="4">
        <v>9</v>
      </c>
      <c r="L24" s="32" t="s">
        <v>13</v>
      </c>
      <c r="S24" s="5" t="s">
        <v>12</v>
      </c>
      <c r="X24" s="35" t="s">
        <v>11</v>
      </c>
    </row>
    <row r="25" spans="1:38" x14ac:dyDescent="0.25">
      <c r="A25" s="7" t="s">
        <v>4</v>
      </c>
      <c r="B25" s="14"/>
      <c r="C25" s="14"/>
      <c r="D25" s="14"/>
      <c r="E25" s="14"/>
      <c r="F25" s="8" t="s">
        <v>8</v>
      </c>
      <c r="G25" s="8"/>
      <c r="H25" s="14"/>
      <c r="I25" s="14"/>
      <c r="J25" s="14"/>
      <c r="N25" s="24">
        <v>1</v>
      </c>
      <c r="O25" s="1">
        <v>1</v>
      </c>
      <c r="P25" s="24">
        <v>3</v>
      </c>
      <c r="Q25" s="1">
        <v>2</v>
      </c>
      <c r="R25" s="1">
        <v>3</v>
      </c>
      <c r="S25" s="1">
        <v>4</v>
      </c>
      <c r="T25" s="1">
        <v>5</v>
      </c>
      <c r="U25" s="1">
        <v>6</v>
      </c>
      <c r="V25" s="1">
        <v>7</v>
      </c>
      <c r="W25" s="1">
        <v>8</v>
      </c>
      <c r="AK25" s="18"/>
      <c r="AL25" s="30" t="s">
        <v>14</v>
      </c>
    </row>
    <row r="26" spans="1:38" x14ac:dyDescent="0.25">
      <c r="A26" s="39">
        <v>1</v>
      </c>
      <c r="B26" s="11"/>
      <c r="C26" s="11"/>
      <c r="D26" s="11"/>
      <c r="E26" s="2">
        <v>4.72</v>
      </c>
      <c r="F26" s="2">
        <v>14.17</v>
      </c>
      <c r="G26" s="2">
        <v>14.9</v>
      </c>
      <c r="H26" s="2">
        <v>15.76</v>
      </c>
      <c r="I26" s="2">
        <v>16.02</v>
      </c>
      <c r="J26" s="2"/>
      <c r="L26" s="17">
        <v>4</v>
      </c>
      <c r="M26" s="5">
        <v>17.142857048611074</v>
      </c>
      <c r="N26" s="27">
        <v>4.72</v>
      </c>
      <c r="O26" s="22">
        <v>8</v>
      </c>
      <c r="P26" s="27">
        <v>26.51</v>
      </c>
      <c r="Q26" s="22">
        <v>18.32</v>
      </c>
      <c r="R26" s="22">
        <v>16.68</v>
      </c>
      <c r="S26" s="22">
        <v>15.28</v>
      </c>
      <c r="T26" s="22">
        <v>15.12</v>
      </c>
      <c r="U26" s="22">
        <v>5.76</v>
      </c>
      <c r="V26" s="22">
        <v>26.82</v>
      </c>
      <c r="W26" s="22">
        <v>8.6199999999999992</v>
      </c>
      <c r="X26" s="9"/>
      <c r="Y26" s="14"/>
      <c r="Z26" s="14"/>
      <c r="AK26" s="18">
        <v>4</v>
      </c>
      <c r="AL26" s="9">
        <f>O26+N26+P26</f>
        <v>39.230000000000004</v>
      </c>
    </row>
    <row r="27" spans="1:38" x14ac:dyDescent="0.25">
      <c r="A27" s="10">
        <v>1</v>
      </c>
      <c r="B27" s="11"/>
      <c r="C27" s="11"/>
      <c r="D27" s="11"/>
      <c r="E27" s="2">
        <v>8</v>
      </c>
      <c r="F27" s="2">
        <v>15.48</v>
      </c>
      <c r="G27" s="2">
        <v>17.079999999999998</v>
      </c>
      <c r="H27" s="2">
        <v>17.98</v>
      </c>
      <c r="I27" s="2">
        <v>19.03</v>
      </c>
      <c r="J27" s="2"/>
      <c r="L27" s="17">
        <v>5</v>
      </c>
      <c r="M27" s="5">
        <v>13.333331469973917</v>
      </c>
      <c r="N27" s="27">
        <v>14.17</v>
      </c>
      <c r="O27" s="22">
        <v>15.48</v>
      </c>
      <c r="P27" s="27">
        <v>20.9</v>
      </c>
      <c r="Q27" s="22">
        <v>13.8</v>
      </c>
      <c r="R27" s="22">
        <v>6.45</v>
      </c>
      <c r="S27" s="22">
        <v>16.510000000000002</v>
      </c>
      <c r="T27" s="22">
        <v>8.7200000000000006</v>
      </c>
      <c r="U27" s="22">
        <v>3.19</v>
      </c>
      <c r="V27" s="22">
        <v>26.9</v>
      </c>
      <c r="W27" s="22">
        <v>9.3000000000000007</v>
      </c>
      <c r="X27" s="9"/>
      <c r="Y27" s="40"/>
      <c r="Z27" s="40"/>
      <c r="AK27" s="18">
        <v>5</v>
      </c>
      <c r="AL27" s="9">
        <f t="shared" ref="AL27:AL35" si="6">O27+N27+P27</f>
        <v>50.55</v>
      </c>
    </row>
    <row r="28" spans="1:38" x14ac:dyDescent="0.25">
      <c r="A28" s="39">
        <v>3</v>
      </c>
      <c r="B28" s="11"/>
      <c r="C28" s="11"/>
      <c r="D28" s="11"/>
      <c r="E28" s="2">
        <v>26.51</v>
      </c>
      <c r="F28" s="2">
        <v>20.9</v>
      </c>
      <c r="G28" s="2">
        <v>21.21</v>
      </c>
      <c r="H28" s="2">
        <v>21.73</v>
      </c>
      <c r="I28" s="2">
        <v>21.49</v>
      </c>
      <c r="J28" s="2"/>
      <c r="N28" s="26">
        <f>(ABS(N27-N26)*2/(N27+N26))*100</f>
        <v>100.05293806246691</v>
      </c>
      <c r="O28" s="5">
        <f t="shared" ref="O28" si="7">(ABS(O27-O26)*2/(O27+O26))*100</f>
        <v>63.7137989778535</v>
      </c>
      <c r="P28" s="26">
        <f t="shared" ref="P28" si="8">(ABS(P27-P26)*2/(P27+P26))*100</f>
        <v>23.665893271461734</v>
      </c>
      <c r="Q28" s="5">
        <f t="shared" ref="Q28" si="9">(ABS(Q27-Q26)*2/(Q27+Q26))*100</f>
        <v>28.144458281444578</v>
      </c>
      <c r="R28" s="5">
        <f t="shared" ref="R28" si="10">(ABS(R27-R26)*2/(R27+R26))*100</f>
        <v>88.45654993514917</v>
      </c>
      <c r="S28" s="5">
        <f t="shared" ref="S28" si="11">(ABS(S27-S26)*2/(S27+S26))*100</f>
        <v>7.7382824787669229</v>
      </c>
      <c r="T28" s="5">
        <f t="shared" ref="T28" si="12">(ABS(T27-T26)*2/(T27+T26))*100</f>
        <v>53.691275167785221</v>
      </c>
      <c r="U28" s="5">
        <f t="shared" ref="U28" si="13">(ABS(U27-U26)*2/(U27+U26))*100</f>
        <v>57.430167597765369</v>
      </c>
      <c r="V28" s="5">
        <f t="shared" ref="V28" si="14">(ABS(V27-V26)*2/(V27+V26))*100</f>
        <v>0.2978406552494352</v>
      </c>
      <c r="W28" s="5">
        <f t="shared" ref="W28" si="15">(ABS(W27-W26)*2/(W27+W26))*100</f>
        <v>7.5892857142857304</v>
      </c>
      <c r="X28" s="19">
        <f>AVERAGE(Q28:W28,AL28)</f>
        <v>33.570632178070674</v>
      </c>
      <c r="Y28" s="33"/>
      <c r="Z28" s="33"/>
      <c r="AK28" s="18"/>
      <c r="AL28" s="9">
        <f>(ABS(AL27-AL26)*2/(AL27+AL26))*100</f>
        <v>25.217197594118939</v>
      </c>
    </row>
    <row r="29" spans="1:38" x14ac:dyDescent="0.25">
      <c r="A29" s="10">
        <v>2</v>
      </c>
      <c r="B29" s="11"/>
      <c r="C29" s="11"/>
      <c r="D29" s="11"/>
      <c r="E29" s="2">
        <v>18.32</v>
      </c>
      <c r="F29" s="2">
        <v>13.8</v>
      </c>
      <c r="G29" s="2">
        <v>13.64</v>
      </c>
      <c r="H29" s="2">
        <v>12.38</v>
      </c>
      <c r="I29" s="2">
        <v>12.37</v>
      </c>
      <c r="J29" s="2"/>
      <c r="L29" s="17">
        <v>6</v>
      </c>
      <c r="M29" s="5">
        <v>12.00000142442903</v>
      </c>
      <c r="N29" s="27">
        <v>14.9</v>
      </c>
      <c r="O29" s="22">
        <v>17.079999999999998</v>
      </c>
      <c r="P29" s="27">
        <v>21.21</v>
      </c>
      <c r="Q29" s="22">
        <v>13.64</v>
      </c>
      <c r="R29" s="22">
        <v>20.09</v>
      </c>
      <c r="S29" s="22">
        <v>15.26</v>
      </c>
      <c r="T29" s="22">
        <v>9.6999999999999993</v>
      </c>
      <c r="U29" s="22">
        <v>3.78</v>
      </c>
      <c r="V29" s="22">
        <v>24.69</v>
      </c>
      <c r="W29" s="22">
        <v>8.82</v>
      </c>
      <c r="X29" s="19"/>
      <c r="Y29" s="33"/>
      <c r="Z29" s="33"/>
      <c r="AK29" s="18">
        <v>6</v>
      </c>
      <c r="AL29" s="9">
        <f t="shared" si="6"/>
        <v>53.19</v>
      </c>
    </row>
    <row r="30" spans="1:38" x14ac:dyDescent="0.25">
      <c r="A30" s="10">
        <v>3</v>
      </c>
      <c r="B30" s="11"/>
      <c r="C30" s="11"/>
      <c r="D30" s="11"/>
      <c r="E30" s="2">
        <v>16.68</v>
      </c>
      <c r="F30" s="2">
        <v>6.45</v>
      </c>
      <c r="G30" s="2">
        <v>20.09</v>
      </c>
      <c r="H30" s="2">
        <v>20.100000000000001</v>
      </c>
      <c r="I30" s="2">
        <v>19.45</v>
      </c>
      <c r="J30" s="2"/>
      <c r="N30" s="26">
        <f>(ABS(N29-N27)*2/(N29+N27))*100</f>
        <v>5.0223598211214338</v>
      </c>
      <c r="O30" s="5">
        <f t="shared" ref="O30" si="16">(ABS(O29-O27)*2/(O29+O27))*100</f>
        <v>9.8280098280098134</v>
      </c>
      <c r="P30" s="26">
        <f t="shared" ref="P30" si="17">(ABS(P29-P27)*2/(P29+P27))*100</f>
        <v>1.4723343623842426</v>
      </c>
      <c r="Q30" s="5">
        <f t="shared" ref="Q30" si="18">(ABS(Q29-Q27)*2/(Q29+Q27))*100</f>
        <v>1.1661807580174937</v>
      </c>
      <c r="R30" s="5">
        <f t="shared" ref="R30" si="19">(ABS(R29-R27)*2/(R29+R27))*100</f>
        <v>102.78824415975888</v>
      </c>
      <c r="S30" s="5">
        <f t="shared" ref="S30" si="20">(ABS(S29-S27)*2/(S29+S27))*100</f>
        <v>7.8690588605602878</v>
      </c>
      <c r="T30" s="5">
        <f t="shared" ref="T30" si="21">(ABS(T29-T27)*2/(T29+T27))*100</f>
        <v>10.640608034744826</v>
      </c>
      <c r="U30" s="5">
        <f t="shared" ref="U30" si="22">(ABS(U29-U27)*2/(U29+U27))*100</f>
        <v>16.92969870875179</v>
      </c>
      <c r="V30" s="5">
        <f t="shared" ref="V30" si="23">(ABS(V29-V27)*2/(V29+V27))*100</f>
        <v>8.5675518511339295</v>
      </c>
      <c r="W30" s="5">
        <f t="shared" ref="W30" si="24">(ABS(W29-W27)*2/(W29+W27))*100</f>
        <v>5.2980132450331165</v>
      </c>
      <c r="X30" s="19">
        <f t="shared" ref="X30" si="25">AVERAGE(Q30:W30,AL30)</f>
        <v>19.793625351613834</v>
      </c>
      <c r="Y30" s="33"/>
      <c r="Z30" s="33"/>
      <c r="AK30" s="18"/>
      <c r="AL30" s="9">
        <f>(ABS(AL29-AL27)*2/(AL29+AL27))*100</f>
        <v>5.0896471949103548</v>
      </c>
    </row>
    <row r="31" spans="1:38" x14ac:dyDescent="0.25">
      <c r="A31" s="10">
        <v>4</v>
      </c>
      <c r="B31" s="11"/>
      <c r="C31" s="11"/>
      <c r="D31" s="11"/>
      <c r="E31" s="2">
        <v>15.28</v>
      </c>
      <c r="F31" s="2">
        <v>16.510000000000002</v>
      </c>
      <c r="G31" s="2">
        <v>15.26</v>
      </c>
      <c r="H31" s="2">
        <v>15.48</v>
      </c>
      <c r="I31" s="2">
        <v>15.21</v>
      </c>
      <c r="J31" s="2"/>
      <c r="L31" s="17">
        <v>7</v>
      </c>
      <c r="M31" s="5">
        <v>10.909092204026392</v>
      </c>
      <c r="N31" s="27">
        <v>15.76</v>
      </c>
      <c r="O31" s="22">
        <v>17.98</v>
      </c>
      <c r="P31" s="27">
        <v>21.73</v>
      </c>
      <c r="Q31" s="22">
        <v>12.38</v>
      </c>
      <c r="R31" s="22">
        <v>20.100000000000001</v>
      </c>
      <c r="S31" s="22">
        <v>15.48</v>
      </c>
      <c r="T31" s="22">
        <v>9.49</v>
      </c>
      <c r="U31" s="22">
        <v>4.2300000000000004</v>
      </c>
      <c r="V31" s="22">
        <v>26.07</v>
      </c>
      <c r="W31" s="22">
        <v>7.79</v>
      </c>
      <c r="X31" s="19"/>
      <c r="Y31" s="33"/>
      <c r="Z31" s="33"/>
      <c r="AK31" s="18">
        <v>7</v>
      </c>
      <c r="AL31" s="9">
        <f t="shared" si="6"/>
        <v>55.47</v>
      </c>
    </row>
    <row r="32" spans="1:38" x14ac:dyDescent="0.25">
      <c r="A32" s="10">
        <v>5</v>
      </c>
      <c r="B32" s="11"/>
      <c r="C32" s="11"/>
      <c r="D32" s="11"/>
      <c r="E32" s="2">
        <v>15.12</v>
      </c>
      <c r="F32" s="2">
        <v>8.7200000000000006</v>
      </c>
      <c r="G32" s="2">
        <v>9.6999999999999993</v>
      </c>
      <c r="H32" s="2">
        <v>7.09</v>
      </c>
      <c r="I32" s="2">
        <v>10.3</v>
      </c>
      <c r="J32" s="2"/>
      <c r="N32" s="26">
        <f>(ABS(N31-N29)*2/(N31+N29))*100</f>
        <v>5.6099151989562914</v>
      </c>
      <c r="O32" s="5">
        <f t="shared" ref="O32" si="26">(ABS(O31-O29)*2/(O31+O29))*100</f>
        <v>5.1340559041643017</v>
      </c>
      <c r="P32" s="26">
        <f t="shared" ref="P32" si="27">(ABS(P31-P29)*2/(P31+P29))*100</f>
        <v>2.4219841639496953</v>
      </c>
      <c r="Q32" s="5">
        <f t="shared" ref="Q32" si="28">(ABS(Q31-Q29)*2/(Q31+Q29))*100</f>
        <v>9.6848578016910043</v>
      </c>
      <c r="R32" s="5">
        <f t="shared" ref="R32" si="29">(ABS(R31-R29)*2/(R31+R29))*100</f>
        <v>4.9763622791747023E-2</v>
      </c>
      <c r="S32" s="5">
        <f t="shared" ref="S32" si="30">(ABS(S31-S29)*2/(S31+S29))*100</f>
        <v>1.4313597918022161</v>
      </c>
      <c r="T32" s="5">
        <f t="shared" ref="T32" si="31">(ABS(T31-T29)*2/(T31+T29))*100</f>
        <v>2.1886399166232322</v>
      </c>
      <c r="U32" s="5">
        <f t="shared" ref="U32" si="32">(ABS(U31-U29)*2/(U31+U29))*100</f>
        <v>11.235955056179792</v>
      </c>
      <c r="V32" s="5">
        <f t="shared" ref="V32" si="33">(ABS(V31-V29)*2/(V31+V29))*100</f>
        <v>5.4373522458628791</v>
      </c>
      <c r="W32" s="5">
        <f t="shared" ref="W32" si="34">(ABS(W31-W29)*2/(W31+W29))*100</f>
        <v>12.402167369054789</v>
      </c>
      <c r="X32" s="19">
        <f>AVERAGE(Q32:W32,AL32)</f>
        <v>5.828334035136268</v>
      </c>
      <c r="Y32" s="33"/>
      <c r="Z32" s="33"/>
      <c r="AK32" s="18"/>
      <c r="AL32" s="9">
        <f>(ABS(AL31-AL29)*2/(AL31+AL29))*100</f>
        <v>4.196576477084486</v>
      </c>
    </row>
    <row r="33" spans="1:38" x14ac:dyDescent="0.25">
      <c r="A33" s="10">
        <v>6</v>
      </c>
      <c r="B33" s="11"/>
      <c r="C33" s="11"/>
      <c r="D33" s="11"/>
      <c r="E33" s="2">
        <v>5.76</v>
      </c>
      <c r="F33" s="2">
        <v>3.19</v>
      </c>
      <c r="G33" s="2">
        <v>3.78</v>
      </c>
      <c r="H33" s="2">
        <v>4.2300000000000004</v>
      </c>
      <c r="I33" s="2">
        <v>4.09</v>
      </c>
      <c r="J33" s="2"/>
      <c r="L33" s="17">
        <v>8</v>
      </c>
      <c r="M33" s="5">
        <v>10.000001401749619</v>
      </c>
      <c r="N33" s="27">
        <v>16.02</v>
      </c>
      <c r="O33" s="22">
        <v>19.03</v>
      </c>
      <c r="P33" s="27">
        <v>21.49</v>
      </c>
      <c r="Q33" s="22">
        <v>12.37</v>
      </c>
      <c r="R33" s="22">
        <v>19.45</v>
      </c>
      <c r="S33" s="22">
        <v>15.21</v>
      </c>
      <c r="T33" s="22">
        <v>10.3</v>
      </c>
      <c r="U33" s="22">
        <v>4.09</v>
      </c>
      <c r="V33" s="22">
        <v>26.35</v>
      </c>
      <c r="W33" s="22">
        <v>7.28</v>
      </c>
      <c r="X33" s="19"/>
      <c r="Y33" s="33"/>
      <c r="Z33" s="33"/>
      <c r="AK33" s="18">
        <v>8</v>
      </c>
      <c r="AL33" s="9">
        <f t="shared" si="6"/>
        <v>56.539999999999992</v>
      </c>
    </row>
    <row r="34" spans="1:38" x14ac:dyDescent="0.25">
      <c r="A34" s="10">
        <v>7</v>
      </c>
      <c r="B34" s="11"/>
      <c r="C34" s="11"/>
      <c r="D34" s="11"/>
      <c r="E34" s="2">
        <v>26.82</v>
      </c>
      <c r="F34" s="2">
        <v>26.9</v>
      </c>
      <c r="G34" s="2">
        <v>24.69</v>
      </c>
      <c r="H34" s="2">
        <v>26.07</v>
      </c>
      <c r="I34" s="2">
        <v>26.35</v>
      </c>
      <c r="J34" s="2"/>
      <c r="N34" s="26">
        <f>(ABS(N33-N31)*2/(N33+N31))*100</f>
        <v>1.6362492133417228</v>
      </c>
      <c r="O34" s="5">
        <f t="shared" ref="O34" si="35">(ABS(O33-O31)*2/(O33+O31))*100</f>
        <v>5.6741421237503404</v>
      </c>
      <c r="P34" s="26">
        <f t="shared" ref="P34" si="36">(ABS(P33-P31)*2/(P33+P31))*100</f>
        <v>1.1105969458584082</v>
      </c>
      <c r="Q34" s="5">
        <f t="shared" ref="Q34" si="37">(ABS(Q33-Q31)*2/(Q33+Q31))*100</f>
        <v>8.0808080808093444E-2</v>
      </c>
      <c r="R34" s="5">
        <f t="shared" ref="R34" si="38">(ABS(R33-R31)*2/(R33+R31))*100</f>
        <v>3.286978508217457</v>
      </c>
      <c r="S34" s="5">
        <f t="shared" ref="S34" si="39">(ABS(S33-S31)*2/(S33+S31))*100</f>
        <v>1.7595307917888534</v>
      </c>
      <c r="T34" s="5">
        <f t="shared" ref="T34" si="40">(ABS(T33-T31)*2/(T33+T31))*100</f>
        <v>8.1859525012632695</v>
      </c>
      <c r="U34" s="5">
        <f t="shared" ref="U34" si="41">(ABS(U33-U31)*2/(U33+U31))*100</f>
        <v>3.3653846153846292</v>
      </c>
      <c r="V34" s="5">
        <f t="shared" ref="V34" si="42">(ABS(V33-V31)*2/(V33+V31))*100</f>
        <v>1.0682945440671543</v>
      </c>
      <c r="W34" s="5">
        <f t="shared" ref="W34" si="43">(ABS(W33-W31)*2/(W33+W31))*100</f>
        <v>6.7684140676841382</v>
      </c>
      <c r="X34" s="19">
        <f>AVERAGE(Q34:W34,AL34)</f>
        <v>3.3032383513336012</v>
      </c>
      <c r="Y34" s="33"/>
      <c r="Z34" s="33"/>
      <c r="AK34" s="18"/>
      <c r="AL34" s="9">
        <f>(ABS(AL33-AL31)*2/(AL33+AL31))*100</f>
        <v>1.9105437014552151</v>
      </c>
    </row>
    <row r="35" spans="1:38" x14ac:dyDescent="0.25">
      <c r="A35" s="10">
        <v>8</v>
      </c>
      <c r="B35" s="11"/>
      <c r="C35" s="11"/>
      <c r="D35" s="11"/>
      <c r="E35" s="2">
        <v>8.6199999999999992</v>
      </c>
      <c r="F35" s="2">
        <v>9.3000000000000007</v>
      </c>
      <c r="G35" s="2">
        <v>8.82</v>
      </c>
      <c r="H35" s="2">
        <v>7.79</v>
      </c>
      <c r="I35" s="2">
        <v>7.28</v>
      </c>
      <c r="J35" s="2"/>
      <c r="L35" s="40">
        <v>9</v>
      </c>
      <c r="M35" s="41">
        <v>9.23</v>
      </c>
      <c r="N35" s="27">
        <v>16.059999999999999</v>
      </c>
      <c r="O35" s="23">
        <v>18.940000000000001</v>
      </c>
      <c r="P35" s="27">
        <v>21.23</v>
      </c>
      <c r="Q35" s="23">
        <v>12.36</v>
      </c>
      <c r="R35" s="23">
        <v>19.71</v>
      </c>
      <c r="S35" s="23">
        <v>15.3</v>
      </c>
      <c r="T35" s="23">
        <v>10.220000000000001</v>
      </c>
      <c r="U35" s="23">
        <v>4.17</v>
      </c>
      <c r="V35" s="23">
        <v>26.25</v>
      </c>
      <c r="W35" s="23">
        <v>7.44</v>
      </c>
      <c r="X35" s="19"/>
      <c r="Y35" s="14"/>
      <c r="Z35" s="14"/>
      <c r="AK35" s="18">
        <v>9</v>
      </c>
      <c r="AL35" s="9">
        <f t="shared" si="6"/>
        <v>56.230000000000004</v>
      </c>
    </row>
    <row r="36" spans="1:38" x14ac:dyDescent="0.25">
      <c r="A36" s="10"/>
      <c r="B36" s="14"/>
      <c r="C36" s="14"/>
      <c r="D36" s="14"/>
      <c r="E36" s="14"/>
      <c r="F36" s="14"/>
      <c r="G36" s="14"/>
      <c r="H36" s="15"/>
      <c r="I36" s="15"/>
      <c r="J36" s="15"/>
      <c r="K36" s="13"/>
      <c r="L36" s="34"/>
      <c r="M36" s="34"/>
      <c r="N36" s="26">
        <f>(ABS(N35-N33)*2/(N35+N33))*100</f>
        <v>0.24937655860348598</v>
      </c>
      <c r="O36" s="5">
        <f t="shared" ref="O36:W36" si="44">(ABS(O35-O33)*2/(O35+O33))*100</f>
        <v>0.47405846721095529</v>
      </c>
      <c r="P36" s="26">
        <f t="shared" si="44"/>
        <v>1.2172284644194664</v>
      </c>
      <c r="Q36" s="5">
        <f t="shared" si="44"/>
        <v>8.0873433077232409E-2</v>
      </c>
      <c r="R36" s="5">
        <f t="shared" si="44"/>
        <v>1.3278855975485271</v>
      </c>
      <c r="S36" s="5">
        <f t="shared" si="44"/>
        <v>0.58997050147492525</v>
      </c>
      <c r="T36" s="5">
        <f t="shared" si="44"/>
        <v>0.77972709551656971</v>
      </c>
      <c r="U36" s="5">
        <f t="shared" si="44"/>
        <v>1.9370460048426168</v>
      </c>
      <c r="V36" s="5">
        <f t="shared" si="44"/>
        <v>0.38022813688213464</v>
      </c>
      <c r="W36" s="5">
        <f t="shared" si="44"/>
        <v>2.1739130434782625</v>
      </c>
      <c r="X36" s="19">
        <f t="shared" ref="X36" si="45">AVERAGE(Q36:W36,AL36)</f>
        <v>0.97742942800804655</v>
      </c>
      <c r="Y36" s="14"/>
      <c r="Z36" s="14"/>
      <c r="AK36" s="17"/>
      <c r="AL36" s="9">
        <f>(ABS(AL35-AL33)*2/(AL35+AL33))*100</f>
        <v>0.54979161124410403</v>
      </c>
    </row>
    <row r="37" spans="1:38" x14ac:dyDescent="0.25">
      <c r="A37" s="10"/>
      <c r="B37" s="14"/>
      <c r="C37" s="14"/>
      <c r="D37" s="14"/>
      <c r="E37" s="14"/>
      <c r="F37" s="14"/>
      <c r="G37" s="14"/>
      <c r="H37" s="10"/>
      <c r="I37" s="10"/>
      <c r="J37" s="10"/>
      <c r="K37" s="13"/>
      <c r="L37" s="34"/>
      <c r="M37" s="34"/>
      <c r="N37" s="28"/>
      <c r="O37" s="16"/>
      <c r="P37" s="28"/>
      <c r="Q37" s="16"/>
      <c r="R37" s="14"/>
      <c r="S37" s="14"/>
      <c r="AK37" s="17"/>
    </row>
    <row r="38" spans="1:38" x14ac:dyDescent="0.25">
      <c r="A38" s="10"/>
      <c r="B38" s="14"/>
      <c r="C38" s="14"/>
      <c r="D38" s="14"/>
      <c r="E38" s="14"/>
      <c r="F38" s="14"/>
      <c r="G38" s="14"/>
      <c r="H38" s="10"/>
      <c r="I38" s="10"/>
      <c r="J38" s="10"/>
      <c r="K38" s="13"/>
      <c r="L38" s="34"/>
      <c r="M38" s="34"/>
      <c r="N38" s="28"/>
      <c r="O38" s="16"/>
      <c r="P38" s="28"/>
      <c r="Q38" s="16"/>
      <c r="R38" s="14"/>
      <c r="S38" s="14"/>
      <c r="AK38" s="17"/>
    </row>
    <row r="39" spans="1:38" x14ac:dyDescent="0.25">
      <c r="A39" s="10"/>
      <c r="B39" s="4">
        <v>1</v>
      </c>
      <c r="C39" s="4">
        <v>2</v>
      </c>
      <c r="D39" s="4">
        <v>3</v>
      </c>
      <c r="E39" s="4">
        <v>4</v>
      </c>
      <c r="F39" s="4">
        <v>5</v>
      </c>
      <c r="G39" s="4">
        <v>6</v>
      </c>
      <c r="H39" s="4">
        <v>7</v>
      </c>
      <c r="I39" s="4">
        <v>8</v>
      </c>
      <c r="J39" s="4">
        <v>9</v>
      </c>
      <c r="L39" s="35" t="s">
        <v>13</v>
      </c>
      <c r="M39" s="35"/>
      <c r="N39" s="28"/>
      <c r="O39" s="16"/>
      <c r="P39" s="28"/>
      <c r="Q39" s="16"/>
      <c r="R39" s="14"/>
      <c r="S39" s="14" t="s">
        <v>12</v>
      </c>
      <c r="X39" s="35" t="s">
        <v>11</v>
      </c>
      <c r="AK39" s="17"/>
    </row>
    <row r="40" spans="1:38" x14ac:dyDescent="0.25">
      <c r="A40" s="7" t="s">
        <v>5</v>
      </c>
      <c r="B40" s="14"/>
      <c r="C40" s="14"/>
      <c r="D40" s="14"/>
      <c r="E40" s="14"/>
      <c r="F40" s="8" t="s">
        <v>8</v>
      </c>
      <c r="G40" s="8"/>
      <c r="H40" s="14"/>
      <c r="I40" s="14"/>
      <c r="J40" s="14"/>
      <c r="N40" s="24">
        <v>1</v>
      </c>
      <c r="O40" s="1">
        <v>1</v>
      </c>
      <c r="P40" s="24">
        <v>3</v>
      </c>
      <c r="Q40" s="1">
        <v>2</v>
      </c>
      <c r="R40" s="1">
        <v>3</v>
      </c>
      <c r="S40" s="1">
        <v>4</v>
      </c>
      <c r="T40" s="1">
        <v>5</v>
      </c>
      <c r="U40" s="1">
        <v>6</v>
      </c>
      <c r="V40" s="1">
        <v>7</v>
      </c>
      <c r="W40" s="1">
        <v>8</v>
      </c>
      <c r="AK40" s="18"/>
      <c r="AL40" s="30" t="s">
        <v>14</v>
      </c>
    </row>
    <row r="41" spans="1:38" x14ac:dyDescent="0.25">
      <c r="A41" s="39">
        <v>1</v>
      </c>
      <c r="B41" s="11"/>
      <c r="C41" s="11"/>
      <c r="D41" s="11"/>
      <c r="E41" s="2">
        <v>12.74</v>
      </c>
      <c r="F41" s="2">
        <v>90.14</v>
      </c>
      <c r="G41" s="2">
        <v>99.54</v>
      </c>
      <c r="H41" s="2">
        <v>111.57</v>
      </c>
      <c r="I41" s="2">
        <v>120.52</v>
      </c>
      <c r="J41" s="2"/>
      <c r="L41" s="17">
        <v>4</v>
      </c>
      <c r="M41" s="5">
        <v>17.142857048611074</v>
      </c>
      <c r="N41" s="27">
        <v>12.74</v>
      </c>
      <c r="O41" s="22">
        <v>32.46</v>
      </c>
      <c r="P41" s="27">
        <v>321.13</v>
      </c>
      <c r="Q41" s="22">
        <v>96.73</v>
      </c>
      <c r="R41" s="22">
        <v>127.5</v>
      </c>
      <c r="S41" s="22">
        <v>103.71</v>
      </c>
      <c r="T41" s="22">
        <v>98.77</v>
      </c>
      <c r="U41" s="22">
        <v>14.89</v>
      </c>
      <c r="V41" s="22">
        <v>394.96</v>
      </c>
      <c r="W41" s="22">
        <v>29.28</v>
      </c>
      <c r="X41" s="9"/>
      <c r="Y41" s="14"/>
      <c r="Z41" s="14"/>
      <c r="AK41" s="18">
        <v>4</v>
      </c>
      <c r="AL41" s="9">
        <f>O41+N41+P41</f>
        <v>366.33</v>
      </c>
    </row>
    <row r="42" spans="1:38" x14ac:dyDescent="0.25">
      <c r="A42" s="10">
        <v>1</v>
      </c>
      <c r="B42" s="11"/>
      <c r="C42" s="11"/>
      <c r="D42" s="11"/>
      <c r="E42" s="2">
        <v>32.46</v>
      </c>
      <c r="F42" s="2">
        <v>96.46</v>
      </c>
      <c r="G42" s="2">
        <v>126.29</v>
      </c>
      <c r="H42" s="2">
        <v>140.9</v>
      </c>
      <c r="I42" s="2">
        <v>161.55000000000001</v>
      </c>
      <c r="J42" s="2"/>
      <c r="L42" s="17">
        <v>5</v>
      </c>
      <c r="M42" s="5">
        <v>13.333331469973917</v>
      </c>
      <c r="N42" s="27">
        <v>90.14</v>
      </c>
      <c r="O42" s="22">
        <v>96.46</v>
      </c>
      <c r="P42" s="27">
        <v>138.81</v>
      </c>
      <c r="Q42" s="22">
        <v>80.150000000000006</v>
      </c>
      <c r="R42" s="22">
        <v>17.91</v>
      </c>
      <c r="S42" s="22">
        <v>156.61000000000001</v>
      </c>
      <c r="T42" s="22">
        <v>18.02</v>
      </c>
      <c r="U42" s="22">
        <v>4.5599999999999996</v>
      </c>
      <c r="V42" s="22">
        <v>372.38</v>
      </c>
      <c r="W42" s="22">
        <v>46.64</v>
      </c>
      <c r="X42" s="9"/>
      <c r="Y42" s="40"/>
      <c r="Z42" s="40"/>
      <c r="AK42" s="18">
        <v>5</v>
      </c>
      <c r="AL42" s="9">
        <f t="shared" ref="AL42:AL44" si="46">O42+N42+P42</f>
        <v>325.40999999999997</v>
      </c>
    </row>
    <row r="43" spans="1:38" x14ac:dyDescent="0.25">
      <c r="A43" s="39">
        <v>3</v>
      </c>
      <c r="B43" s="11"/>
      <c r="C43" s="11"/>
      <c r="D43" s="11"/>
      <c r="E43" s="2">
        <v>321.13</v>
      </c>
      <c r="F43" s="2">
        <v>138.81</v>
      </c>
      <c r="G43" s="2">
        <v>156.16999999999999</v>
      </c>
      <c r="H43" s="2">
        <v>133.54</v>
      </c>
      <c r="I43" s="2">
        <v>146.06</v>
      </c>
      <c r="J43" s="2"/>
      <c r="N43" s="26">
        <f>(ABS(N42-N41)*2/(N42+N41))*100</f>
        <v>150.46656298600314</v>
      </c>
      <c r="O43" s="5">
        <f t="shared" ref="O43" si="47">(ABS(O42-O41)*2/(O42+O41))*100</f>
        <v>99.28637914986038</v>
      </c>
      <c r="P43" s="26">
        <f t="shared" ref="P43" si="48">(ABS(P42-P41)*2/(P42+P41))*100</f>
        <v>79.279906074705394</v>
      </c>
      <c r="Q43" s="5">
        <f t="shared" ref="Q43" si="49">(ABS(Q42-Q41)*2/(Q42+Q41))*100</f>
        <v>18.747173224785165</v>
      </c>
      <c r="R43" s="5">
        <f t="shared" ref="R43" si="50">(ABS(R42-R41)*2/(R42+R41))*100</f>
        <v>150.7324118011141</v>
      </c>
      <c r="S43" s="5">
        <f t="shared" ref="S43" si="51">(ABS(S42-S41)*2/(S42+S41))*100</f>
        <v>40.642286416717901</v>
      </c>
      <c r="T43" s="5">
        <f t="shared" ref="T43" si="52">(ABS(T42-T41)*2/(T42+T41))*100</f>
        <v>138.28238719068415</v>
      </c>
      <c r="U43" s="5">
        <f t="shared" ref="U43" si="53">(ABS(U42-U41)*2/(U42+U41))*100</f>
        <v>106.22107969151674</v>
      </c>
      <c r="V43" s="5">
        <f t="shared" ref="V43" si="54">(ABS(V42-V41)*2/(V42+V41))*100</f>
        <v>5.8852659837881474</v>
      </c>
      <c r="W43" s="5">
        <f t="shared" ref="W43" si="55">(ABS(W42-W41)*2/(W42+W41))*100</f>
        <v>45.732349841938877</v>
      </c>
      <c r="X43" s="19">
        <f>AVERAGE(N43:W43)</f>
        <v>83.52758023611139</v>
      </c>
      <c r="Y43" s="33"/>
      <c r="Z43" s="33"/>
      <c r="AK43" s="18"/>
      <c r="AL43" s="9">
        <f>(ABS(AL42-AL41)*2/(AL42+AL41))*100</f>
        <v>11.831034781854459</v>
      </c>
    </row>
    <row r="44" spans="1:38" x14ac:dyDescent="0.25">
      <c r="A44" s="10">
        <v>2</v>
      </c>
      <c r="B44" s="11"/>
      <c r="C44" s="11"/>
      <c r="D44" s="11"/>
      <c r="E44" s="2">
        <v>96.73</v>
      </c>
      <c r="F44" s="2">
        <v>80.150000000000006</v>
      </c>
      <c r="G44" s="2">
        <v>76.849999999999994</v>
      </c>
      <c r="H44" s="2">
        <v>61.91</v>
      </c>
      <c r="I44" s="2">
        <v>59.99</v>
      </c>
      <c r="J44" s="2"/>
      <c r="L44" s="17">
        <v>6</v>
      </c>
      <c r="M44" s="5">
        <v>12.00000142442903</v>
      </c>
      <c r="N44" s="27">
        <v>99.54</v>
      </c>
      <c r="O44" s="22">
        <v>126.29</v>
      </c>
      <c r="P44" s="27">
        <v>156.16999999999999</v>
      </c>
      <c r="Q44" s="22">
        <v>76.849999999999994</v>
      </c>
      <c r="R44" s="22">
        <v>135.13</v>
      </c>
      <c r="S44" s="22">
        <v>135.52000000000001</v>
      </c>
      <c r="T44" s="22">
        <v>22.3</v>
      </c>
      <c r="U44" s="22">
        <v>6.59</v>
      </c>
      <c r="V44" s="22">
        <v>349.2</v>
      </c>
      <c r="W44" s="22">
        <v>36.97</v>
      </c>
      <c r="X44" s="19"/>
      <c r="Y44" s="33"/>
      <c r="Z44" s="33"/>
      <c r="AK44" s="18">
        <v>6</v>
      </c>
      <c r="AL44" s="9">
        <f t="shared" si="46"/>
        <v>382</v>
      </c>
    </row>
    <row r="45" spans="1:38" x14ac:dyDescent="0.25">
      <c r="A45" s="10">
        <v>3</v>
      </c>
      <c r="B45" s="11"/>
      <c r="C45" s="11"/>
      <c r="D45" s="11"/>
      <c r="E45" s="2">
        <v>127.5</v>
      </c>
      <c r="F45" s="2">
        <v>17.91</v>
      </c>
      <c r="G45" s="2">
        <v>135.13</v>
      </c>
      <c r="H45" s="2">
        <v>146.78</v>
      </c>
      <c r="I45" s="2">
        <v>117.44</v>
      </c>
      <c r="J45" s="2"/>
      <c r="N45" s="26">
        <f>(ABS(N44-N42)*2/(N44+N42))*100</f>
        <v>9.9114297764656314</v>
      </c>
      <c r="O45" s="5">
        <f t="shared" ref="O45" si="56">(ABS(O44-O42)*2/(O44+O42))*100</f>
        <v>26.783389450056127</v>
      </c>
      <c r="P45" s="26">
        <f t="shared" ref="P45" si="57">(ABS(P44-P42)*2/(P44+P42))*100</f>
        <v>11.770289511153289</v>
      </c>
      <c r="Q45" s="5">
        <f t="shared" ref="Q45" si="58">(ABS(Q44-Q42)*2/(Q44+Q42))*100</f>
        <v>4.2038216560509696</v>
      </c>
      <c r="R45" s="5">
        <f t="shared" ref="R45" si="59">(ABS(R44-R42)*2/(R44+R42))*100</f>
        <v>153.1887088342917</v>
      </c>
      <c r="S45" s="5">
        <f t="shared" ref="S45" si="60">(ABS(S44-S42)*2/(S44+S42))*100</f>
        <v>14.438777256700785</v>
      </c>
      <c r="T45" s="5">
        <f t="shared" ref="T45" si="61">(ABS(T44-T42)*2/(T44+T42))*100</f>
        <v>21.230158730158735</v>
      </c>
      <c r="U45" s="5">
        <f t="shared" ref="U45" si="62">(ABS(U44-U42)*2/(U44+U42))*100</f>
        <v>36.41255605381167</v>
      </c>
      <c r="V45" s="5">
        <f t="shared" ref="V45" si="63">(ABS(V44-V42)*2/(V44+V42))*100</f>
        <v>6.4247900440699599</v>
      </c>
      <c r="W45" s="5">
        <f t="shared" ref="W45" si="64">(ABS(W44-W42)*2/(W44+W42))*100</f>
        <v>23.131204401387397</v>
      </c>
      <c r="X45" s="19">
        <f>AVERAGE(N45:W45)</f>
        <v>30.749512571414623</v>
      </c>
      <c r="Y45" s="33"/>
      <c r="Z45" s="33"/>
      <c r="AK45" s="18"/>
      <c r="AL45" s="9">
        <f>(ABS(AL44-AL42)*2/(AL44+AL42))*100</f>
        <v>15.999208379864585</v>
      </c>
    </row>
    <row r="46" spans="1:38" x14ac:dyDescent="0.25">
      <c r="A46" s="10">
        <v>4</v>
      </c>
      <c r="B46" s="11"/>
      <c r="C46" s="11"/>
      <c r="D46" s="11"/>
      <c r="E46" s="2">
        <v>103.71</v>
      </c>
      <c r="F46" s="2">
        <v>156.61000000000001</v>
      </c>
      <c r="G46" s="2">
        <v>135.52000000000001</v>
      </c>
      <c r="H46" s="2">
        <v>135.13</v>
      </c>
      <c r="I46" s="2">
        <v>132.33000000000001</v>
      </c>
      <c r="J46" s="2"/>
      <c r="L46" s="17">
        <v>7</v>
      </c>
      <c r="M46" s="5">
        <v>10.909092204026392</v>
      </c>
      <c r="N46" s="27">
        <v>111.57</v>
      </c>
      <c r="O46" s="22">
        <v>140.9</v>
      </c>
      <c r="P46" s="27">
        <v>133.54</v>
      </c>
      <c r="Q46" s="22">
        <v>61.91</v>
      </c>
      <c r="R46" s="22">
        <v>146.78</v>
      </c>
      <c r="S46" s="22">
        <v>135.13</v>
      </c>
      <c r="T46" s="22">
        <v>24.89</v>
      </c>
      <c r="U46" s="22">
        <v>8.24</v>
      </c>
      <c r="V46" s="22">
        <v>386.99</v>
      </c>
      <c r="W46" s="22">
        <v>30.16</v>
      </c>
      <c r="X46" s="19"/>
      <c r="Y46" s="33"/>
      <c r="Z46" s="33"/>
      <c r="AK46" s="18">
        <v>7</v>
      </c>
      <c r="AL46" s="9">
        <f>O46+N46+P46</f>
        <v>386.01</v>
      </c>
    </row>
    <row r="47" spans="1:38" x14ac:dyDescent="0.25">
      <c r="A47" s="10">
        <v>5</v>
      </c>
      <c r="B47" s="11"/>
      <c r="C47" s="11"/>
      <c r="D47" s="11"/>
      <c r="E47" s="2">
        <v>98.77</v>
      </c>
      <c r="F47" s="2">
        <v>18.02</v>
      </c>
      <c r="G47" s="2">
        <v>22.3</v>
      </c>
      <c r="H47" s="2">
        <v>14.89</v>
      </c>
      <c r="I47" s="2">
        <v>26.75</v>
      </c>
      <c r="J47" s="2"/>
      <c r="N47" s="26">
        <f>(ABS(N46-N44)*2/(N46+N44))*100</f>
        <v>11.396902088958349</v>
      </c>
      <c r="O47" s="5">
        <f t="shared" ref="O47" si="65">(ABS(O46-O44)*2/(O46+O44))*100</f>
        <v>10.936038025375201</v>
      </c>
      <c r="P47" s="26">
        <f t="shared" ref="P47" si="66">(ABS(P46-P44)*2/(P46+P44))*100</f>
        <v>15.62251907079493</v>
      </c>
      <c r="Q47" s="5">
        <f t="shared" ref="Q47" si="67">(ABS(Q46-Q44)*2/(Q46+Q44))*100</f>
        <v>21.533583165177284</v>
      </c>
      <c r="R47" s="5">
        <f t="shared" ref="R47" si="68">(ABS(R46-R44)*2/(R46+R44))*100</f>
        <v>8.2650491291547006</v>
      </c>
      <c r="S47" s="5">
        <f t="shared" ref="S47" si="69">(ABS(S46-S44)*2/(S46+S44))*100</f>
        <v>0.28819508590431536</v>
      </c>
      <c r="T47" s="5">
        <f t="shared" ref="T47" si="70">(ABS(T46-T44)*2/(T46+T44))*100</f>
        <v>10.976901885992794</v>
      </c>
      <c r="U47" s="5">
        <f t="shared" ref="U47" si="71">(ABS(U46-U44)*2/(U46+U44))*100</f>
        <v>22.252191503708705</v>
      </c>
      <c r="V47" s="5">
        <f t="shared" ref="V47" si="72">(ABS(V46-V44)*2/(V46+V44))*100</f>
        <v>10.266371453021643</v>
      </c>
      <c r="W47" s="5">
        <f t="shared" ref="W47" si="73">(ABS(W46-W44)*2/(W46+W44))*100</f>
        <v>20.288991509012362</v>
      </c>
      <c r="X47" s="19">
        <f>AVERAGE(N47:W47)</f>
        <v>13.182674291710025</v>
      </c>
      <c r="Y47" s="33"/>
      <c r="Z47" s="33"/>
      <c r="AK47" s="18"/>
      <c r="AL47" s="9">
        <f>(ABS(AL46-AL44)*2/(AL46+AL44))*100</f>
        <v>1.0442572362339009</v>
      </c>
    </row>
    <row r="48" spans="1:38" x14ac:dyDescent="0.25">
      <c r="A48" s="10">
        <v>6</v>
      </c>
      <c r="B48" s="11"/>
      <c r="C48" s="11"/>
      <c r="D48" s="11"/>
      <c r="E48" s="2">
        <v>14.89</v>
      </c>
      <c r="F48" s="2">
        <v>4.5599999999999996</v>
      </c>
      <c r="G48" s="2">
        <v>6.59</v>
      </c>
      <c r="H48" s="2">
        <v>8.24</v>
      </c>
      <c r="I48" s="2">
        <v>8.57</v>
      </c>
      <c r="J48" s="2"/>
      <c r="L48" s="17">
        <v>8</v>
      </c>
      <c r="M48" s="5">
        <v>10.000001401749619</v>
      </c>
      <c r="N48" s="27">
        <v>120.52</v>
      </c>
      <c r="O48" s="22">
        <v>141.55000000000001</v>
      </c>
      <c r="P48" s="27">
        <v>131.06</v>
      </c>
      <c r="Q48" s="22">
        <v>59.99</v>
      </c>
      <c r="R48" s="22">
        <v>117.44</v>
      </c>
      <c r="S48" s="22">
        <v>132.33000000000001</v>
      </c>
      <c r="T48" s="22">
        <v>26.75</v>
      </c>
      <c r="U48" s="22">
        <v>8.57</v>
      </c>
      <c r="V48" s="22">
        <v>383.37</v>
      </c>
      <c r="W48" s="22">
        <v>25.49</v>
      </c>
      <c r="X48" s="19"/>
      <c r="Y48" s="33"/>
      <c r="Z48" s="33"/>
      <c r="AK48" s="18">
        <v>8</v>
      </c>
      <c r="AL48" s="9">
        <f>O48+N48+P48</f>
        <v>393.13</v>
      </c>
    </row>
    <row r="49" spans="1:38" x14ac:dyDescent="0.25">
      <c r="A49" s="10">
        <v>7</v>
      </c>
      <c r="B49" s="11"/>
      <c r="C49" s="11"/>
      <c r="D49" s="11"/>
      <c r="E49" s="2">
        <v>394.96</v>
      </c>
      <c r="F49" s="2">
        <v>372.38</v>
      </c>
      <c r="G49" s="2">
        <v>349.2</v>
      </c>
      <c r="H49" s="2">
        <v>386.99</v>
      </c>
      <c r="I49" s="2">
        <v>383.37</v>
      </c>
      <c r="J49" s="2"/>
      <c r="N49" s="26">
        <f>(ABS(N48-N46)*2/(N48+N46))*100</f>
        <v>7.7125253134559895</v>
      </c>
      <c r="O49" s="5">
        <f t="shared" ref="O49" si="74">(ABS(O48-O46)*2/(O48+O46))*100</f>
        <v>0.46025845282351258</v>
      </c>
      <c r="P49" s="26">
        <f t="shared" ref="P49" si="75">(ABS(P48-P46)*2/(P48+P46))*100</f>
        <v>1.8745275888132951</v>
      </c>
      <c r="Q49" s="5">
        <f t="shared" ref="Q49" si="76">(ABS(Q48-Q46)*2/(Q48+Q46))*100</f>
        <v>3.1501230516816978</v>
      </c>
      <c r="R49" s="5">
        <f t="shared" ref="R49" si="77">(ABS(R48-R46)*2/(R48+R46))*100</f>
        <v>22.208765422753764</v>
      </c>
      <c r="S49" s="5">
        <f t="shared" ref="S49" si="78">(ABS(S48-S46)*2/(S48+S46))*100</f>
        <v>2.0937710311822197</v>
      </c>
      <c r="T49" s="5">
        <f t="shared" ref="T49" si="79">(ABS(T48-T46)*2/(T48+T46))*100</f>
        <v>7.2037180480247844</v>
      </c>
      <c r="U49" s="5">
        <f t="shared" ref="U49" si="80">(ABS(U48-U46)*2/(U48+U46))*100</f>
        <v>3.9262343842950633</v>
      </c>
      <c r="V49" s="5">
        <f t="shared" ref="V49" si="81">(ABS(V48-V46)*2/(V48+V46))*100</f>
        <v>0.93982034373539769</v>
      </c>
      <c r="W49" s="5">
        <f t="shared" ref="W49" si="82">(ABS(W48-W46)*2/(W48+W46))*100</f>
        <v>16.78346810422283</v>
      </c>
      <c r="X49" s="19">
        <f>AVERAGE(N49:W49)</f>
        <v>6.6353211740988556</v>
      </c>
      <c r="Y49" s="33"/>
      <c r="Z49" s="33"/>
      <c r="AK49" s="18"/>
      <c r="AL49" s="9">
        <f>(ABS(AL48-AL46)*2/(AL48+AL46))*100</f>
        <v>1.8276561336858601</v>
      </c>
    </row>
    <row r="50" spans="1:38" x14ac:dyDescent="0.25">
      <c r="A50" s="10">
        <v>8</v>
      </c>
      <c r="B50" s="11"/>
      <c r="C50" s="11"/>
      <c r="D50" s="11"/>
      <c r="E50" s="2">
        <v>29.28</v>
      </c>
      <c r="F50" s="2">
        <v>46.64</v>
      </c>
      <c r="G50" s="2">
        <v>36.97</v>
      </c>
      <c r="H50" s="2">
        <v>30.16</v>
      </c>
      <c r="I50" s="2">
        <v>25.49</v>
      </c>
      <c r="J50" s="2"/>
      <c r="L50" s="17">
        <v>9</v>
      </c>
      <c r="M50" s="41">
        <v>9.23</v>
      </c>
      <c r="N50" s="27">
        <v>116.19</v>
      </c>
      <c r="O50" s="23">
        <v>141.07</v>
      </c>
      <c r="P50" s="27">
        <v>132.86000000000001</v>
      </c>
      <c r="Q50" s="23">
        <v>60.72</v>
      </c>
      <c r="R50" s="23">
        <v>122.12</v>
      </c>
      <c r="S50" s="23">
        <v>130.02000000000001</v>
      </c>
      <c r="T50" s="23">
        <v>25.06</v>
      </c>
      <c r="U50" s="23">
        <v>8.41</v>
      </c>
      <c r="V50" s="23">
        <v>383.9</v>
      </c>
      <c r="W50" s="23">
        <v>26.5</v>
      </c>
      <c r="X50" s="9"/>
      <c r="Y50" s="14"/>
      <c r="Z50" s="14"/>
      <c r="AK50" s="18">
        <v>9</v>
      </c>
      <c r="AL50" s="9">
        <f>O50+N50+P50</f>
        <v>390.12</v>
      </c>
    </row>
    <row r="51" spans="1:38" x14ac:dyDescent="0.25">
      <c r="B51" s="4"/>
      <c r="C51" s="4"/>
      <c r="D51" s="4"/>
      <c r="E51" s="4"/>
      <c r="F51" s="4"/>
      <c r="G51" s="4"/>
      <c r="H51" s="15"/>
      <c r="I51" s="15"/>
      <c r="J51" s="15"/>
      <c r="K51" s="13"/>
      <c r="N51" s="26">
        <f>(ABS(N50-N48)*2/(N50+N48))*100</f>
        <v>3.6584850661146544</v>
      </c>
      <c r="O51" s="5">
        <f t="shared" ref="O51:W51" si="83">(ABS(O50-O48)*2/(O50+O48))*100</f>
        <v>0.33967872054349879</v>
      </c>
      <c r="P51" s="26">
        <f t="shared" si="83"/>
        <v>1.3640497120339581</v>
      </c>
      <c r="Q51" s="5">
        <f t="shared" si="83"/>
        <v>1.2095103968188168</v>
      </c>
      <c r="R51" s="5">
        <f t="shared" si="83"/>
        <v>3.9071631324094227</v>
      </c>
      <c r="S51" s="5">
        <f t="shared" si="83"/>
        <v>1.7610062893081777</v>
      </c>
      <c r="T51" s="5">
        <f t="shared" si="83"/>
        <v>6.5238370970855097</v>
      </c>
      <c r="U51" s="5">
        <f t="shared" si="83"/>
        <v>1.8845700824499427</v>
      </c>
      <c r="V51" s="5">
        <f t="shared" si="83"/>
        <v>0.13815214982990937</v>
      </c>
      <c r="W51" s="5">
        <f t="shared" si="83"/>
        <v>3.8853625697249532</v>
      </c>
      <c r="X51" s="19">
        <f>AVERAGE(O51,Q51:W51)</f>
        <v>2.4561600547712787</v>
      </c>
      <c r="Y51" s="14"/>
      <c r="Z51" s="14"/>
      <c r="AL51" s="9">
        <f>(ABS(AL50-AL48)*2/(AL50+AL48))*100</f>
        <v>0.76859240344717294</v>
      </c>
    </row>
    <row r="52" spans="1:38" x14ac:dyDescent="0.25">
      <c r="H52" s="10"/>
      <c r="I52" s="10"/>
      <c r="J52" s="10"/>
      <c r="K52" s="13"/>
    </row>
    <row r="58" spans="1:38" x14ac:dyDescent="0.25">
      <c r="O58" s="43"/>
      <c r="P58" s="43"/>
      <c r="Q58" s="43"/>
      <c r="R58" s="43"/>
      <c r="S58" s="43"/>
      <c r="T58" s="43"/>
      <c r="U58" s="43"/>
      <c r="V58" s="43"/>
      <c r="W58" s="44"/>
    </row>
    <row r="59" spans="1:38" x14ac:dyDescent="0.25">
      <c r="O59" s="43"/>
      <c r="P59" s="43"/>
      <c r="Q59" s="43"/>
      <c r="R59" s="43"/>
      <c r="S59" s="43"/>
      <c r="T59" s="43"/>
      <c r="U59" s="43"/>
      <c r="V59" s="43"/>
      <c r="W59" s="44"/>
    </row>
    <row r="60" spans="1:38" x14ac:dyDescent="0.25">
      <c r="O60" s="43"/>
      <c r="P60" s="43"/>
      <c r="Q60" s="43"/>
      <c r="R60" s="43"/>
      <c r="S60" s="43"/>
      <c r="T60" s="43"/>
      <c r="U60" s="43"/>
      <c r="V60" s="43"/>
      <c r="W60" s="44"/>
    </row>
    <row r="61" spans="1:38" x14ac:dyDescent="0.25">
      <c r="O61" s="43"/>
      <c r="P61" s="43"/>
      <c r="Q61" s="43"/>
      <c r="R61" s="43"/>
      <c r="S61" s="43"/>
      <c r="T61" s="43"/>
      <c r="U61" s="43"/>
      <c r="V61" s="43"/>
      <c r="W61" s="44"/>
    </row>
    <row r="62" spans="1:38" x14ac:dyDescent="0.25">
      <c r="O62" s="43"/>
      <c r="P62" s="43"/>
      <c r="Q62" s="43"/>
      <c r="R62" s="43"/>
      <c r="S62" s="43"/>
      <c r="T62" s="43"/>
      <c r="U62" s="43"/>
      <c r="V62" s="43"/>
      <c r="W62" s="44"/>
    </row>
    <row r="63" spans="1:38" x14ac:dyDescent="0.25">
      <c r="O63" s="45"/>
      <c r="P63" s="45"/>
      <c r="Q63" s="45"/>
      <c r="R63" s="45"/>
      <c r="S63" s="45"/>
      <c r="T63" s="45"/>
      <c r="U63" s="45"/>
      <c r="V63" s="45"/>
      <c r="W63" s="46"/>
    </row>
  </sheetData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RMCC-CMRC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Tyler Reyno</cp:lastModifiedBy>
  <dcterms:created xsi:type="dcterms:W3CDTF">2017-07-17T17:55:29Z</dcterms:created>
  <dcterms:modified xsi:type="dcterms:W3CDTF">2017-11-07T23:16:56Z</dcterms:modified>
</cp:coreProperties>
</file>