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\Desktop\manuscript_size_reduction\figs\"/>
    </mc:Choice>
  </mc:AlternateContent>
  <bookViews>
    <workbookView xWindow="0" yWindow="0" windowWidth="20160" windowHeight="9420" activeTab="1"/>
  </bookViews>
  <sheets>
    <sheet name="plot" sheetId="4" r:id="rId1"/>
    <sheet name="plot (2)" sheetId="5" r:id="rId2"/>
    <sheet name="FInal_Cryogenic_Dateset" sheetId="1" r:id="rId3"/>
    <sheet name="Weibull" sheetId="3" r:id="rId4"/>
  </sheets>
  <definedNames>
    <definedName name="alpha">Weibull!$B$2</definedName>
    <definedName name="beta">Weibull!$B$3</definedName>
    <definedName name="C_">Weibull!$B$4</definedName>
    <definedName name="delta_x">Weibull!$B$6</definedName>
    <definedName name="stepsize">FInal_Cryogenic_Dateset!$L$8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K4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L2" i="1"/>
  <c r="K2" i="1"/>
  <c r="K6" i="1"/>
  <c r="H57" i="1" l="1"/>
  <c r="H56" i="1" s="1"/>
  <c r="H54" i="1"/>
  <c r="H53" i="1" s="1"/>
  <c r="F33" i="1" l="1"/>
  <c r="H58" i="1"/>
  <c r="H55" i="1"/>
  <c r="H9" i="1" l="1"/>
  <c r="H6" i="1"/>
  <c r="H3" i="1"/>
  <c r="D5" i="3"/>
  <c r="F34" i="1"/>
  <c r="F5" i="3" l="1"/>
  <c r="E5" i="3"/>
  <c r="H7" i="1"/>
  <c r="H5" i="1"/>
  <c r="H10" i="1"/>
  <c r="H8" i="1"/>
  <c r="H4" i="1"/>
  <c r="H12" i="1"/>
  <c r="H11" i="1" s="1"/>
  <c r="D6" i="3"/>
  <c r="E6" i="3" l="1"/>
  <c r="F6" i="3"/>
  <c r="H15" i="1"/>
  <c r="H14" i="1" s="1"/>
  <c r="H13" i="1"/>
  <c r="D7" i="3"/>
  <c r="F7" i="3" l="1"/>
  <c r="E7" i="3"/>
  <c r="I18" i="1"/>
  <c r="I17" i="1" s="1"/>
  <c r="I57" i="1"/>
  <c r="I56" i="1" s="1"/>
  <c r="I54" i="1"/>
  <c r="I53" i="1" s="1"/>
  <c r="I30" i="1"/>
  <c r="I29" i="1" s="1"/>
  <c r="I15" i="1"/>
  <c r="I14" i="1" s="1"/>
  <c r="I21" i="1"/>
  <c r="I20" i="1" s="1"/>
  <c r="I33" i="1"/>
  <c r="I32" i="1" s="1"/>
  <c r="H16" i="1"/>
  <c r="H18" i="1"/>
  <c r="H17" i="1" s="1"/>
  <c r="I48" i="1"/>
  <c r="I47" i="1" s="1"/>
  <c r="I36" i="1"/>
  <c r="I35" i="1" s="1"/>
  <c r="I3" i="1"/>
  <c r="I2" i="1" s="1"/>
  <c r="I27" i="1"/>
  <c r="I26" i="1" s="1"/>
  <c r="I51" i="1"/>
  <c r="I50" i="1" s="1"/>
  <c r="I45" i="1"/>
  <c r="I44" i="1" s="1"/>
  <c r="I6" i="1"/>
  <c r="I5" i="1" s="1"/>
  <c r="I12" i="1"/>
  <c r="I11" i="1" s="1"/>
  <c r="I39" i="1"/>
  <c r="I38" i="1" s="1"/>
  <c r="I24" i="1"/>
  <c r="I23" i="1" s="1"/>
  <c r="I42" i="1"/>
  <c r="I41" i="1" s="1"/>
  <c r="I9" i="1"/>
  <c r="I8" i="1" s="1"/>
  <c r="D8" i="3"/>
  <c r="E8" i="3" l="1"/>
  <c r="F8" i="3"/>
  <c r="H21" i="1"/>
  <c r="H20" i="1" s="1"/>
  <c r="H19" i="1"/>
  <c r="D9" i="3"/>
  <c r="F9" i="3" l="1"/>
  <c r="E9" i="3"/>
  <c r="H22" i="1"/>
  <c r="H24" i="1"/>
  <c r="H23" i="1" s="1"/>
  <c r="D10" i="3"/>
  <c r="E10" i="3" l="1"/>
  <c r="F10" i="3"/>
  <c r="H25" i="1"/>
  <c r="H27" i="1"/>
  <c r="H26" i="1" s="1"/>
  <c r="D11" i="3"/>
  <c r="F11" i="3" l="1"/>
  <c r="E11" i="3"/>
  <c r="H30" i="1"/>
  <c r="H29" i="1" s="1"/>
  <c r="H28" i="1"/>
  <c r="D12" i="3"/>
  <c r="E12" i="3" l="1"/>
  <c r="F12" i="3"/>
  <c r="H33" i="1"/>
  <c r="H32" i="1" s="1"/>
  <c r="H31" i="1"/>
  <c r="D13" i="3"/>
  <c r="F13" i="3" l="1"/>
  <c r="E13" i="3"/>
  <c r="H36" i="1"/>
  <c r="H35" i="1" s="1"/>
  <c r="H34" i="1"/>
  <c r="D14" i="3"/>
  <c r="E14" i="3" l="1"/>
  <c r="F14" i="3"/>
  <c r="H37" i="1"/>
  <c r="H39" i="1"/>
  <c r="H38" i="1" s="1"/>
  <c r="D15" i="3"/>
  <c r="F15" i="3" l="1"/>
  <c r="E15" i="3"/>
  <c r="H40" i="1"/>
  <c r="H42" i="1"/>
  <c r="H41" i="1" s="1"/>
  <c r="D16" i="3"/>
  <c r="E16" i="3" l="1"/>
  <c r="F16" i="3"/>
  <c r="H43" i="1"/>
  <c r="H45" i="1"/>
  <c r="H44" i="1" s="1"/>
  <c r="D17" i="3"/>
  <c r="F17" i="3" l="1"/>
  <c r="E17" i="3"/>
  <c r="H46" i="1"/>
  <c r="H51" i="1"/>
  <c r="H50" i="1" s="1"/>
  <c r="H48" i="1"/>
  <c r="H47" i="1" s="1"/>
  <c r="D18" i="3"/>
  <c r="E18" i="3" l="1"/>
  <c r="F18" i="3"/>
  <c r="H52" i="1"/>
  <c r="H49" i="1"/>
  <c r="D19" i="3"/>
  <c r="F19" i="3" l="1"/>
  <c r="E19" i="3"/>
  <c r="D20" i="3"/>
  <c r="E20" i="3" l="1"/>
  <c r="F20" i="3"/>
  <c r="D21" i="3"/>
  <c r="F21" i="3" l="1"/>
  <c r="E21" i="3"/>
  <c r="D22" i="3"/>
  <c r="E22" i="3" l="1"/>
  <c r="F22" i="3"/>
  <c r="D23" i="3"/>
  <c r="F23" i="3" l="1"/>
  <c r="E23" i="3"/>
  <c r="D24" i="3"/>
  <c r="E24" i="3" l="1"/>
  <c r="F24" i="3"/>
  <c r="D25" i="3"/>
  <c r="F25" i="3" l="1"/>
  <c r="E25" i="3"/>
  <c r="D26" i="3"/>
  <c r="E26" i="3" l="1"/>
  <c r="F26" i="3"/>
  <c r="D27" i="3"/>
  <c r="F27" i="3" l="1"/>
  <c r="E27" i="3"/>
  <c r="D28" i="3"/>
  <c r="E28" i="3" l="1"/>
  <c r="F28" i="3"/>
  <c r="D29" i="3"/>
  <c r="F29" i="3" l="1"/>
  <c r="E29" i="3"/>
  <c r="D30" i="3"/>
  <c r="E30" i="3" l="1"/>
  <c r="F30" i="3"/>
  <c r="D31" i="3"/>
  <c r="F31" i="3" l="1"/>
  <c r="E31" i="3"/>
  <c r="D32" i="3"/>
  <c r="E32" i="3" l="1"/>
  <c r="F32" i="3"/>
  <c r="D33" i="3"/>
  <c r="F33" i="3" l="1"/>
  <c r="E33" i="3"/>
  <c r="D34" i="3"/>
  <c r="E34" i="3" l="1"/>
  <c r="F34" i="3"/>
  <c r="D35" i="3"/>
  <c r="F35" i="3" l="1"/>
  <c r="E35" i="3"/>
  <c r="D36" i="3"/>
  <c r="E36" i="3" l="1"/>
  <c r="F36" i="3"/>
  <c r="D37" i="3"/>
  <c r="F37" i="3" l="1"/>
  <c r="E37" i="3"/>
  <c r="D38" i="3"/>
  <c r="E38" i="3" l="1"/>
  <c r="F38" i="3"/>
  <c r="D39" i="3"/>
  <c r="F39" i="3" l="1"/>
  <c r="E39" i="3"/>
  <c r="D40" i="3"/>
  <c r="E40" i="3" l="1"/>
  <c r="F40" i="3"/>
  <c r="D41" i="3"/>
  <c r="F41" i="3" l="1"/>
  <c r="E41" i="3"/>
  <c r="D42" i="3"/>
  <c r="E42" i="3" l="1"/>
  <c r="F42" i="3"/>
  <c r="D43" i="3"/>
  <c r="F43" i="3" l="1"/>
  <c r="E43" i="3"/>
  <c r="D44" i="3"/>
  <c r="E44" i="3" l="1"/>
  <c r="F44" i="3"/>
  <c r="D45" i="3"/>
  <c r="F45" i="3" l="1"/>
  <c r="E45" i="3"/>
  <c r="D46" i="3"/>
  <c r="E46" i="3" l="1"/>
  <c r="F46" i="3"/>
  <c r="D47" i="3"/>
  <c r="F47" i="3" l="1"/>
  <c r="E47" i="3"/>
  <c r="D48" i="3"/>
  <c r="E48" i="3" l="1"/>
  <c r="F48" i="3"/>
  <c r="D49" i="3"/>
  <c r="F49" i="3" l="1"/>
  <c r="E49" i="3"/>
  <c r="D50" i="3"/>
  <c r="E50" i="3" l="1"/>
  <c r="F50" i="3"/>
  <c r="D51" i="3"/>
  <c r="F51" i="3" l="1"/>
  <c r="E51" i="3"/>
  <c r="D52" i="3"/>
  <c r="E52" i="3" l="1"/>
  <c r="F52" i="3"/>
  <c r="D53" i="3"/>
  <c r="F53" i="3" l="1"/>
  <c r="E53" i="3"/>
  <c r="D54" i="3"/>
  <c r="E54" i="3" l="1"/>
  <c r="F54" i="3"/>
  <c r="D55" i="3"/>
  <c r="F55" i="3" l="1"/>
  <c r="E55" i="3"/>
  <c r="D56" i="3"/>
  <c r="E56" i="3" l="1"/>
  <c r="F56" i="3"/>
  <c r="D57" i="3"/>
  <c r="F57" i="3" l="1"/>
  <c r="E57" i="3"/>
  <c r="D58" i="3"/>
  <c r="E58" i="3" l="1"/>
  <c r="F58" i="3"/>
  <c r="D59" i="3"/>
  <c r="F59" i="3" l="1"/>
  <c r="E59" i="3"/>
  <c r="D60" i="3"/>
  <c r="E60" i="3" l="1"/>
  <c r="F60" i="3"/>
  <c r="D61" i="3"/>
  <c r="F61" i="3" l="1"/>
  <c r="E61" i="3"/>
  <c r="D62" i="3"/>
  <c r="E62" i="3" l="1"/>
  <c r="F62" i="3"/>
  <c r="D63" i="3"/>
  <c r="F63" i="3" l="1"/>
  <c r="E63" i="3"/>
  <c r="D64" i="3"/>
  <c r="E64" i="3" l="1"/>
  <c r="F64" i="3"/>
  <c r="D65" i="3"/>
  <c r="F65" i="3" l="1"/>
  <c r="E65" i="3"/>
  <c r="D66" i="3"/>
  <c r="E66" i="3" l="1"/>
  <c r="F66" i="3"/>
  <c r="D67" i="3"/>
  <c r="F67" i="3" l="1"/>
  <c r="E67" i="3"/>
  <c r="D68" i="3"/>
  <c r="E68" i="3" l="1"/>
  <c r="F68" i="3"/>
  <c r="D69" i="3"/>
  <c r="F69" i="3" l="1"/>
  <c r="E69" i="3"/>
  <c r="D70" i="3"/>
  <c r="E70" i="3" l="1"/>
  <c r="F70" i="3"/>
  <c r="D71" i="3"/>
  <c r="F71" i="3" l="1"/>
  <c r="E71" i="3"/>
  <c r="D72" i="3"/>
  <c r="E72" i="3" l="1"/>
  <c r="F72" i="3"/>
  <c r="D73" i="3"/>
  <c r="F73" i="3" l="1"/>
  <c r="E73" i="3"/>
  <c r="D74" i="3"/>
  <c r="E74" i="3" l="1"/>
  <c r="F74" i="3"/>
  <c r="D75" i="3"/>
  <c r="F75" i="3" l="1"/>
  <c r="E75" i="3"/>
  <c r="D76" i="3"/>
  <c r="E76" i="3" l="1"/>
  <c r="F76" i="3"/>
  <c r="D77" i="3"/>
  <c r="F77" i="3" l="1"/>
  <c r="E77" i="3"/>
  <c r="D78" i="3"/>
  <c r="E78" i="3" l="1"/>
  <c r="F78" i="3"/>
  <c r="D79" i="3"/>
  <c r="F79" i="3" l="1"/>
  <c r="E79" i="3"/>
  <c r="D80" i="3"/>
  <c r="D81" i="3" l="1"/>
  <c r="E80" i="3"/>
  <c r="F80" i="3"/>
  <c r="F81" i="3" l="1"/>
  <c r="E81" i="3"/>
  <c r="D82" i="3"/>
  <c r="E82" i="3" l="1"/>
  <c r="F82" i="3"/>
  <c r="D83" i="3"/>
  <c r="F83" i="3" l="1"/>
  <c r="E83" i="3"/>
  <c r="D84" i="3"/>
  <c r="E84" i="3" l="1"/>
  <c r="F84" i="3"/>
</calcChain>
</file>

<file path=xl/sharedStrings.xml><?xml version="1.0" encoding="utf-8"?>
<sst xmlns="http://schemas.openxmlformats.org/spreadsheetml/2006/main" count="26" uniqueCount="22">
  <si>
    <t>Particle #</t>
  </si>
  <si>
    <t>Counts</t>
  </si>
  <si>
    <t>Total</t>
  </si>
  <si>
    <t>Probability</t>
  </si>
  <si>
    <t>alpha</t>
  </si>
  <si>
    <t>x</t>
  </si>
  <si>
    <t>f(x)</t>
  </si>
  <si>
    <t>beta</t>
  </si>
  <si>
    <t>delta_x</t>
  </si>
  <si>
    <t>#4</t>
  </si>
  <si>
    <t>Stepsize, mm</t>
  </si>
  <si>
    <t>Max of Step, mm</t>
  </si>
  <si>
    <t>Average, mm</t>
  </si>
  <si>
    <t>Calculated</t>
  </si>
  <si>
    <t>Built-in Weibull function</t>
  </si>
  <si>
    <t>Min</t>
  </si>
  <si>
    <t>Max</t>
  </si>
  <si>
    <t>StDev</t>
  </si>
  <si>
    <t>Histogram</t>
  </si>
  <si>
    <t>stepsize</t>
  </si>
  <si>
    <t>#1_dp [mm]</t>
  </si>
  <si>
    <t>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</si>
</sst>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1" applyFont="1"/>
    <xf numFmtId="0" fontId="4" fillId="0" borderId="0" xfId="0" applyFont="1" applyFill="1" applyBorder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3701371595875"/>
          <c:y val="3.8512445857563513E-2"/>
          <c:w val="0.82790032074437137"/>
          <c:h val="0.83380681026987946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FInal_Cryogenic_Dateset!$H$2:$H$100</c:f>
              <c:numCache>
                <c:formatCode>General</c:formatCode>
                <c:ptCount val="9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</c:numCache>
            </c:numRef>
          </c:xVal>
          <c:yVal>
            <c:numRef>
              <c:f>FInal_Cryogenic_Dateset!$I$2:$I$100</c:f>
              <c:numCache>
                <c:formatCode>General</c:formatCode>
                <c:ptCount val="99"/>
                <c:pt idx="0">
                  <c:v>0.25427872860635697</c:v>
                </c:pt>
                <c:pt idx="1">
                  <c:v>0.25427872860635697</c:v>
                </c:pt>
                <c:pt idx="2">
                  <c:v>0</c:v>
                </c:pt>
                <c:pt idx="3">
                  <c:v>0.1100244498777506</c:v>
                </c:pt>
                <c:pt idx="4">
                  <c:v>0.1100244498777506</c:v>
                </c:pt>
                <c:pt idx="5">
                  <c:v>0</c:v>
                </c:pt>
                <c:pt idx="6">
                  <c:v>9.2909535452322736E-2</c:v>
                </c:pt>
                <c:pt idx="7">
                  <c:v>9.2909535452322736E-2</c:v>
                </c:pt>
                <c:pt idx="8">
                  <c:v>0</c:v>
                </c:pt>
                <c:pt idx="9">
                  <c:v>8.3129584352078234E-2</c:v>
                </c:pt>
                <c:pt idx="10">
                  <c:v>8.3129584352078234E-2</c:v>
                </c:pt>
                <c:pt idx="11">
                  <c:v>0</c:v>
                </c:pt>
                <c:pt idx="12">
                  <c:v>6.6014669926650366E-2</c:v>
                </c:pt>
                <c:pt idx="13">
                  <c:v>6.6014669926650366E-2</c:v>
                </c:pt>
                <c:pt idx="14">
                  <c:v>0</c:v>
                </c:pt>
                <c:pt idx="15">
                  <c:v>6.3569682151589244E-2</c:v>
                </c:pt>
                <c:pt idx="16">
                  <c:v>6.3569682151589244E-2</c:v>
                </c:pt>
                <c:pt idx="17">
                  <c:v>0</c:v>
                </c:pt>
                <c:pt idx="18">
                  <c:v>7.5794621026894868E-2</c:v>
                </c:pt>
                <c:pt idx="19">
                  <c:v>7.5794621026894868E-2</c:v>
                </c:pt>
                <c:pt idx="20">
                  <c:v>0</c:v>
                </c:pt>
                <c:pt idx="21">
                  <c:v>5.3789731051344741E-2</c:v>
                </c:pt>
                <c:pt idx="22">
                  <c:v>5.3789731051344741E-2</c:v>
                </c:pt>
                <c:pt idx="23">
                  <c:v>0</c:v>
                </c:pt>
                <c:pt idx="24">
                  <c:v>2.9339853300733496E-2</c:v>
                </c:pt>
                <c:pt idx="25">
                  <c:v>2.9339853300733496E-2</c:v>
                </c:pt>
                <c:pt idx="26">
                  <c:v>0</c:v>
                </c:pt>
                <c:pt idx="27">
                  <c:v>5.1344743276283619E-2</c:v>
                </c:pt>
                <c:pt idx="28">
                  <c:v>5.1344743276283619E-2</c:v>
                </c:pt>
                <c:pt idx="29">
                  <c:v>0</c:v>
                </c:pt>
                <c:pt idx="30">
                  <c:v>1.7114914425427872E-2</c:v>
                </c:pt>
                <c:pt idx="31">
                  <c:v>1.7114914425427872E-2</c:v>
                </c:pt>
                <c:pt idx="32">
                  <c:v>0</c:v>
                </c:pt>
                <c:pt idx="33">
                  <c:v>2.4449877750611249E-2</c:v>
                </c:pt>
                <c:pt idx="34">
                  <c:v>2.4449877750611249E-2</c:v>
                </c:pt>
                <c:pt idx="35">
                  <c:v>0</c:v>
                </c:pt>
                <c:pt idx="36">
                  <c:v>2.9339853300733496E-2</c:v>
                </c:pt>
                <c:pt idx="37">
                  <c:v>2.9339853300733496E-2</c:v>
                </c:pt>
                <c:pt idx="38">
                  <c:v>0</c:v>
                </c:pt>
                <c:pt idx="39">
                  <c:v>1.4669926650366748E-2</c:v>
                </c:pt>
                <c:pt idx="40">
                  <c:v>1.4669926650366748E-2</c:v>
                </c:pt>
                <c:pt idx="41">
                  <c:v>0</c:v>
                </c:pt>
                <c:pt idx="42">
                  <c:v>1.2224938875305624E-2</c:v>
                </c:pt>
                <c:pt idx="43">
                  <c:v>1.2224938875305624E-2</c:v>
                </c:pt>
                <c:pt idx="44">
                  <c:v>0</c:v>
                </c:pt>
                <c:pt idx="45">
                  <c:v>9.7799511002444987E-3</c:v>
                </c:pt>
                <c:pt idx="46">
                  <c:v>9.7799511002444987E-3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2.4449877750611247E-3</c:v>
                </c:pt>
                <c:pt idx="52">
                  <c:v>2.4449877750611247E-3</c:v>
                </c:pt>
                <c:pt idx="53">
                  <c:v>0</c:v>
                </c:pt>
                <c:pt idx="54">
                  <c:v>9.7799511002444987E-3</c:v>
                </c:pt>
                <c:pt idx="55">
                  <c:v>9.7799511002444987E-3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Weibull!$D$5:$D$100</c:f>
              <c:numCache>
                <c:formatCode>General</c:formatCode>
                <c:ptCount val="9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</c:numCache>
            </c:numRef>
          </c:xVal>
          <c:yVal>
            <c:numRef>
              <c:f>Weibull!$E$5:$E$100</c:f>
              <c:numCache>
                <c:formatCode>General</c:formatCode>
                <c:ptCount val="96"/>
                <c:pt idx="0">
                  <c:v>0.26338085223439023</c:v>
                </c:pt>
                <c:pt idx="1">
                  <c:v>0.22607790898075392</c:v>
                </c:pt>
                <c:pt idx="2">
                  <c:v>0.20184146874817382</c:v>
                </c:pt>
                <c:pt idx="3">
                  <c:v>0.18328717155986396</c:v>
                </c:pt>
                <c:pt idx="4">
                  <c:v>0.16806694940710365</c:v>
                </c:pt>
                <c:pt idx="5">
                  <c:v>0.15510380257015643</c:v>
                </c:pt>
                <c:pt idx="6">
                  <c:v>0.14380198902875693</c:v>
                </c:pt>
                <c:pt idx="7">
                  <c:v>0.13379132510032099</c:v>
                </c:pt>
                <c:pt idx="8">
                  <c:v>0.12482271589183423</c:v>
                </c:pt>
                <c:pt idx="9">
                  <c:v>0.11671855511514076</c:v>
                </c:pt>
                <c:pt idx="10">
                  <c:v>0.10934653141344149</c:v>
                </c:pt>
                <c:pt idx="11">
                  <c:v>0.10260464508174948</c:v>
                </c:pt>
                <c:pt idx="12">
                  <c:v>9.6412085272816306E-2</c:v>
                </c:pt>
                <c:pt idx="13">
                  <c:v>9.0703389279716926E-2</c:v>
                </c:pt>
                <c:pt idx="14">
                  <c:v>8.5424545213001093E-2</c:v>
                </c:pt>
                <c:pt idx="15">
                  <c:v>8.0530299694831539E-2</c:v>
                </c:pt>
                <c:pt idx="16">
                  <c:v>7.5982242311178144E-2</c:v>
                </c:pt>
                <c:pt idx="17">
                  <c:v>7.1747407654028053E-2</c:v>
                </c:pt>
                <c:pt idx="18">
                  <c:v>6.7797232297868618E-2</c:v>
                </c:pt>
                <c:pt idx="19">
                  <c:v>6.4106761350885E-2</c:v>
                </c:pt>
                <c:pt idx="20">
                  <c:v>6.0654034419646036E-2</c:v>
                </c:pt>
                <c:pt idx="21">
                  <c:v>5.7419603108471849E-2</c:v>
                </c:pt>
                <c:pt idx="22">
                  <c:v>5.4386146660897985E-2</c:v>
                </c:pt>
                <c:pt idx="23">
                  <c:v>5.1538161994612995E-2</c:v>
                </c:pt>
                <c:pt idx="24">
                  <c:v>4.8861710939868588E-2</c:v>
                </c:pt>
                <c:pt idx="25">
                  <c:v>4.6344212038429443E-2</c:v>
                </c:pt>
                <c:pt idx="26">
                  <c:v>4.3974267468188208E-2</c:v>
                </c:pt>
                <c:pt idx="27">
                  <c:v>4.1741517958308459E-2</c:v>
                </c:pt>
                <c:pt idx="28">
                  <c:v>3.963652023261529E-2</c:v>
                </c:pt>
                <c:pt idx="29">
                  <c:v>3.7650642752264422E-2</c:v>
                </c:pt>
                <c:pt idx="30">
                  <c:v>3.5775976449318021E-2</c:v>
                </c:pt>
                <c:pt idx="31">
                  <c:v>3.4005257837962002E-2</c:v>
                </c:pt>
                <c:pt idx="32">
                  <c:v>3.2331802420565679E-2</c:v>
                </c:pt>
                <c:pt idx="33">
                  <c:v>3.0749446714644951E-2</c:v>
                </c:pt>
                <c:pt idx="34">
                  <c:v>2.9252497544849852E-2</c:v>
                </c:pt>
                <c:pt idx="35">
                  <c:v>2.7835687493675612E-2</c:v>
                </c:pt>
                <c:pt idx="36">
                  <c:v>2.6494135602032752E-2</c:v>
                </c:pt>
                <c:pt idx="37">
                  <c:v>2.5223312568196522E-2</c:v>
                </c:pt>
                <c:pt idx="38">
                  <c:v>2.4019009820016618E-2</c:v>
                </c:pt>
                <c:pt idx="39">
                  <c:v>2.2877311937409286E-2</c:v>
                </c:pt>
                <c:pt idx="40">
                  <c:v>2.1794571985246976E-2</c:v>
                </c:pt>
                <c:pt idx="41">
                  <c:v>2.0767389384766879E-2</c:v>
                </c:pt>
                <c:pt idx="42">
                  <c:v>1.9792590007598022E-2</c:v>
                </c:pt>
                <c:pt idx="43">
                  <c:v>1.8867208222835184E-2</c:v>
                </c:pt>
                <c:pt idx="44">
                  <c:v>1.7988470666127097E-2</c:v>
                </c:pt>
                <c:pt idx="45">
                  <c:v>1.7153781531964774E-2</c:v>
                </c:pt>
                <c:pt idx="46">
                  <c:v>1.6360709217414022E-2</c:v>
                </c:pt>
                <c:pt idx="47">
                  <c:v>1.5606974168363381E-2</c:v>
                </c:pt>
                <c:pt idx="48">
                  <c:v>1.4890437798696653E-2</c:v>
                </c:pt>
                <c:pt idx="49">
                  <c:v>1.4209092369248501E-2</c:v>
                </c:pt>
                <c:pt idx="50">
                  <c:v>1.3561051727447499E-2</c:v>
                </c:pt>
                <c:pt idx="51">
                  <c:v>1.2944542820588248E-2</c:v>
                </c:pt>
                <c:pt idx="52">
                  <c:v>1.2357897906027955E-2</c:v>
                </c:pt>
                <c:pt idx="53">
                  <c:v>1.1799547390536871E-2</c:v>
                </c:pt>
                <c:pt idx="54">
                  <c:v>1.1268013238767471E-2</c:v>
                </c:pt>
                <c:pt idx="55">
                  <c:v>1.0761902897524496E-2</c:v>
                </c:pt>
                <c:pt idx="56">
                  <c:v>1.0279903688369564E-2</c:v>
                </c:pt>
                <c:pt idx="57">
                  <c:v>9.8207776262046343E-3</c:v>
                </c:pt>
                <c:pt idx="58">
                  <c:v>9.3833566259561036E-3</c:v>
                </c:pt>
                <c:pt idx="59">
                  <c:v>8.9665380634123045E-3</c:v>
                </c:pt>
                <c:pt idx="60">
                  <c:v>8.5692806597293635E-3</c:v>
                </c:pt>
                <c:pt idx="61">
                  <c:v>8.190600662174901E-3</c:v>
                </c:pt>
                <c:pt idx="62">
                  <c:v>7.8295682963821778E-3</c:v>
                </c:pt>
                <c:pt idx="63">
                  <c:v>7.485304467783273E-3</c:v>
                </c:pt>
                <c:pt idx="64">
                  <c:v>7.1569776920192545E-3</c:v>
                </c:pt>
                <c:pt idx="65">
                  <c:v>6.8438012360211133E-3</c:v>
                </c:pt>
                <c:pt idx="66">
                  <c:v>6.5450304531467166E-3</c:v>
                </c:pt>
                <c:pt idx="67">
                  <c:v>6.2599602972712885E-3</c:v>
                </c:pt>
                <c:pt idx="68">
                  <c:v>5.9879230020828678E-3</c:v>
                </c:pt>
                <c:pt idx="69">
                  <c:v>5.7282859130495922E-3</c:v>
                </c:pt>
                <c:pt idx="70">
                  <c:v>5.4804494606173924E-3</c:v>
                </c:pt>
                <c:pt idx="71">
                  <c:v>5.243845264180029E-3</c:v>
                </c:pt>
                <c:pt idx="72">
                  <c:v>5.0179343572499761E-3</c:v>
                </c:pt>
                <c:pt idx="73">
                  <c:v>4.8022055250592031E-3</c:v>
                </c:pt>
                <c:pt idx="74">
                  <c:v>4.5961737465434306E-3</c:v>
                </c:pt>
                <c:pt idx="75">
                  <c:v>4.3993787333192228E-3</c:v>
                </c:pt>
                <c:pt idx="76">
                  <c:v>4.2113835588587232E-3</c:v>
                </c:pt>
                <c:pt idx="77">
                  <c:v>4.0317733716071624E-3</c:v>
                </c:pt>
                <c:pt idx="78">
                  <c:v>3.860154186280293E-3</c:v>
                </c:pt>
                <c:pt idx="79">
                  <c:v>3.6961517480264576E-3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32712"/>
        <c:axId val="120433496"/>
      </c:scatterChart>
      <c:valAx>
        <c:axId val="120432712"/>
        <c:scaling>
          <c:orientation val="minMax"/>
          <c:max val="4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1800" b="1" i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1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433496"/>
        <c:crosses val="autoZero"/>
        <c:crossBetween val="midCat"/>
      </c:valAx>
      <c:valAx>
        <c:axId val="120433496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432712"/>
        <c:crosses val="autoZero"/>
        <c:crossBetween val="midCat"/>
        <c:majorUnit val="0.1"/>
      </c:valAx>
      <c:spPr>
        <a:noFill/>
        <a:ln w="381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8837974795939"/>
          <c:y val="2.8406865619813437E-2"/>
          <c:w val="0.82790032074437137"/>
          <c:h val="0.83380681026987946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FInal_Cryogenic_Dateset!$H$2:$H$100</c:f>
              <c:numCache>
                <c:formatCode>General</c:formatCode>
                <c:ptCount val="9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38</c:v>
                </c:pt>
                <c:pt idx="56">
                  <c:v>38</c:v>
                </c:pt>
                <c:pt idx="57">
                  <c:v>38</c:v>
                </c:pt>
              </c:numCache>
            </c:numRef>
          </c:xVal>
          <c:yVal>
            <c:numRef>
              <c:f>FInal_Cryogenic_Dateset!$I$2:$I$100</c:f>
              <c:numCache>
                <c:formatCode>General</c:formatCode>
                <c:ptCount val="99"/>
                <c:pt idx="0">
                  <c:v>0.25427872860635697</c:v>
                </c:pt>
                <c:pt idx="1">
                  <c:v>0.25427872860635697</c:v>
                </c:pt>
                <c:pt idx="2">
                  <c:v>0</c:v>
                </c:pt>
                <c:pt idx="3">
                  <c:v>0.1100244498777506</c:v>
                </c:pt>
                <c:pt idx="4">
                  <c:v>0.1100244498777506</c:v>
                </c:pt>
                <c:pt idx="5">
                  <c:v>0</c:v>
                </c:pt>
                <c:pt idx="6">
                  <c:v>9.2909535452322736E-2</c:v>
                </c:pt>
                <c:pt idx="7">
                  <c:v>9.2909535452322736E-2</c:v>
                </c:pt>
                <c:pt idx="8">
                  <c:v>0</c:v>
                </c:pt>
                <c:pt idx="9">
                  <c:v>8.3129584352078234E-2</c:v>
                </c:pt>
                <c:pt idx="10">
                  <c:v>8.3129584352078234E-2</c:v>
                </c:pt>
                <c:pt idx="11">
                  <c:v>0</c:v>
                </c:pt>
                <c:pt idx="12">
                  <c:v>6.6014669926650366E-2</c:v>
                </c:pt>
                <c:pt idx="13">
                  <c:v>6.6014669926650366E-2</c:v>
                </c:pt>
                <c:pt idx="14">
                  <c:v>0</c:v>
                </c:pt>
                <c:pt idx="15">
                  <c:v>6.3569682151589244E-2</c:v>
                </c:pt>
                <c:pt idx="16">
                  <c:v>6.3569682151589244E-2</c:v>
                </c:pt>
                <c:pt idx="17">
                  <c:v>0</c:v>
                </c:pt>
                <c:pt idx="18">
                  <c:v>7.5794621026894868E-2</c:v>
                </c:pt>
                <c:pt idx="19">
                  <c:v>7.5794621026894868E-2</c:v>
                </c:pt>
                <c:pt idx="20">
                  <c:v>0</c:v>
                </c:pt>
                <c:pt idx="21">
                  <c:v>5.3789731051344741E-2</c:v>
                </c:pt>
                <c:pt idx="22">
                  <c:v>5.3789731051344741E-2</c:v>
                </c:pt>
                <c:pt idx="23">
                  <c:v>0</c:v>
                </c:pt>
                <c:pt idx="24">
                  <c:v>2.9339853300733496E-2</c:v>
                </c:pt>
                <c:pt idx="25">
                  <c:v>2.9339853300733496E-2</c:v>
                </c:pt>
                <c:pt idx="26">
                  <c:v>0</c:v>
                </c:pt>
                <c:pt idx="27">
                  <c:v>5.1344743276283619E-2</c:v>
                </c:pt>
                <c:pt idx="28">
                  <c:v>5.1344743276283619E-2</c:v>
                </c:pt>
                <c:pt idx="29">
                  <c:v>0</c:v>
                </c:pt>
                <c:pt idx="30">
                  <c:v>1.7114914425427872E-2</c:v>
                </c:pt>
                <c:pt idx="31">
                  <c:v>1.7114914425427872E-2</c:v>
                </c:pt>
                <c:pt idx="32">
                  <c:v>0</c:v>
                </c:pt>
                <c:pt idx="33">
                  <c:v>2.4449877750611249E-2</c:v>
                </c:pt>
                <c:pt idx="34">
                  <c:v>2.4449877750611249E-2</c:v>
                </c:pt>
                <c:pt idx="35">
                  <c:v>0</c:v>
                </c:pt>
                <c:pt idx="36">
                  <c:v>2.9339853300733496E-2</c:v>
                </c:pt>
                <c:pt idx="37">
                  <c:v>2.9339853300733496E-2</c:v>
                </c:pt>
                <c:pt idx="38">
                  <c:v>0</c:v>
                </c:pt>
                <c:pt idx="39">
                  <c:v>1.4669926650366748E-2</c:v>
                </c:pt>
                <c:pt idx="40">
                  <c:v>1.4669926650366748E-2</c:v>
                </c:pt>
                <c:pt idx="41">
                  <c:v>0</c:v>
                </c:pt>
                <c:pt idx="42">
                  <c:v>1.2224938875305624E-2</c:v>
                </c:pt>
                <c:pt idx="43">
                  <c:v>1.2224938875305624E-2</c:v>
                </c:pt>
                <c:pt idx="44">
                  <c:v>0</c:v>
                </c:pt>
                <c:pt idx="45">
                  <c:v>9.7799511002444987E-3</c:v>
                </c:pt>
                <c:pt idx="46">
                  <c:v>9.7799511002444987E-3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2.4449877750611247E-3</c:v>
                </c:pt>
                <c:pt idx="52">
                  <c:v>2.4449877750611247E-3</c:v>
                </c:pt>
                <c:pt idx="53">
                  <c:v>0</c:v>
                </c:pt>
                <c:pt idx="54">
                  <c:v>9.7799511002444987E-3</c:v>
                </c:pt>
                <c:pt idx="55">
                  <c:v>9.7799511002444987E-3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Weibull!$D$5:$D$100</c:f>
              <c:numCache>
                <c:formatCode>General</c:formatCode>
                <c:ptCount val="9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</c:numCache>
            </c:numRef>
          </c:xVal>
          <c:yVal>
            <c:numRef>
              <c:f>Weibull!$E$5:$E$100</c:f>
              <c:numCache>
                <c:formatCode>General</c:formatCode>
                <c:ptCount val="96"/>
                <c:pt idx="0">
                  <c:v>0.26338085223439023</c:v>
                </c:pt>
                <c:pt idx="1">
                  <c:v>0.22607790898075392</c:v>
                </c:pt>
                <c:pt idx="2">
                  <c:v>0.20184146874817382</c:v>
                </c:pt>
                <c:pt idx="3">
                  <c:v>0.18328717155986396</c:v>
                </c:pt>
                <c:pt idx="4">
                  <c:v>0.16806694940710365</c:v>
                </c:pt>
                <c:pt idx="5">
                  <c:v>0.15510380257015643</c:v>
                </c:pt>
                <c:pt idx="6">
                  <c:v>0.14380198902875693</c:v>
                </c:pt>
                <c:pt idx="7">
                  <c:v>0.13379132510032099</c:v>
                </c:pt>
                <c:pt idx="8">
                  <c:v>0.12482271589183423</c:v>
                </c:pt>
                <c:pt idx="9">
                  <c:v>0.11671855511514076</c:v>
                </c:pt>
                <c:pt idx="10">
                  <c:v>0.10934653141344149</c:v>
                </c:pt>
                <c:pt idx="11">
                  <c:v>0.10260464508174948</c:v>
                </c:pt>
                <c:pt idx="12">
                  <c:v>9.6412085272816306E-2</c:v>
                </c:pt>
                <c:pt idx="13">
                  <c:v>9.0703389279716926E-2</c:v>
                </c:pt>
                <c:pt idx="14">
                  <c:v>8.5424545213001093E-2</c:v>
                </c:pt>
                <c:pt idx="15">
                  <c:v>8.0530299694831539E-2</c:v>
                </c:pt>
                <c:pt idx="16">
                  <c:v>7.5982242311178144E-2</c:v>
                </c:pt>
                <c:pt idx="17">
                  <c:v>7.1747407654028053E-2</c:v>
                </c:pt>
                <c:pt idx="18">
                  <c:v>6.7797232297868618E-2</c:v>
                </c:pt>
                <c:pt idx="19">
                  <c:v>6.4106761350885E-2</c:v>
                </c:pt>
                <c:pt idx="20">
                  <c:v>6.0654034419646036E-2</c:v>
                </c:pt>
                <c:pt idx="21">
                  <c:v>5.7419603108471849E-2</c:v>
                </c:pt>
                <c:pt idx="22">
                  <c:v>5.4386146660897985E-2</c:v>
                </c:pt>
                <c:pt idx="23">
                  <c:v>5.1538161994612995E-2</c:v>
                </c:pt>
                <c:pt idx="24">
                  <c:v>4.8861710939868588E-2</c:v>
                </c:pt>
                <c:pt idx="25">
                  <c:v>4.6344212038429443E-2</c:v>
                </c:pt>
                <c:pt idx="26">
                  <c:v>4.3974267468188208E-2</c:v>
                </c:pt>
                <c:pt idx="27">
                  <c:v>4.1741517958308459E-2</c:v>
                </c:pt>
                <c:pt idx="28">
                  <c:v>3.963652023261529E-2</c:v>
                </c:pt>
                <c:pt idx="29">
                  <c:v>3.7650642752264422E-2</c:v>
                </c:pt>
                <c:pt idx="30">
                  <c:v>3.5775976449318021E-2</c:v>
                </c:pt>
                <c:pt idx="31">
                  <c:v>3.4005257837962002E-2</c:v>
                </c:pt>
                <c:pt idx="32">
                  <c:v>3.2331802420565679E-2</c:v>
                </c:pt>
                <c:pt idx="33">
                  <c:v>3.0749446714644951E-2</c:v>
                </c:pt>
                <c:pt idx="34">
                  <c:v>2.9252497544849852E-2</c:v>
                </c:pt>
                <c:pt idx="35">
                  <c:v>2.7835687493675612E-2</c:v>
                </c:pt>
                <c:pt idx="36">
                  <c:v>2.6494135602032752E-2</c:v>
                </c:pt>
                <c:pt idx="37">
                  <c:v>2.5223312568196522E-2</c:v>
                </c:pt>
                <c:pt idx="38">
                  <c:v>2.4019009820016618E-2</c:v>
                </c:pt>
                <c:pt idx="39">
                  <c:v>2.2877311937409286E-2</c:v>
                </c:pt>
                <c:pt idx="40">
                  <c:v>2.1794571985246976E-2</c:v>
                </c:pt>
                <c:pt idx="41">
                  <c:v>2.0767389384766879E-2</c:v>
                </c:pt>
                <c:pt idx="42">
                  <c:v>1.9792590007598022E-2</c:v>
                </c:pt>
                <c:pt idx="43">
                  <c:v>1.8867208222835184E-2</c:v>
                </c:pt>
                <c:pt idx="44">
                  <c:v>1.7988470666127097E-2</c:v>
                </c:pt>
                <c:pt idx="45">
                  <c:v>1.7153781531964774E-2</c:v>
                </c:pt>
                <c:pt idx="46">
                  <c:v>1.6360709217414022E-2</c:v>
                </c:pt>
                <c:pt idx="47">
                  <c:v>1.5606974168363381E-2</c:v>
                </c:pt>
                <c:pt idx="48">
                  <c:v>1.4890437798696653E-2</c:v>
                </c:pt>
                <c:pt idx="49">
                  <c:v>1.4209092369248501E-2</c:v>
                </c:pt>
                <c:pt idx="50">
                  <c:v>1.3561051727447499E-2</c:v>
                </c:pt>
                <c:pt idx="51">
                  <c:v>1.2944542820588248E-2</c:v>
                </c:pt>
                <c:pt idx="52">
                  <c:v>1.2357897906027955E-2</c:v>
                </c:pt>
                <c:pt idx="53">
                  <c:v>1.1799547390536871E-2</c:v>
                </c:pt>
                <c:pt idx="54">
                  <c:v>1.1268013238767471E-2</c:v>
                </c:pt>
                <c:pt idx="55">
                  <c:v>1.0761902897524496E-2</c:v>
                </c:pt>
                <c:pt idx="56">
                  <c:v>1.0279903688369564E-2</c:v>
                </c:pt>
                <c:pt idx="57">
                  <c:v>9.8207776262046343E-3</c:v>
                </c:pt>
                <c:pt idx="58">
                  <c:v>9.3833566259561036E-3</c:v>
                </c:pt>
                <c:pt idx="59">
                  <c:v>8.9665380634123045E-3</c:v>
                </c:pt>
                <c:pt idx="60">
                  <c:v>8.5692806597293635E-3</c:v>
                </c:pt>
                <c:pt idx="61">
                  <c:v>8.190600662174901E-3</c:v>
                </c:pt>
                <c:pt idx="62">
                  <c:v>7.8295682963821778E-3</c:v>
                </c:pt>
                <c:pt idx="63">
                  <c:v>7.485304467783273E-3</c:v>
                </c:pt>
                <c:pt idx="64">
                  <c:v>7.1569776920192545E-3</c:v>
                </c:pt>
                <c:pt idx="65">
                  <c:v>6.8438012360211133E-3</c:v>
                </c:pt>
                <c:pt idx="66">
                  <c:v>6.5450304531467166E-3</c:v>
                </c:pt>
                <c:pt idx="67">
                  <c:v>6.2599602972712885E-3</c:v>
                </c:pt>
                <c:pt idx="68">
                  <c:v>5.9879230020828678E-3</c:v>
                </c:pt>
                <c:pt idx="69">
                  <c:v>5.7282859130495922E-3</c:v>
                </c:pt>
                <c:pt idx="70">
                  <c:v>5.4804494606173924E-3</c:v>
                </c:pt>
                <c:pt idx="71">
                  <c:v>5.243845264180029E-3</c:v>
                </c:pt>
                <c:pt idx="72">
                  <c:v>5.0179343572499761E-3</c:v>
                </c:pt>
                <c:pt idx="73">
                  <c:v>4.8022055250592031E-3</c:v>
                </c:pt>
                <c:pt idx="74">
                  <c:v>4.5961737465434306E-3</c:v>
                </c:pt>
                <c:pt idx="75">
                  <c:v>4.3993787333192228E-3</c:v>
                </c:pt>
                <c:pt idx="76">
                  <c:v>4.2113835588587232E-3</c:v>
                </c:pt>
                <c:pt idx="77">
                  <c:v>4.0317733716071624E-3</c:v>
                </c:pt>
                <c:pt idx="78">
                  <c:v>3.860154186280293E-3</c:v>
                </c:pt>
                <c:pt idx="79">
                  <c:v>3.6961517480264576E-3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29968"/>
        <c:axId val="120428400"/>
      </c:scatterChart>
      <c:valAx>
        <c:axId val="120429968"/>
        <c:scaling>
          <c:orientation val="minMax"/>
          <c:max val="4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2400" b="1" i="1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2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428400"/>
        <c:crosses val="autoZero"/>
        <c:crossBetween val="midCat"/>
      </c:valAx>
      <c:valAx>
        <c:axId val="120428400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429968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workbookViewId="0">
      <selection activeCell="M1" sqref="M1"/>
    </sheetView>
  </sheetViews>
  <sheetFormatPr defaultRowHeight="15.75" x14ac:dyDescent="0.25"/>
  <cols>
    <col min="1" max="1" width="8.875" style="3" bestFit="1" customWidth="1"/>
    <col min="2" max="2" width="11.875" style="3" bestFit="1" customWidth="1"/>
    <col min="3" max="3" width="11.875" style="3" customWidth="1"/>
    <col min="4" max="4" width="3.25" style="3" customWidth="1"/>
    <col min="5" max="5" width="14.375" style="3" customWidth="1"/>
    <col min="6" max="6" width="9" style="3"/>
    <col min="7" max="7" width="3.125" style="3" customWidth="1"/>
    <col min="8" max="8" width="13.625" style="3" customWidth="1"/>
    <col min="9" max="9" width="9" style="3"/>
    <col min="10" max="10" width="3.375" style="3" customWidth="1"/>
    <col min="11" max="11" width="12.75" style="3" customWidth="1"/>
    <col min="12" max="16384" width="9" style="3"/>
  </cols>
  <sheetData>
    <row r="1" spans="1:12" ht="38.450000000000003" customHeight="1" x14ac:dyDescent="0.25">
      <c r="A1" s="2" t="s">
        <v>0</v>
      </c>
      <c r="B1" s="2" t="s">
        <v>20</v>
      </c>
      <c r="C1" s="2" t="s">
        <v>18</v>
      </c>
      <c r="E1" s="2" t="s">
        <v>11</v>
      </c>
      <c r="F1" s="2" t="s">
        <v>1</v>
      </c>
      <c r="G1" s="2"/>
      <c r="H1" s="2" t="s">
        <v>10</v>
      </c>
      <c r="I1" s="2" t="s">
        <v>3</v>
      </c>
      <c r="J1" s="2"/>
      <c r="K1" s="2" t="s">
        <v>12</v>
      </c>
      <c r="L1" s="8" t="s">
        <v>17</v>
      </c>
    </row>
    <row r="2" spans="1:12" x14ac:dyDescent="0.25">
      <c r="A2" s="3">
        <v>1</v>
      </c>
      <c r="B2" s="3">
        <v>8.9098593899999994</v>
      </c>
      <c r="C2" s="3" t="str">
        <f>IF(B2&lt;2,"2",IF(B2&lt;4,"4",IF(B2&lt;6,"6",IF(B2&lt;8,"8",IF(B2&lt;10,"10",IF(B2&lt;12,"12",IF(B2&lt;14,"14",IF(B2&lt;16,"16",IF(B2&lt;18,"18",IF(B2&lt;20,"20",IF(B2&lt;22,"22",IF(B2&lt;24,"24",IF(B2&lt;26,"26",IF(B2&lt;28,"28",IF(B2&lt;30,"30",IF(B2&lt;32,"32",IF(B2&lt;34,"34",IF(B2&lt;36,"36",IF(B2&lt;38,"38")))))))))))))))))))</f>
        <v>10</v>
      </c>
      <c r="E2" s="3">
        <v>2</v>
      </c>
      <c r="F2" s="3">
        <f>COUNTIF(C$2:C$410,"=2")</f>
        <v>104</v>
      </c>
      <c r="H2" s="3">
        <v>0</v>
      </c>
      <c r="I2" s="3">
        <f>I3</f>
        <v>0.25427872860635697</v>
      </c>
      <c r="K2" s="3">
        <f>AVERAGE($B2:$B410)</f>
        <v>9.2147962286063692</v>
      </c>
      <c r="L2" s="3">
        <f>STDEV($B2:$B410)</f>
        <v>8.5130543181871055</v>
      </c>
    </row>
    <row r="3" spans="1:12" x14ac:dyDescent="0.25">
      <c r="A3" s="3">
        <v>2</v>
      </c>
      <c r="B3" s="3">
        <v>8.1958785980000002</v>
      </c>
      <c r="C3" s="3" t="str">
        <f t="shared" ref="C3:C66" si="0">IF(B3&lt;2,"2",IF(B3&lt;4,"4",IF(B3&lt;6,"6",IF(B3&lt;8,"8",IF(B3&lt;10,"10",IF(B3&lt;12,"12",IF(B3&lt;14,"14",IF(B3&lt;16,"16",IF(B3&lt;18,"18",IF(B3&lt;20,"20",IF(B3&lt;22,"22",IF(B3&lt;24,"24",IF(B3&lt;26,"26",IF(B3&lt;28,"28",IF(B3&lt;30,"30",IF(B3&lt;32,"32",IF(B3&lt;34,"34",IF(B3&lt;36,"36",IF(B3&lt;38,"38")))))))))))))))))))</f>
        <v>10</v>
      </c>
      <c r="E3" s="3">
        <f t="shared" ref="E3:E19" si="1">E2+stepsize</f>
        <v>4</v>
      </c>
      <c r="F3" s="3">
        <f>COUNTIF(C$2:C$410,"=4")</f>
        <v>45</v>
      </c>
      <c r="H3" s="4">
        <f>E2</f>
        <v>2</v>
      </c>
      <c r="I3" s="4">
        <f>F2/F$33</f>
        <v>0.25427872860635697</v>
      </c>
      <c r="K3" s="2" t="s">
        <v>15</v>
      </c>
    </row>
    <row r="4" spans="1:12" x14ac:dyDescent="0.25">
      <c r="A4" s="3">
        <v>3</v>
      </c>
      <c r="B4" s="3">
        <v>7.3514127890000003</v>
      </c>
      <c r="C4" s="3" t="str">
        <f t="shared" si="0"/>
        <v>8</v>
      </c>
      <c r="E4" s="3">
        <f t="shared" si="1"/>
        <v>6</v>
      </c>
      <c r="F4" s="3">
        <f>COUNTIF(C$2:C$410,"=6")</f>
        <v>38</v>
      </c>
      <c r="H4" s="5">
        <f>H3</f>
        <v>2</v>
      </c>
      <c r="I4" s="5">
        <v>0</v>
      </c>
      <c r="K4" s="3">
        <f>MIN(B$2:B$500)</f>
        <v>0.20807614399999999</v>
      </c>
    </row>
    <row r="5" spans="1:12" x14ac:dyDescent="0.25">
      <c r="A5" s="3">
        <v>4</v>
      </c>
      <c r="B5" s="3">
        <v>7.0416946500000002</v>
      </c>
      <c r="C5" s="3" t="str">
        <f t="shared" si="0"/>
        <v>8</v>
      </c>
      <c r="E5" s="3">
        <f t="shared" si="1"/>
        <v>8</v>
      </c>
      <c r="F5" s="3">
        <f>COUNTIF(C$2:C$410,"=8")</f>
        <v>34</v>
      </c>
      <c r="H5" s="6">
        <f>H6-stepsize</f>
        <v>2</v>
      </c>
      <c r="I5" s="6">
        <f>I6</f>
        <v>0.1100244498777506</v>
      </c>
      <c r="K5" s="2" t="s">
        <v>16</v>
      </c>
    </row>
    <row r="6" spans="1:12" x14ac:dyDescent="0.25">
      <c r="A6" s="3">
        <v>5</v>
      </c>
      <c r="B6" s="3">
        <v>7.1705954289999996</v>
      </c>
      <c r="C6" s="3" t="str">
        <f t="shared" si="0"/>
        <v>8</v>
      </c>
      <c r="E6" s="3">
        <f t="shared" si="1"/>
        <v>10</v>
      </c>
      <c r="F6" s="3">
        <f>COUNTIF(C$2:C$410,"=10")</f>
        <v>27</v>
      </c>
      <c r="H6" s="4">
        <f>E3</f>
        <v>4</v>
      </c>
      <c r="I6" s="4">
        <f>F3/F$33</f>
        <v>0.1100244498777506</v>
      </c>
      <c r="K6" s="3">
        <f>MAX(B$2:B$500)</f>
        <v>36.736291370000004</v>
      </c>
    </row>
    <row r="7" spans="1:12" x14ac:dyDescent="0.25">
      <c r="A7" s="3">
        <v>6</v>
      </c>
      <c r="B7" s="3">
        <v>27.957875009999999</v>
      </c>
      <c r="C7" s="3" t="str">
        <f t="shared" si="0"/>
        <v>28</v>
      </c>
      <c r="E7" s="3">
        <f t="shared" si="1"/>
        <v>12</v>
      </c>
      <c r="F7" s="3">
        <f>COUNTIF(C$2:C$410,"=12")</f>
        <v>26</v>
      </c>
      <c r="H7" s="5">
        <f>H6</f>
        <v>4</v>
      </c>
      <c r="I7" s="5">
        <v>0</v>
      </c>
    </row>
    <row r="8" spans="1:12" x14ac:dyDescent="0.25">
      <c r="A8" s="3">
        <v>7</v>
      </c>
      <c r="B8" s="3">
        <v>0.20807614399999999</v>
      </c>
      <c r="C8" s="3" t="str">
        <f t="shared" si="0"/>
        <v>2</v>
      </c>
      <c r="E8" s="3">
        <f t="shared" si="1"/>
        <v>14</v>
      </c>
      <c r="F8" s="3">
        <f>COUNTIF(C$2:C$410,"=14")</f>
        <v>31</v>
      </c>
      <c r="H8" s="6">
        <f>H9-stepsize</f>
        <v>4</v>
      </c>
      <c r="I8" s="6">
        <f>I9</f>
        <v>9.2909535452322736E-2</v>
      </c>
      <c r="K8" s="3" t="s">
        <v>19</v>
      </c>
      <c r="L8" s="3">
        <v>2</v>
      </c>
    </row>
    <row r="9" spans="1:12" x14ac:dyDescent="0.25">
      <c r="A9" s="3">
        <v>8</v>
      </c>
      <c r="B9" s="3">
        <v>0.20807614399999999</v>
      </c>
      <c r="C9" s="3" t="str">
        <f t="shared" si="0"/>
        <v>2</v>
      </c>
      <c r="E9" s="3">
        <f t="shared" si="1"/>
        <v>16</v>
      </c>
      <c r="F9" s="3">
        <f>COUNTIF(C$2:C$410,"=16")</f>
        <v>22</v>
      </c>
      <c r="H9" s="4">
        <f>E4</f>
        <v>6</v>
      </c>
      <c r="I9" s="4">
        <f>F4/F$33</f>
        <v>9.2909535452322736E-2</v>
      </c>
    </row>
    <row r="10" spans="1:12" x14ac:dyDescent="0.25">
      <c r="A10" s="3">
        <v>9</v>
      </c>
      <c r="B10" s="3">
        <v>11.2430553</v>
      </c>
      <c r="C10" s="3" t="str">
        <f t="shared" si="0"/>
        <v>12</v>
      </c>
      <c r="E10" s="3">
        <f t="shared" si="1"/>
        <v>18</v>
      </c>
      <c r="F10" s="3">
        <f>COUNTIF(C$2:C$410,"=18")</f>
        <v>12</v>
      </c>
      <c r="H10" s="5">
        <f>H9</f>
        <v>6</v>
      </c>
      <c r="I10" s="5">
        <v>0</v>
      </c>
    </row>
    <row r="11" spans="1:12" x14ac:dyDescent="0.25">
      <c r="A11" s="3">
        <v>10</v>
      </c>
      <c r="B11" s="3">
        <v>10.714652709999999</v>
      </c>
      <c r="C11" s="3" t="str">
        <f t="shared" si="0"/>
        <v>12</v>
      </c>
      <c r="E11" s="3">
        <f t="shared" si="1"/>
        <v>20</v>
      </c>
      <c r="F11" s="3">
        <f>COUNTIF(C$2:C$410,"=20")</f>
        <v>21</v>
      </c>
      <c r="H11" s="6">
        <f>H12-stepsize</f>
        <v>6</v>
      </c>
      <c r="I11" s="6">
        <f>I12</f>
        <v>8.3129584352078234E-2</v>
      </c>
    </row>
    <row r="12" spans="1:12" x14ac:dyDescent="0.25">
      <c r="A12" s="3">
        <v>11</v>
      </c>
      <c r="B12" s="3">
        <v>3.7639441150000001</v>
      </c>
      <c r="C12" s="3" t="str">
        <f t="shared" si="0"/>
        <v>4</v>
      </c>
      <c r="E12" s="3">
        <f t="shared" si="1"/>
        <v>22</v>
      </c>
      <c r="F12" s="3">
        <f>COUNTIF(C$2:C$410,"=22")</f>
        <v>7</v>
      </c>
      <c r="H12" s="4">
        <f>E5</f>
        <v>8</v>
      </c>
      <c r="I12" s="4">
        <f>F5/F$33</f>
        <v>8.3129584352078234E-2</v>
      </c>
    </row>
    <row r="13" spans="1:12" x14ac:dyDescent="0.25">
      <c r="A13" s="3">
        <v>12</v>
      </c>
      <c r="B13" s="3">
        <v>2.9134433259999999</v>
      </c>
      <c r="C13" s="3" t="str">
        <f t="shared" si="0"/>
        <v>4</v>
      </c>
      <c r="E13" s="3">
        <f t="shared" si="1"/>
        <v>24</v>
      </c>
      <c r="F13" s="3">
        <f>COUNTIF(C$2:C$410,"=24")</f>
        <v>10</v>
      </c>
      <c r="H13" s="5">
        <f>H12</f>
        <v>8</v>
      </c>
      <c r="I13" s="5">
        <v>0</v>
      </c>
    </row>
    <row r="14" spans="1:12" x14ac:dyDescent="0.25">
      <c r="A14" s="3">
        <v>13</v>
      </c>
      <c r="B14" s="3">
        <v>19.22103907</v>
      </c>
      <c r="C14" s="3" t="str">
        <f t="shared" si="0"/>
        <v>20</v>
      </c>
      <c r="E14" s="3">
        <f t="shared" si="1"/>
        <v>26</v>
      </c>
      <c r="F14" s="3">
        <f>COUNTIF(C$2:C$410,"=26")</f>
        <v>12</v>
      </c>
      <c r="H14" s="6">
        <f>H15-stepsize</f>
        <v>8</v>
      </c>
      <c r="I14" s="6">
        <f>I15</f>
        <v>6.6014669926650366E-2</v>
      </c>
    </row>
    <row r="15" spans="1:12" x14ac:dyDescent="0.25">
      <c r="A15" s="3">
        <v>14</v>
      </c>
      <c r="B15" s="3">
        <v>24.174368779999998</v>
      </c>
      <c r="C15" s="3" t="str">
        <f t="shared" si="0"/>
        <v>26</v>
      </c>
      <c r="E15" s="3">
        <f t="shared" si="1"/>
        <v>28</v>
      </c>
      <c r="F15" s="3">
        <f>COUNTIF(C$2:C$410,"=28")</f>
        <v>6</v>
      </c>
      <c r="H15" s="4">
        <f>E6</f>
        <v>10</v>
      </c>
      <c r="I15" s="4">
        <f>F6/F$33</f>
        <v>6.6014669926650366E-2</v>
      </c>
    </row>
    <row r="16" spans="1:12" x14ac:dyDescent="0.25">
      <c r="A16" s="3">
        <v>15</v>
      </c>
      <c r="B16" s="3">
        <v>3.2314484289999998</v>
      </c>
      <c r="C16" s="3" t="str">
        <f t="shared" si="0"/>
        <v>4</v>
      </c>
      <c r="E16" s="3">
        <f t="shared" si="1"/>
        <v>30</v>
      </c>
      <c r="F16" s="3">
        <f>COUNTIF(C$2:C$410,"=30")</f>
        <v>5</v>
      </c>
      <c r="H16" s="5">
        <f>H15</f>
        <v>10</v>
      </c>
      <c r="I16" s="5">
        <v>0</v>
      </c>
    </row>
    <row r="17" spans="1:9" x14ac:dyDescent="0.25">
      <c r="A17" s="3">
        <v>16</v>
      </c>
      <c r="B17" s="3">
        <v>3.6486098060000001</v>
      </c>
      <c r="C17" s="3" t="str">
        <f t="shared" si="0"/>
        <v>4</v>
      </c>
      <c r="E17" s="3">
        <f t="shared" si="1"/>
        <v>32</v>
      </c>
      <c r="F17" s="3">
        <f>COUNTIF(C$2:C$410,"=32")</f>
        <v>4</v>
      </c>
      <c r="H17" s="6">
        <f>H18-stepsize</f>
        <v>10</v>
      </c>
      <c r="I17" s="6">
        <f>I18</f>
        <v>6.3569682151589244E-2</v>
      </c>
    </row>
    <row r="18" spans="1:9" x14ac:dyDescent="0.25">
      <c r="A18" s="3">
        <v>17</v>
      </c>
      <c r="B18" s="3">
        <v>5.3687128189999997</v>
      </c>
      <c r="C18" s="3" t="str">
        <f t="shared" si="0"/>
        <v>6</v>
      </c>
      <c r="E18" s="3">
        <f t="shared" si="1"/>
        <v>34</v>
      </c>
      <c r="F18" s="3">
        <f>COUNTIF(C$2:C$410,"=34")</f>
        <v>0</v>
      </c>
      <c r="H18" s="4">
        <f>E7</f>
        <v>12</v>
      </c>
      <c r="I18" s="4">
        <f>F7/F$33</f>
        <v>6.3569682151589244E-2</v>
      </c>
    </row>
    <row r="19" spans="1:9" x14ac:dyDescent="0.25">
      <c r="A19" s="3">
        <v>18</v>
      </c>
      <c r="B19" s="3">
        <v>10.42579486</v>
      </c>
      <c r="C19" s="3" t="str">
        <f t="shared" si="0"/>
        <v>12</v>
      </c>
      <c r="E19" s="3">
        <f t="shared" si="1"/>
        <v>36</v>
      </c>
      <c r="F19" s="3">
        <f>COUNTIF(C$2:C$410,"=36")</f>
        <v>1</v>
      </c>
      <c r="H19" s="5">
        <f>H18</f>
        <v>12</v>
      </c>
      <c r="I19" s="5">
        <v>0</v>
      </c>
    </row>
    <row r="20" spans="1:9" x14ac:dyDescent="0.25">
      <c r="A20" s="3">
        <v>19</v>
      </c>
      <c r="B20" s="3">
        <v>26.72957817</v>
      </c>
      <c r="C20" s="3" t="str">
        <f t="shared" si="0"/>
        <v>28</v>
      </c>
      <c r="E20" s="3">
        <v>38</v>
      </c>
      <c r="F20" s="3">
        <f>COUNTIF(C$2:C$410,"=38")</f>
        <v>4</v>
      </c>
      <c r="H20" s="6">
        <f>H21-stepsize</f>
        <v>12</v>
      </c>
      <c r="I20" s="6">
        <f>I21</f>
        <v>7.5794621026894868E-2</v>
      </c>
    </row>
    <row r="21" spans="1:9" x14ac:dyDescent="0.25">
      <c r="A21" s="3">
        <v>20</v>
      </c>
      <c r="B21" s="3">
        <v>0.294471553</v>
      </c>
      <c r="C21" s="3" t="str">
        <f t="shared" si="0"/>
        <v>2</v>
      </c>
      <c r="H21" s="4">
        <f>E8</f>
        <v>14</v>
      </c>
      <c r="I21" s="4">
        <f>F8/F$33</f>
        <v>7.5794621026894868E-2</v>
      </c>
    </row>
    <row r="22" spans="1:9" x14ac:dyDescent="0.25">
      <c r="A22" s="3">
        <v>21</v>
      </c>
      <c r="B22" s="3">
        <v>9.3120081270000004</v>
      </c>
      <c r="C22" s="3" t="str">
        <f t="shared" si="0"/>
        <v>10</v>
      </c>
      <c r="H22" s="5">
        <f>H21</f>
        <v>14</v>
      </c>
      <c r="I22" s="5">
        <v>0</v>
      </c>
    </row>
    <row r="23" spans="1:9" x14ac:dyDescent="0.25">
      <c r="A23" s="3">
        <v>22</v>
      </c>
      <c r="B23" s="3">
        <v>7.8922214009999996</v>
      </c>
      <c r="C23" s="3" t="str">
        <f t="shared" si="0"/>
        <v>8</v>
      </c>
      <c r="H23" s="6">
        <f>H24-stepsize</f>
        <v>14</v>
      </c>
      <c r="I23" s="6">
        <f>I24</f>
        <v>5.3789731051344741E-2</v>
      </c>
    </row>
    <row r="24" spans="1:9" x14ac:dyDescent="0.25">
      <c r="A24" s="3">
        <v>23</v>
      </c>
      <c r="B24" s="3">
        <v>5.5751693680000001</v>
      </c>
      <c r="C24" s="3" t="str">
        <f t="shared" si="0"/>
        <v>6</v>
      </c>
      <c r="H24" s="4">
        <f>E9</f>
        <v>16</v>
      </c>
      <c r="I24" s="4">
        <f>F9/F$33</f>
        <v>5.3789731051344741E-2</v>
      </c>
    </row>
    <row r="25" spans="1:9" x14ac:dyDescent="0.25">
      <c r="A25" s="3">
        <v>24</v>
      </c>
      <c r="B25" s="3">
        <v>1.5432329149999999</v>
      </c>
      <c r="C25" s="3" t="str">
        <f t="shared" si="0"/>
        <v>2</v>
      </c>
      <c r="H25" s="5">
        <f>H24</f>
        <v>16</v>
      </c>
      <c r="I25" s="5">
        <v>0</v>
      </c>
    </row>
    <row r="26" spans="1:9" x14ac:dyDescent="0.25">
      <c r="A26" s="3">
        <v>25</v>
      </c>
      <c r="B26" s="3">
        <v>30.76557407</v>
      </c>
      <c r="C26" s="3" t="str">
        <f t="shared" si="0"/>
        <v>32</v>
      </c>
      <c r="H26" s="6">
        <f>H27-stepsize</f>
        <v>16</v>
      </c>
      <c r="I26" s="6">
        <f>I27</f>
        <v>2.9339853300733496E-2</v>
      </c>
    </row>
    <row r="27" spans="1:9" x14ac:dyDescent="0.25">
      <c r="A27" s="3">
        <v>26</v>
      </c>
      <c r="B27" s="3">
        <v>5.7317905480000002</v>
      </c>
      <c r="C27" s="3" t="str">
        <f t="shared" si="0"/>
        <v>6</v>
      </c>
      <c r="H27" s="4">
        <f>E10</f>
        <v>18</v>
      </c>
      <c r="I27" s="4">
        <f>F10/F$33</f>
        <v>2.9339853300733496E-2</v>
      </c>
    </row>
    <row r="28" spans="1:9" x14ac:dyDescent="0.25">
      <c r="A28" s="3">
        <v>27</v>
      </c>
      <c r="B28" s="3">
        <v>25.91764379</v>
      </c>
      <c r="C28" s="3" t="str">
        <f t="shared" si="0"/>
        <v>26</v>
      </c>
      <c r="H28" s="5">
        <f>H27</f>
        <v>18</v>
      </c>
      <c r="I28" s="5">
        <v>0</v>
      </c>
    </row>
    <row r="29" spans="1:9" x14ac:dyDescent="0.25">
      <c r="A29" s="3">
        <v>28</v>
      </c>
      <c r="B29" s="3">
        <v>22.36356958</v>
      </c>
      <c r="C29" s="3" t="str">
        <f t="shared" si="0"/>
        <v>24</v>
      </c>
      <c r="H29" s="6">
        <f>H30-stepsize</f>
        <v>18</v>
      </c>
      <c r="I29" s="6">
        <f>I30</f>
        <v>5.1344743276283619E-2</v>
      </c>
    </row>
    <row r="30" spans="1:9" x14ac:dyDescent="0.25">
      <c r="A30" s="3">
        <v>29</v>
      </c>
      <c r="B30" s="3">
        <v>2.495739543</v>
      </c>
      <c r="C30" s="3" t="str">
        <f t="shared" si="0"/>
        <v>4</v>
      </c>
      <c r="H30" s="4">
        <f>E11</f>
        <v>20</v>
      </c>
      <c r="I30" s="4">
        <f>F11/F$33</f>
        <v>5.1344743276283619E-2</v>
      </c>
    </row>
    <row r="31" spans="1:9" x14ac:dyDescent="0.25">
      <c r="A31" s="3">
        <v>30</v>
      </c>
      <c r="B31" s="3">
        <v>4.3579211559999997</v>
      </c>
      <c r="C31" s="3" t="str">
        <f t="shared" si="0"/>
        <v>6</v>
      </c>
      <c r="H31" s="5">
        <f>H30</f>
        <v>20</v>
      </c>
      <c r="I31" s="5">
        <v>0</v>
      </c>
    </row>
    <row r="32" spans="1:9" x14ac:dyDescent="0.25">
      <c r="A32" s="3">
        <v>31</v>
      </c>
      <c r="B32" s="3">
        <v>6.5799454280000003</v>
      </c>
      <c r="C32" s="3" t="str">
        <f t="shared" si="0"/>
        <v>8</v>
      </c>
      <c r="H32" s="6">
        <f>H33-stepsize</f>
        <v>20</v>
      </c>
      <c r="I32" s="6">
        <f>I33</f>
        <v>1.7114914425427872E-2</v>
      </c>
    </row>
    <row r="33" spans="1:9" x14ac:dyDescent="0.25">
      <c r="A33" s="3">
        <v>32</v>
      </c>
      <c r="B33" s="3">
        <v>2.5200887980000002</v>
      </c>
      <c r="C33" s="3" t="str">
        <f t="shared" si="0"/>
        <v>4</v>
      </c>
      <c r="E33" s="3" t="s">
        <v>2</v>
      </c>
      <c r="F33" s="3">
        <f>SUM(F2:F31)</f>
        <v>409</v>
      </c>
      <c r="H33" s="4">
        <f>E12</f>
        <v>22</v>
      </c>
      <c r="I33" s="4">
        <f>F12/F$33</f>
        <v>1.7114914425427872E-2</v>
      </c>
    </row>
    <row r="34" spans="1:9" x14ac:dyDescent="0.25">
      <c r="A34" s="3">
        <v>33</v>
      </c>
      <c r="B34" s="3">
        <v>30.265287489999999</v>
      </c>
      <c r="C34" s="3" t="str">
        <f t="shared" si="0"/>
        <v>32</v>
      </c>
      <c r="E34" s="3" t="s">
        <v>2</v>
      </c>
      <c r="F34" s="3">
        <f>COUNT($A2:$A410)</f>
        <v>409</v>
      </c>
      <c r="H34" s="5">
        <f>H33</f>
        <v>22</v>
      </c>
      <c r="I34" s="5">
        <v>0</v>
      </c>
    </row>
    <row r="35" spans="1:9" x14ac:dyDescent="0.25">
      <c r="A35" s="3">
        <v>34</v>
      </c>
      <c r="B35" s="3">
        <v>2.806687299</v>
      </c>
      <c r="C35" s="3" t="str">
        <f t="shared" si="0"/>
        <v>4</v>
      </c>
      <c r="H35" s="6">
        <f>H36-stepsize</f>
        <v>22</v>
      </c>
      <c r="I35" s="6">
        <f>I36</f>
        <v>2.4449877750611249E-2</v>
      </c>
    </row>
    <row r="36" spans="1:9" x14ac:dyDescent="0.25">
      <c r="A36" s="3">
        <v>35</v>
      </c>
      <c r="B36" s="3">
        <v>0.36065252399999997</v>
      </c>
      <c r="C36" s="3" t="str">
        <f t="shared" si="0"/>
        <v>2</v>
      </c>
      <c r="H36" s="4">
        <f>E13</f>
        <v>24</v>
      </c>
      <c r="I36" s="4">
        <f>F13/F$33</f>
        <v>2.4449877750611249E-2</v>
      </c>
    </row>
    <row r="37" spans="1:9" x14ac:dyDescent="0.25">
      <c r="A37" s="3">
        <v>36</v>
      </c>
      <c r="B37" s="3">
        <v>4.892628127</v>
      </c>
      <c r="C37" s="3" t="str">
        <f t="shared" si="0"/>
        <v>6</v>
      </c>
      <c r="H37" s="5">
        <f>H36</f>
        <v>24</v>
      </c>
      <c r="I37" s="5">
        <v>0</v>
      </c>
    </row>
    <row r="38" spans="1:9" x14ac:dyDescent="0.25">
      <c r="A38" s="3">
        <v>37</v>
      </c>
      <c r="B38" s="3">
        <v>36.234177219999999</v>
      </c>
      <c r="C38" s="3" t="str">
        <f t="shared" si="0"/>
        <v>38</v>
      </c>
      <c r="H38" s="6">
        <f>H39-stepsize</f>
        <v>24</v>
      </c>
      <c r="I38" s="6">
        <f>I39</f>
        <v>2.9339853300733496E-2</v>
      </c>
    </row>
    <row r="39" spans="1:9" x14ac:dyDescent="0.25">
      <c r="A39" s="3">
        <v>38</v>
      </c>
      <c r="B39" s="3">
        <v>7.4504261759999997</v>
      </c>
      <c r="C39" s="3" t="str">
        <f t="shared" si="0"/>
        <v>8</v>
      </c>
      <c r="H39" s="4">
        <f>E14</f>
        <v>26</v>
      </c>
      <c r="I39" s="4">
        <f>F14/F$33</f>
        <v>2.9339853300733496E-2</v>
      </c>
    </row>
    <row r="40" spans="1:9" x14ac:dyDescent="0.25">
      <c r="A40" s="3">
        <v>39</v>
      </c>
      <c r="B40" s="3">
        <v>1.728039254</v>
      </c>
      <c r="C40" s="3" t="str">
        <f t="shared" si="0"/>
        <v>2</v>
      </c>
      <c r="H40" s="5">
        <f>H39</f>
        <v>26</v>
      </c>
      <c r="I40" s="5">
        <v>0</v>
      </c>
    </row>
    <row r="41" spans="1:9" x14ac:dyDescent="0.25">
      <c r="A41" s="3">
        <v>40</v>
      </c>
      <c r="B41" s="3">
        <v>19.830885540000001</v>
      </c>
      <c r="C41" s="3" t="str">
        <f t="shared" si="0"/>
        <v>20</v>
      </c>
      <c r="H41" s="6">
        <f>H42-stepsize</f>
        <v>26</v>
      </c>
      <c r="I41" s="6">
        <f>I42</f>
        <v>1.4669926650366748E-2</v>
      </c>
    </row>
    <row r="42" spans="1:9" x14ac:dyDescent="0.25">
      <c r="A42" s="3">
        <v>41</v>
      </c>
      <c r="B42" s="3">
        <v>2.849869639</v>
      </c>
      <c r="C42" s="3" t="str">
        <f t="shared" si="0"/>
        <v>4</v>
      </c>
      <c r="H42" s="4">
        <f>E15</f>
        <v>28</v>
      </c>
      <c r="I42" s="4">
        <f>F15/F$33</f>
        <v>1.4669926650366748E-2</v>
      </c>
    </row>
    <row r="43" spans="1:9" x14ac:dyDescent="0.25">
      <c r="A43" s="3">
        <v>42</v>
      </c>
      <c r="B43" s="3">
        <v>1.5842367559999999</v>
      </c>
      <c r="C43" s="3" t="str">
        <f t="shared" si="0"/>
        <v>2</v>
      </c>
      <c r="H43" s="5">
        <f>H42</f>
        <v>28</v>
      </c>
      <c r="I43" s="5">
        <v>0</v>
      </c>
    </row>
    <row r="44" spans="1:9" x14ac:dyDescent="0.25">
      <c r="A44" s="3">
        <v>43</v>
      </c>
      <c r="B44" s="3">
        <v>1.6778364960000001</v>
      </c>
      <c r="C44" s="3" t="str">
        <f t="shared" si="0"/>
        <v>2</v>
      </c>
      <c r="H44" s="6">
        <f>H45-stepsize</f>
        <v>28</v>
      </c>
      <c r="I44" s="6">
        <f>I45</f>
        <v>1.2224938875305624E-2</v>
      </c>
    </row>
    <row r="45" spans="1:9" x14ac:dyDescent="0.25">
      <c r="A45" s="3">
        <v>44</v>
      </c>
      <c r="B45" s="3">
        <v>28.605633709999999</v>
      </c>
      <c r="C45" s="3" t="str">
        <f t="shared" si="0"/>
        <v>30</v>
      </c>
      <c r="H45" s="4">
        <f>E16</f>
        <v>30</v>
      </c>
      <c r="I45" s="4">
        <f>F16/F$33</f>
        <v>1.2224938875305624E-2</v>
      </c>
    </row>
    <row r="46" spans="1:9" x14ac:dyDescent="0.25">
      <c r="A46" s="3">
        <v>45</v>
      </c>
      <c r="B46" s="3">
        <v>0.20807614399999999</v>
      </c>
      <c r="C46" s="3" t="str">
        <f t="shared" si="0"/>
        <v>2</v>
      </c>
      <c r="H46" s="5">
        <f>H45</f>
        <v>30</v>
      </c>
      <c r="I46" s="5">
        <v>0</v>
      </c>
    </row>
    <row r="47" spans="1:9" x14ac:dyDescent="0.25">
      <c r="A47" s="3">
        <v>46</v>
      </c>
      <c r="B47" s="3">
        <v>15.99580811</v>
      </c>
      <c r="C47" s="3" t="str">
        <f t="shared" si="0"/>
        <v>16</v>
      </c>
      <c r="H47" s="6">
        <f>H48-stepsize</f>
        <v>30</v>
      </c>
      <c r="I47" s="6">
        <f>I48</f>
        <v>9.7799511002444987E-3</v>
      </c>
    </row>
    <row r="48" spans="1:9" x14ac:dyDescent="0.25">
      <c r="A48" s="3">
        <v>47</v>
      </c>
      <c r="B48" s="3">
        <v>0.294471553</v>
      </c>
      <c r="C48" s="3" t="str">
        <f t="shared" si="0"/>
        <v>2</v>
      </c>
      <c r="H48" s="4">
        <f>E17</f>
        <v>32</v>
      </c>
      <c r="I48" s="4">
        <f>F17/F$33</f>
        <v>9.7799511002444987E-3</v>
      </c>
    </row>
    <row r="49" spans="1:9" x14ac:dyDescent="0.25">
      <c r="A49" s="3">
        <v>48</v>
      </c>
      <c r="B49" s="3">
        <v>0.20807614399999999</v>
      </c>
      <c r="C49" s="3" t="str">
        <f t="shared" si="0"/>
        <v>2</v>
      </c>
      <c r="H49" s="5">
        <f>H48</f>
        <v>32</v>
      </c>
      <c r="I49" s="5">
        <v>0</v>
      </c>
    </row>
    <row r="50" spans="1:9" x14ac:dyDescent="0.25">
      <c r="A50" s="3">
        <v>49</v>
      </c>
      <c r="B50" s="3">
        <v>3.3429102670000002</v>
      </c>
      <c r="C50" s="3" t="str">
        <f t="shared" si="0"/>
        <v>4</v>
      </c>
      <c r="H50" s="6">
        <f>H51-stepsize</f>
        <v>32</v>
      </c>
      <c r="I50" s="6">
        <f>I51</f>
        <v>0</v>
      </c>
    </row>
    <row r="51" spans="1:9" x14ac:dyDescent="0.25">
      <c r="A51" s="3">
        <v>50</v>
      </c>
      <c r="B51" s="3">
        <v>1.1953830759999999</v>
      </c>
      <c r="C51" s="3" t="str">
        <f t="shared" si="0"/>
        <v>2</v>
      </c>
      <c r="H51" s="4">
        <f>E18</f>
        <v>34</v>
      </c>
      <c r="I51" s="4">
        <f>F18/F$33</f>
        <v>0</v>
      </c>
    </row>
    <row r="52" spans="1:9" x14ac:dyDescent="0.25">
      <c r="A52" s="3">
        <v>51</v>
      </c>
      <c r="B52" s="3">
        <v>24.62486161</v>
      </c>
      <c r="C52" s="3" t="str">
        <f t="shared" si="0"/>
        <v>26</v>
      </c>
      <c r="H52" s="5">
        <f>H51</f>
        <v>34</v>
      </c>
      <c r="I52" s="5">
        <v>0</v>
      </c>
    </row>
    <row r="53" spans="1:9" x14ac:dyDescent="0.25">
      <c r="A53" s="3">
        <v>52</v>
      </c>
      <c r="B53" s="3">
        <v>0.20807614399999999</v>
      </c>
      <c r="C53" s="3" t="str">
        <f t="shared" si="0"/>
        <v>2</v>
      </c>
      <c r="H53" s="6">
        <f>H54-stepsize</f>
        <v>34</v>
      </c>
      <c r="I53" s="6">
        <f>I54</f>
        <v>2.4449877750611247E-3</v>
      </c>
    </row>
    <row r="54" spans="1:9" x14ac:dyDescent="0.25">
      <c r="A54" s="3">
        <v>53</v>
      </c>
      <c r="B54" s="3">
        <v>8.8755245439999992</v>
      </c>
      <c r="C54" s="3" t="str">
        <f t="shared" si="0"/>
        <v>10</v>
      </c>
      <c r="H54" s="4">
        <f>E19</f>
        <v>36</v>
      </c>
      <c r="I54" s="4">
        <f>F19/F$33</f>
        <v>2.4449877750611247E-3</v>
      </c>
    </row>
    <row r="55" spans="1:9" x14ac:dyDescent="0.25">
      <c r="A55" s="3">
        <v>54</v>
      </c>
      <c r="B55" s="3">
        <v>12.721025149999999</v>
      </c>
      <c r="C55" s="3" t="str">
        <f t="shared" si="0"/>
        <v>14</v>
      </c>
      <c r="H55" s="5">
        <f>H54</f>
        <v>36</v>
      </c>
      <c r="I55" s="5">
        <v>0</v>
      </c>
    </row>
    <row r="56" spans="1:9" x14ac:dyDescent="0.25">
      <c r="A56" s="3">
        <v>55</v>
      </c>
      <c r="B56" s="3">
        <v>12.45420564</v>
      </c>
      <c r="C56" s="3" t="str">
        <f t="shared" si="0"/>
        <v>14</v>
      </c>
      <c r="H56" s="6">
        <f>H57-stepsize</f>
        <v>36</v>
      </c>
      <c r="I56" s="6">
        <f>I57</f>
        <v>9.7799511002444987E-3</v>
      </c>
    </row>
    <row r="57" spans="1:9" x14ac:dyDescent="0.25">
      <c r="A57" s="3">
        <v>56</v>
      </c>
      <c r="B57" s="3">
        <v>13.12271595</v>
      </c>
      <c r="C57" s="3" t="str">
        <f t="shared" si="0"/>
        <v>14</v>
      </c>
      <c r="H57" s="4">
        <f>E20</f>
        <v>38</v>
      </c>
      <c r="I57" s="4">
        <f>F20/F$33</f>
        <v>9.7799511002444987E-3</v>
      </c>
    </row>
    <row r="58" spans="1:9" x14ac:dyDescent="0.25">
      <c r="A58" s="3">
        <v>57</v>
      </c>
      <c r="B58" s="3">
        <v>15.765087250000001</v>
      </c>
      <c r="C58" s="3" t="str">
        <f t="shared" si="0"/>
        <v>16</v>
      </c>
      <c r="H58" s="5">
        <f>H57</f>
        <v>38</v>
      </c>
      <c r="I58" s="5">
        <v>0</v>
      </c>
    </row>
    <row r="59" spans="1:9" x14ac:dyDescent="0.25">
      <c r="A59" s="3">
        <v>58</v>
      </c>
      <c r="B59" s="3">
        <v>0.41644566399999999</v>
      </c>
      <c r="C59" s="3" t="str">
        <f t="shared" si="0"/>
        <v>2</v>
      </c>
      <c r="H59" s="6">
        <v>38</v>
      </c>
      <c r="I59" s="6">
        <f>I60</f>
        <v>0</v>
      </c>
    </row>
    <row r="60" spans="1:9" x14ac:dyDescent="0.25">
      <c r="A60" s="3">
        <v>59</v>
      </c>
      <c r="B60" s="3">
        <v>0.20807614399999999</v>
      </c>
      <c r="C60" s="3" t="str">
        <f t="shared" si="0"/>
        <v>2</v>
      </c>
      <c r="H60" s="4"/>
      <c r="I60" s="4"/>
    </row>
    <row r="61" spans="1:9" x14ac:dyDescent="0.25">
      <c r="A61" s="3">
        <v>60</v>
      </c>
      <c r="B61" s="3">
        <v>15.152807170000001</v>
      </c>
      <c r="C61" s="3" t="str">
        <f t="shared" si="0"/>
        <v>16</v>
      </c>
      <c r="H61" s="5"/>
      <c r="I61" s="5"/>
    </row>
    <row r="62" spans="1:9" x14ac:dyDescent="0.25">
      <c r="A62" s="3">
        <v>61</v>
      </c>
      <c r="B62" s="3">
        <v>15.765087250000001</v>
      </c>
      <c r="C62" s="3" t="str">
        <f t="shared" si="0"/>
        <v>16</v>
      </c>
      <c r="H62" s="6"/>
      <c r="I62" s="6"/>
    </row>
    <row r="63" spans="1:9" x14ac:dyDescent="0.25">
      <c r="A63" s="3">
        <v>62</v>
      </c>
      <c r="B63" s="3">
        <v>36.736291370000004</v>
      </c>
      <c r="C63" s="3" t="str">
        <f t="shared" si="0"/>
        <v>38</v>
      </c>
      <c r="H63" s="4"/>
      <c r="I63" s="4"/>
    </row>
    <row r="64" spans="1:9" x14ac:dyDescent="0.25">
      <c r="A64" s="3">
        <v>63</v>
      </c>
      <c r="B64" s="3">
        <v>0.20807614399999999</v>
      </c>
      <c r="C64" s="3" t="str">
        <f t="shared" si="0"/>
        <v>2</v>
      </c>
      <c r="H64" s="5"/>
      <c r="I64" s="5"/>
    </row>
    <row r="65" spans="1:9" x14ac:dyDescent="0.25">
      <c r="A65" s="3">
        <v>64</v>
      </c>
      <c r="B65" s="3">
        <v>6.2221976589999999</v>
      </c>
      <c r="C65" s="3" t="str">
        <f t="shared" si="0"/>
        <v>8</v>
      </c>
      <c r="H65" s="6"/>
      <c r="I65" s="6"/>
    </row>
    <row r="66" spans="1:9" x14ac:dyDescent="0.25">
      <c r="A66" s="3">
        <v>65</v>
      </c>
      <c r="B66" s="3">
        <v>0.20807614399999999</v>
      </c>
      <c r="C66" s="3" t="str">
        <f t="shared" si="0"/>
        <v>2</v>
      </c>
      <c r="H66" s="4"/>
      <c r="I66" s="4"/>
    </row>
    <row r="67" spans="1:9" x14ac:dyDescent="0.25">
      <c r="A67" s="3">
        <v>66</v>
      </c>
      <c r="B67" s="3">
        <v>0.65799454300000004</v>
      </c>
      <c r="C67" s="3" t="str">
        <f t="shared" ref="C67:C130" si="2">IF(B67&lt;2,"2",IF(B67&lt;4,"4",IF(B67&lt;6,"6",IF(B67&lt;8,"8",IF(B67&lt;10,"10",IF(B67&lt;12,"12",IF(B67&lt;14,"14",IF(B67&lt;16,"16",IF(B67&lt;18,"18",IF(B67&lt;20,"20",IF(B67&lt;22,"22",IF(B67&lt;24,"24",IF(B67&lt;26,"26",IF(B67&lt;28,"28",IF(B67&lt;30,"30",IF(B67&lt;32,"32",IF(B67&lt;34,"34",IF(B67&lt;36,"36",IF(B67&lt;38,"38")))))))))))))))))))</f>
        <v>2</v>
      </c>
      <c r="H67" s="5"/>
      <c r="I67" s="5"/>
    </row>
    <row r="68" spans="1:9" x14ac:dyDescent="0.25">
      <c r="A68" s="3">
        <v>67</v>
      </c>
      <c r="B68" s="3">
        <v>19.045500789999998</v>
      </c>
      <c r="C68" s="3" t="str">
        <f t="shared" si="2"/>
        <v>20</v>
      </c>
      <c r="H68" s="6"/>
      <c r="I68" s="6"/>
    </row>
    <row r="69" spans="1:9" x14ac:dyDescent="0.25">
      <c r="A69" s="3">
        <v>68</v>
      </c>
      <c r="B69" s="3">
        <v>13.284588169999999</v>
      </c>
      <c r="C69" s="3" t="str">
        <f t="shared" si="2"/>
        <v>14</v>
      </c>
      <c r="H69" s="4"/>
      <c r="I69" s="4"/>
    </row>
    <row r="70" spans="1:9" x14ac:dyDescent="0.25">
      <c r="A70" s="3">
        <v>69</v>
      </c>
      <c r="B70" s="3">
        <v>7.0373572949999996</v>
      </c>
      <c r="C70" s="3" t="str">
        <f t="shared" si="2"/>
        <v>8</v>
      </c>
      <c r="H70" s="5"/>
      <c r="I70" s="5"/>
    </row>
    <row r="71" spans="1:9" x14ac:dyDescent="0.25">
      <c r="A71" s="3">
        <v>70</v>
      </c>
      <c r="B71" s="3">
        <v>0.294471553</v>
      </c>
      <c r="C71" s="3" t="str">
        <f t="shared" si="2"/>
        <v>2</v>
      </c>
      <c r="H71" s="6"/>
      <c r="I71" s="6"/>
    </row>
    <row r="72" spans="1:9" x14ac:dyDescent="0.25">
      <c r="A72" s="3">
        <v>71</v>
      </c>
      <c r="B72" s="3">
        <v>28.1754493</v>
      </c>
      <c r="C72" s="3" t="str">
        <f t="shared" si="2"/>
        <v>30</v>
      </c>
      <c r="H72" s="4"/>
      <c r="I72" s="4"/>
    </row>
    <row r="73" spans="1:9" x14ac:dyDescent="0.25">
      <c r="A73" s="3">
        <v>72</v>
      </c>
      <c r="B73" s="3">
        <v>0.36065252399999997</v>
      </c>
      <c r="C73" s="3" t="str">
        <f t="shared" si="2"/>
        <v>2</v>
      </c>
      <c r="H73" s="5"/>
      <c r="I73" s="5"/>
    </row>
    <row r="74" spans="1:9" x14ac:dyDescent="0.25">
      <c r="A74" s="3">
        <v>73</v>
      </c>
      <c r="B74" s="3">
        <v>34.33031819</v>
      </c>
      <c r="C74" s="3" t="str">
        <f t="shared" si="2"/>
        <v>36</v>
      </c>
      <c r="H74" s="6"/>
      <c r="I74" s="6"/>
    </row>
    <row r="75" spans="1:9" x14ac:dyDescent="0.25">
      <c r="A75" s="3">
        <v>74</v>
      </c>
      <c r="B75" s="3">
        <v>29.239045560000001</v>
      </c>
      <c r="C75" s="3" t="str">
        <f t="shared" si="2"/>
        <v>30</v>
      </c>
      <c r="H75" s="4"/>
      <c r="I75" s="4"/>
    </row>
    <row r="76" spans="1:9" x14ac:dyDescent="0.25">
      <c r="A76" s="3">
        <v>75</v>
      </c>
      <c r="B76" s="3">
        <v>11.43157476</v>
      </c>
      <c r="C76" s="3" t="str">
        <f t="shared" si="2"/>
        <v>12</v>
      </c>
      <c r="H76" s="5"/>
      <c r="I76" s="5"/>
    </row>
    <row r="77" spans="1:9" x14ac:dyDescent="0.25">
      <c r="A77" s="3">
        <v>76</v>
      </c>
      <c r="B77" s="3">
        <v>9.6659576850000004</v>
      </c>
      <c r="C77" s="3" t="str">
        <f t="shared" si="2"/>
        <v>10</v>
      </c>
      <c r="H77" s="6"/>
      <c r="I77" s="6"/>
    </row>
    <row r="78" spans="1:9" x14ac:dyDescent="0.25">
      <c r="A78" s="3">
        <v>77</v>
      </c>
      <c r="B78" s="3">
        <v>27.18265414</v>
      </c>
      <c r="C78" s="3" t="str">
        <f t="shared" si="2"/>
        <v>28</v>
      </c>
      <c r="H78" s="4"/>
      <c r="I78" s="4"/>
    </row>
    <row r="79" spans="1:9" x14ac:dyDescent="0.25">
      <c r="A79" s="3">
        <v>78</v>
      </c>
      <c r="B79" s="3">
        <v>23.894886920000001</v>
      </c>
      <c r="C79" s="3" t="str">
        <f t="shared" si="2"/>
        <v>24</v>
      </c>
      <c r="H79" s="5"/>
      <c r="I79" s="5"/>
    </row>
    <row r="80" spans="1:9" x14ac:dyDescent="0.25">
      <c r="A80" s="3">
        <v>79</v>
      </c>
      <c r="B80" s="3">
        <v>22.254077760000001</v>
      </c>
      <c r="C80" s="3" t="str">
        <f t="shared" si="2"/>
        <v>24</v>
      </c>
      <c r="H80" s="6"/>
      <c r="I80" s="6"/>
    </row>
    <row r="81" spans="1:9" x14ac:dyDescent="0.25">
      <c r="A81" s="3">
        <v>80</v>
      </c>
      <c r="B81" s="3">
        <v>20.497145939999999</v>
      </c>
      <c r="C81" s="3" t="str">
        <f t="shared" si="2"/>
        <v>22</v>
      </c>
      <c r="H81" s="4"/>
      <c r="I81" s="4"/>
    </row>
    <row r="82" spans="1:9" x14ac:dyDescent="0.25">
      <c r="A82" s="3">
        <v>81</v>
      </c>
      <c r="B82" s="3">
        <v>8.5603160089999992</v>
      </c>
      <c r="C82" s="3" t="str">
        <f t="shared" si="2"/>
        <v>10</v>
      </c>
      <c r="H82" s="5"/>
      <c r="I82" s="5"/>
    </row>
    <row r="83" spans="1:9" x14ac:dyDescent="0.25">
      <c r="A83" s="3">
        <v>82</v>
      </c>
      <c r="B83" s="3">
        <v>0.20807614399999999</v>
      </c>
      <c r="C83" s="3" t="str">
        <f t="shared" si="2"/>
        <v>2</v>
      </c>
      <c r="H83" s="6"/>
      <c r="I83" s="6"/>
    </row>
    <row r="84" spans="1:9" x14ac:dyDescent="0.25">
      <c r="A84" s="3">
        <v>83</v>
      </c>
      <c r="B84" s="3">
        <v>8.8410563569999994</v>
      </c>
      <c r="C84" s="3" t="str">
        <f t="shared" si="2"/>
        <v>10</v>
      </c>
      <c r="H84" s="4"/>
      <c r="I84" s="4"/>
    </row>
    <row r="85" spans="1:9" x14ac:dyDescent="0.25">
      <c r="A85" s="3">
        <v>84</v>
      </c>
      <c r="B85" s="3">
        <v>12.33101561</v>
      </c>
      <c r="C85" s="3" t="str">
        <f t="shared" si="2"/>
        <v>14</v>
      </c>
      <c r="H85" s="5"/>
      <c r="I85" s="5"/>
    </row>
    <row r="86" spans="1:9" x14ac:dyDescent="0.25">
      <c r="A86" s="3">
        <v>85</v>
      </c>
      <c r="B86" s="3">
        <v>18.884504660000001</v>
      </c>
      <c r="C86" s="3" t="str">
        <f t="shared" si="2"/>
        <v>20</v>
      </c>
      <c r="H86" s="6"/>
      <c r="I86" s="6"/>
    </row>
    <row r="87" spans="1:9" x14ac:dyDescent="0.25">
      <c r="A87" s="3">
        <v>86</v>
      </c>
      <c r="B87" s="3">
        <v>18.900665979999999</v>
      </c>
      <c r="C87" s="3" t="str">
        <f t="shared" si="2"/>
        <v>20</v>
      </c>
      <c r="H87" s="4"/>
      <c r="I87" s="4"/>
    </row>
    <row r="88" spans="1:9" x14ac:dyDescent="0.25">
      <c r="A88" s="3">
        <v>87</v>
      </c>
      <c r="B88" s="3">
        <v>0.20807614399999999</v>
      </c>
      <c r="C88" s="3" t="str">
        <f t="shared" si="2"/>
        <v>2</v>
      </c>
      <c r="H88" s="5"/>
      <c r="I88" s="5"/>
    </row>
    <row r="89" spans="1:9" x14ac:dyDescent="0.25">
      <c r="A89" s="3">
        <v>88</v>
      </c>
      <c r="B89" s="3">
        <v>0.20807614399999999</v>
      </c>
      <c r="C89" s="3" t="str">
        <f t="shared" si="2"/>
        <v>2</v>
      </c>
      <c r="H89" s="6"/>
      <c r="I89" s="6"/>
    </row>
    <row r="90" spans="1:9" x14ac:dyDescent="0.25">
      <c r="A90" s="3">
        <v>89</v>
      </c>
      <c r="B90" s="3">
        <v>0.20807614399999999</v>
      </c>
      <c r="C90" s="3" t="str">
        <f t="shared" si="2"/>
        <v>2</v>
      </c>
      <c r="H90" s="4"/>
      <c r="I90" s="4"/>
    </row>
    <row r="91" spans="1:9" x14ac:dyDescent="0.25">
      <c r="A91" s="3">
        <v>90</v>
      </c>
      <c r="B91" s="3">
        <v>15.82308287</v>
      </c>
      <c r="C91" s="3" t="str">
        <f t="shared" si="2"/>
        <v>16</v>
      </c>
      <c r="H91" s="5"/>
      <c r="I91" s="5"/>
    </row>
    <row r="92" spans="1:9" x14ac:dyDescent="0.25">
      <c r="A92" s="3">
        <v>91</v>
      </c>
      <c r="B92" s="3">
        <v>0.20807614399999999</v>
      </c>
      <c r="C92" s="3" t="str">
        <f t="shared" si="2"/>
        <v>2</v>
      </c>
      <c r="H92" s="6"/>
      <c r="I92" s="6"/>
    </row>
    <row r="93" spans="1:9" x14ac:dyDescent="0.25">
      <c r="A93" s="3">
        <v>92</v>
      </c>
      <c r="B93" s="3">
        <v>11.02365752</v>
      </c>
      <c r="C93" s="3" t="str">
        <f t="shared" si="2"/>
        <v>12</v>
      </c>
    </row>
    <row r="94" spans="1:9" x14ac:dyDescent="0.25">
      <c r="A94" s="3">
        <v>93</v>
      </c>
      <c r="B94" s="3">
        <v>29.8590236</v>
      </c>
      <c r="C94" s="3" t="str">
        <f t="shared" si="2"/>
        <v>30</v>
      </c>
    </row>
    <row r="95" spans="1:9" x14ac:dyDescent="0.25">
      <c r="A95" s="3">
        <v>94</v>
      </c>
      <c r="B95" s="3">
        <v>16.778364960000001</v>
      </c>
      <c r="C95" s="3" t="str">
        <f t="shared" si="2"/>
        <v>18</v>
      </c>
    </row>
    <row r="96" spans="1:9" x14ac:dyDescent="0.25">
      <c r="A96" s="3">
        <v>95</v>
      </c>
      <c r="B96" s="3">
        <v>6.0982864530000001</v>
      </c>
      <c r="C96" s="3" t="str">
        <f t="shared" si="2"/>
        <v>8</v>
      </c>
    </row>
    <row r="97" spans="1:3" x14ac:dyDescent="0.25">
      <c r="A97" s="3">
        <v>96</v>
      </c>
      <c r="B97" s="3">
        <v>3.3792473150000002</v>
      </c>
      <c r="C97" s="3" t="str">
        <f t="shared" si="2"/>
        <v>4</v>
      </c>
    </row>
    <row r="98" spans="1:3" x14ac:dyDescent="0.25">
      <c r="A98" s="3">
        <v>97</v>
      </c>
      <c r="B98" s="3">
        <v>0.20807614399999999</v>
      </c>
      <c r="C98" s="3" t="str">
        <f t="shared" si="2"/>
        <v>2</v>
      </c>
    </row>
    <row r="99" spans="1:3" x14ac:dyDescent="0.25">
      <c r="A99" s="3">
        <v>98</v>
      </c>
      <c r="B99" s="3">
        <v>14.472589169999999</v>
      </c>
      <c r="C99" s="3" t="str">
        <f t="shared" si="2"/>
        <v>16</v>
      </c>
    </row>
    <row r="100" spans="1:3" x14ac:dyDescent="0.25">
      <c r="A100" s="3">
        <v>99</v>
      </c>
      <c r="B100" s="3">
        <v>1.082803843</v>
      </c>
      <c r="C100" s="3" t="str">
        <f t="shared" si="2"/>
        <v>2</v>
      </c>
    </row>
    <row r="101" spans="1:3" x14ac:dyDescent="0.25">
      <c r="A101" s="3">
        <v>100</v>
      </c>
      <c r="B101" s="3">
        <v>24.04773424</v>
      </c>
      <c r="C101" s="3" t="str">
        <f t="shared" si="2"/>
        <v>26</v>
      </c>
    </row>
    <row r="102" spans="1:3" x14ac:dyDescent="0.25">
      <c r="A102" s="3">
        <v>101</v>
      </c>
      <c r="B102" s="3">
        <v>0.294471553</v>
      </c>
      <c r="C102" s="3" t="str">
        <f t="shared" si="2"/>
        <v>2</v>
      </c>
    </row>
    <row r="103" spans="1:3" x14ac:dyDescent="0.25">
      <c r="A103" s="3">
        <v>102</v>
      </c>
      <c r="B103" s="3">
        <v>0.20807614399999999</v>
      </c>
      <c r="C103" s="3" t="str">
        <f t="shared" si="2"/>
        <v>2</v>
      </c>
    </row>
    <row r="104" spans="1:3" x14ac:dyDescent="0.25">
      <c r="A104" s="3">
        <v>103</v>
      </c>
      <c r="B104" s="3">
        <v>15.82308287</v>
      </c>
      <c r="C104" s="3" t="str">
        <f t="shared" si="2"/>
        <v>16</v>
      </c>
    </row>
    <row r="105" spans="1:3" x14ac:dyDescent="0.25">
      <c r="A105" s="3">
        <v>104</v>
      </c>
      <c r="B105" s="3">
        <v>10.03786028</v>
      </c>
      <c r="C105" s="3" t="str">
        <f t="shared" si="2"/>
        <v>12</v>
      </c>
    </row>
    <row r="106" spans="1:3" x14ac:dyDescent="0.25">
      <c r="A106" s="3">
        <v>105</v>
      </c>
      <c r="B106" s="3">
        <v>0.20807614399999999</v>
      </c>
      <c r="C106" s="3" t="str">
        <f t="shared" si="2"/>
        <v>2</v>
      </c>
    </row>
    <row r="107" spans="1:3" x14ac:dyDescent="0.25">
      <c r="A107" s="3">
        <v>106</v>
      </c>
      <c r="B107" s="3">
        <v>15.726304689999999</v>
      </c>
      <c r="C107" s="3" t="str">
        <f t="shared" si="2"/>
        <v>16</v>
      </c>
    </row>
    <row r="108" spans="1:3" x14ac:dyDescent="0.25">
      <c r="A108" s="3">
        <v>107</v>
      </c>
      <c r="B108" s="3">
        <v>14.9295118</v>
      </c>
      <c r="C108" s="3" t="str">
        <f t="shared" si="2"/>
        <v>16</v>
      </c>
    </row>
    <row r="109" spans="1:3" x14ac:dyDescent="0.25">
      <c r="A109" s="3">
        <v>108</v>
      </c>
      <c r="B109" s="3">
        <v>0.20807614399999999</v>
      </c>
      <c r="C109" s="3" t="str">
        <f t="shared" si="2"/>
        <v>2</v>
      </c>
    </row>
    <row r="110" spans="1:3" x14ac:dyDescent="0.25">
      <c r="A110" s="3">
        <v>109</v>
      </c>
      <c r="B110" s="3">
        <v>16.24205765</v>
      </c>
      <c r="C110" s="3" t="str">
        <f t="shared" si="2"/>
        <v>18</v>
      </c>
    </row>
    <row r="111" spans="1:3" x14ac:dyDescent="0.25">
      <c r="A111" s="3">
        <v>110</v>
      </c>
      <c r="B111" s="3">
        <v>13.02931465</v>
      </c>
      <c r="C111" s="3" t="str">
        <f t="shared" si="2"/>
        <v>14</v>
      </c>
    </row>
    <row r="112" spans="1:3" x14ac:dyDescent="0.25">
      <c r="A112" s="3">
        <v>111</v>
      </c>
      <c r="B112" s="3">
        <v>8.8064532639999999</v>
      </c>
      <c r="C112" s="3" t="str">
        <f t="shared" si="2"/>
        <v>10</v>
      </c>
    </row>
    <row r="113" spans="1:3" x14ac:dyDescent="0.25">
      <c r="A113" s="3">
        <v>112</v>
      </c>
      <c r="B113" s="3">
        <v>13.261584539999999</v>
      </c>
      <c r="C113" s="3" t="str">
        <f t="shared" si="2"/>
        <v>14</v>
      </c>
    </row>
    <row r="114" spans="1:3" x14ac:dyDescent="0.25">
      <c r="A114" s="3">
        <v>113</v>
      </c>
      <c r="B114" s="3">
        <v>0.20807614399999999</v>
      </c>
      <c r="C114" s="3" t="str">
        <f t="shared" si="2"/>
        <v>2</v>
      </c>
    </row>
    <row r="115" spans="1:3" x14ac:dyDescent="0.25">
      <c r="A115" s="3">
        <v>114</v>
      </c>
      <c r="B115" s="3">
        <v>6.9675924269999996</v>
      </c>
      <c r="C115" s="3" t="str">
        <f t="shared" si="2"/>
        <v>8</v>
      </c>
    </row>
    <row r="116" spans="1:3" x14ac:dyDescent="0.25">
      <c r="A116" s="3">
        <v>115</v>
      </c>
      <c r="B116" s="3">
        <v>22.39085888</v>
      </c>
      <c r="C116" s="3" t="str">
        <f t="shared" si="2"/>
        <v>24</v>
      </c>
    </row>
    <row r="117" spans="1:3" x14ac:dyDescent="0.25">
      <c r="A117" s="3">
        <v>116</v>
      </c>
      <c r="B117" s="3">
        <v>0.20807614399999999</v>
      </c>
      <c r="C117" s="3" t="str">
        <f t="shared" si="2"/>
        <v>2</v>
      </c>
    </row>
    <row r="118" spans="1:3" x14ac:dyDescent="0.25">
      <c r="A118" s="3">
        <v>117</v>
      </c>
      <c r="B118" s="3">
        <v>5.7317905480000002</v>
      </c>
      <c r="C118" s="3" t="str">
        <f t="shared" si="2"/>
        <v>6</v>
      </c>
    </row>
    <row r="119" spans="1:3" x14ac:dyDescent="0.25">
      <c r="A119" s="3">
        <v>118</v>
      </c>
      <c r="B119" s="3">
        <v>5.3402011309999997</v>
      </c>
      <c r="C119" s="3" t="str">
        <f t="shared" si="2"/>
        <v>6</v>
      </c>
    </row>
    <row r="120" spans="1:3" x14ac:dyDescent="0.25">
      <c r="A120" s="3">
        <v>119</v>
      </c>
      <c r="B120" s="3">
        <v>0.51003969100000002</v>
      </c>
      <c r="C120" s="3" t="str">
        <f t="shared" si="2"/>
        <v>2</v>
      </c>
    </row>
    <row r="121" spans="1:3" x14ac:dyDescent="0.25">
      <c r="A121" s="3">
        <v>120</v>
      </c>
      <c r="B121" s="3">
        <v>20.615970969999999</v>
      </c>
      <c r="C121" s="3" t="str">
        <f t="shared" si="2"/>
        <v>22</v>
      </c>
    </row>
    <row r="122" spans="1:3" x14ac:dyDescent="0.25">
      <c r="A122" s="3">
        <v>121</v>
      </c>
      <c r="B122" s="3">
        <v>3.4419141930000001</v>
      </c>
      <c r="C122" s="3" t="str">
        <f t="shared" si="2"/>
        <v>4</v>
      </c>
    </row>
    <row r="123" spans="1:3" x14ac:dyDescent="0.25">
      <c r="A123" s="3">
        <v>122</v>
      </c>
      <c r="B123" s="3">
        <v>22.10264089</v>
      </c>
      <c r="C123" s="3" t="str">
        <f t="shared" si="2"/>
        <v>24</v>
      </c>
    </row>
    <row r="124" spans="1:3" x14ac:dyDescent="0.25">
      <c r="A124" s="3">
        <v>123</v>
      </c>
      <c r="B124" s="3">
        <v>0.20807614399999999</v>
      </c>
      <c r="C124" s="3" t="str">
        <f t="shared" si="2"/>
        <v>2</v>
      </c>
    </row>
    <row r="125" spans="1:3" x14ac:dyDescent="0.25">
      <c r="A125" s="3">
        <v>124</v>
      </c>
      <c r="B125" s="3">
        <v>8.7717136680000003</v>
      </c>
      <c r="C125" s="3" t="str">
        <f t="shared" si="2"/>
        <v>10</v>
      </c>
    </row>
    <row r="126" spans="1:3" x14ac:dyDescent="0.25">
      <c r="A126" s="3">
        <v>125</v>
      </c>
      <c r="B126" s="3">
        <v>8.1958785980000002</v>
      </c>
      <c r="C126" s="3" t="str">
        <f t="shared" si="2"/>
        <v>10</v>
      </c>
    </row>
    <row r="127" spans="1:3" x14ac:dyDescent="0.25">
      <c r="A127" s="3">
        <v>126</v>
      </c>
      <c r="B127" s="3">
        <v>12.982362009999999</v>
      </c>
      <c r="C127" s="3" t="str">
        <f t="shared" si="2"/>
        <v>14</v>
      </c>
    </row>
    <row r="128" spans="1:3" x14ac:dyDescent="0.25">
      <c r="A128" s="3">
        <v>127</v>
      </c>
      <c r="B128" s="3">
        <v>22.756061580000001</v>
      </c>
      <c r="C128" s="3" t="str">
        <f t="shared" si="2"/>
        <v>24</v>
      </c>
    </row>
    <row r="129" spans="1:3" x14ac:dyDescent="0.25">
      <c r="A129" s="3">
        <v>128</v>
      </c>
      <c r="B129" s="3">
        <v>0.20807614399999999</v>
      </c>
      <c r="C129" s="3" t="str">
        <f t="shared" si="2"/>
        <v>2</v>
      </c>
    </row>
    <row r="130" spans="1:3" x14ac:dyDescent="0.25">
      <c r="A130" s="3">
        <v>129</v>
      </c>
      <c r="B130" s="3">
        <v>2.9239045560000001</v>
      </c>
      <c r="C130" s="3" t="str">
        <f t="shared" si="2"/>
        <v>4</v>
      </c>
    </row>
    <row r="131" spans="1:3" x14ac:dyDescent="0.25">
      <c r="A131" s="3">
        <v>130</v>
      </c>
      <c r="B131" s="3">
        <v>13.238540929999999</v>
      </c>
      <c r="C131" s="3" t="str">
        <f t="shared" ref="C131:C194" si="3">IF(B131&lt;2,"2",IF(B131&lt;4,"4",IF(B131&lt;6,"6",IF(B131&lt;8,"8",IF(B131&lt;10,"10",IF(B131&lt;12,"12",IF(B131&lt;14,"14",IF(B131&lt;16,"16",IF(B131&lt;18,"18",IF(B131&lt;20,"20",IF(B131&lt;22,"22",IF(B131&lt;24,"24",IF(B131&lt;26,"26",IF(B131&lt;28,"28",IF(B131&lt;30,"30",IF(B131&lt;32,"32",IF(B131&lt;34,"34",IF(B131&lt;36,"36",IF(B131&lt;38,"38")))))))))))))))))))</f>
        <v>14</v>
      </c>
    </row>
    <row r="132" spans="1:3" x14ac:dyDescent="0.25">
      <c r="A132" s="3">
        <v>131</v>
      </c>
      <c r="B132" s="3">
        <v>8.6313571939999996</v>
      </c>
      <c r="C132" s="3" t="str">
        <f t="shared" si="3"/>
        <v>10</v>
      </c>
    </row>
    <row r="133" spans="1:3" x14ac:dyDescent="0.25">
      <c r="A133" s="3">
        <v>132</v>
      </c>
      <c r="B133" s="3">
        <v>10.098512550000001</v>
      </c>
      <c r="C133" s="3" t="str">
        <f t="shared" si="3"/>
        <v>12</v>
      </c>
    </row>
    <row r="134" spans="1:3" x14ac:dyDescent="0.25">
      <c r="A134" s="3">
        <v>133</v>
      </c>
      <c r="B134" s="3">
        <v>0.72088162300000003</v>
      </c>
      <c r="C134" s="3" t="str">
        <f t="shared" si="3"/>
        <v>2</v>
      </c>
    </row>
    <row r="135" spans="1:3" x14ac:dyDescent="0.25">
      <c r="A135" s="3">
        <v>134</v>
      </c>
      <c r="B135" s="3">
        <v>19.09353492</v>
      </c>
      <c r="C135" s="3" t="str">
        <f t="shared" si="3"/>
        <v>20</v>
      </c>
    </row>
    <row r="136" spans="1:3" x14ac:dyDescent="0.25">
      <c r="A136" s="3">
        <v>135</v>
      </c>
      <c r="B136" s="3">
        <v>6.6812521550000001</v>
      </c>
      <c r="C136" s="3" t="str">
        <f t="shared" si="3"/>
        <v>8</v>
      </c>
    </row>
    <row r="137" spans="1:3" x14ac:dyDescent="0.25">
      <c r="A137" s="3">
        <v>136</v>
      </c>
      <c r="B137" s="3">
        <v>19.67631665</v>
      </c>
      <c r="C137" s="3" t="str">
        <f t="shared" si="3"/>
        <v>20</v>
      </c>
    </row>
    <row r="138" spans="1:3" x14ac:dyDescent="0.25">
      <c r="A138" s="3">
        <v>137</v>
      </c>
      <c r="B138" s="3">
        <v>18.492396119999999</v>
      </c>
      <c r="C138" s="3" t="str">
        <f t="shared" si="3"/>
        <v>20</v>
      </c>
    </row>
    <row r="139" spans="1:3" x14ac:dyDescent="0.25">
      <c r="A139" s="3">
        <v>138</v>
      </c>
      <c r="B139" s="3">
        <v>0.294471553</v>
      </c>
      <c r="C139" s="3" t="str">
        <f t="shared" si="3"/>
        <v>2</v>
      </c>
    </row>
    <row r="140" spans="1:3" x14ac:dyDescent="0.25">
      <c r="A140" s="3">
        <v>139</v>
      </c>
      <c r="B140" s="3">
        <v>10.24857297</v>
      </c>
      <c r="C140" s="3" t="str">
        <f t="shared" si="3"/>
        <v>12</v>
      </c>
    </row>
    <row r="141" spans="1:3" x14ac:dyDescent="0.25">
      <c r="A141" s="3">
        <v>140</v>
      </c>
      <c r="B141" s="3">
        <v>4.1350254780000002</v>
      </c>
      <c r="C141" s="3" t="str">
        <f t="shared" si="3"/>
        <v>6</v>
      </c>
    </row>
    <row r="142" spans="1:3" x14ac:dyDescent="0.25">
      <c r="A142" s="3">
        <v>141</v>
      </c>
      <c r="B142" s="3">
        <v>1.652163166</v>
      </c>
      <c r="C142" s="3" t="str">
        <f t="shared" si="3"/>
        <v>2</v>
      </c>
    </row>
    <row r="143" spans="1:3" x14ac:dyDescent="0.25">
      <c r="A143" s="3">
        <v>142</v>
      </c>
      <c r="B143" s="3">
        <v>8.2700509560000004</v>
      </c>
      <c r="C143" s="3" t="str">
        <f t="shared" si="3"/>
        <v>10</v>
      </c>
    </row>
    <row r="144" spans="1:3" x14ac:dyDescent="0.25">
      <c r="A144" s="3">
        <v>143</v>
      </c>
      <c r="B144" s="3">
        <v>11.9793459</v>
      </c>
      <c r="C144" s="3" t="str">
        <f t="shared" si="3"/>
        <v>12</v>
      </c>
    </row>
    <row r="145" spans="1:3" x14ac:dyDescent="0.25">
      <c r="A145" s="3">
        <v>144</v>
      </c>
      <c r="B145" s="3">
        <v>5.6405056140000003</v>
      </c>
      <c r="C145" s="3" t="str">
        <f t="shared" si="3"/>
        <v>6</v>
      </c>
    </row>
    <row r="146" spans="1:3" x14ac:dyDescent="0.25">
      <c r="A146" s="3">
        <v>145</v>
      </c>
      <c r="B146" s="3">
        <v>2.6384665940000001</v>
      </c>
      <c r="C146" s="3" t="str">
        <f t="shared" si="3"/>
        <v>4</v>
      </c>
    </row>
    <row r="147" spans="1:3" x14ac:dyDescent="0.25">
      <c r="A147" s="3">
        <v>146</v>
      </c>
      <c r="B147" s="3">
        <v>0.36065252399999997</v>
      </c>
      <c r="C147" s="3" t="str">
        <f t="shared" si="3"/>
        <v>2</v>
      </c>
    </row>
    <row r="148" spans="1:3" x14ac:dyDescent="0.25">
      <c r="A148" s="3">
        <v>147</v>
      </c>
      <c r="B148" s="3">
        <v>19.013410619999998</v>
      </c>
      <c r="C148" s="3" t="str">
        <f t="shared" si="3"/>
        <v>20</v>
      </c>
    </row>
    <row r="149" spans="1:3" x14ac:dyDescent="0.25">
      <c r="A149" s="3">
        <v>148</v>
      </c>
      <c r="B149" s="3">
        <v>0.20807614399999999</v>
      </c>
      <c r="C149" s="3" t="str">
        <f t="shared" si="3"/>
        <v>2</v>
      </c>
    </row>
    <row r="150" spans="1:3" x14ac:dyDescent="0.25">
      <c r="A150" s="3">
        <v>149</v>
      </c>
      <c r="B150" s="3">
        <v>18.192769510000002</v>
      </c>
      <c r="C150" s="3" t="str">
        <f t="shared" si="3"/>
        <v>20</v>
      </c>
    </row>
    <row r="151" spans="1:3" x14ac:dyDescent="0.25">
      <c r="A151" s="3">
        <v>150</v>
      </c>
      <c r="B151" s="3">
        <v>0.20807614399999999</v>
      </c>
      <c r="C151" s="3" t="str">
        <f t="shared" si="3"/>
        <v>2</v>
      </c>
    </row>
    <row r="152" spans="1:3" x14ac:dyDescent="0.25">
      <c r="A152" s="3">
        <v>151</v>
      </c>
      <c r="B152" s="3">
        <v>6.5799454280000003</v>
      </c>
      <c r="C152" s="3" t="str">
        <f t="shared" si="3"/>
        <v>8</v>
      </c>
    </row>
    <row r="153" spans="1:3" x14ac:dyDescent="0.25">
      <c r="A153" s="3">
        <v>152</v>
      </c>
      <c r="B153" s="3">
        <v>17.71661443</v>
      </c>
      <c r="C153" s="3" t="str">
        <f t="shared" si="3"/>
        <v>18</v>
      </c>
    </row>
    <row r="154" spans="1:3" x14ac:dyDescent="0.25">
      <c r="A154" s="3">
        <v>153</v>
      </c>
      <c r="B154" s="3">
        <v>5.4924061990000004</v>
      </c>
      <c r="C154" s="3" t="str">
        <f t="shared" si="3"/>
        <v>6</v>
      </c>
    </row>
    <row r="155" spans="1:3" x14ac:dyDescent="0.25">
      <c r="A155" s="3">
        <v>154</v>
      </c>
      <c r="B155" s="3">
        <v>4.4617781689999996</v>
      </c>
      <c r="C155" s="3" t="str">
        <f t="shared" si="3"/>
        <v>6</v>
      </c>
    </row>
    <row r="156" spans="1:3" x14ac:dyDescent="0.25">
      <c r="A156" s="3">
        <v>155</v>
      </c>
      <c r="B156" s="3">
        <v>5.2070369459999997</v>
      </c>
      <c r="C156" s="3" t="str">
        <f t="shared" si="3"/>
        <v>6</v>
      </c>
    </row>
    <row r="157" spans="1:3" x14ac:dyDescent="0.25">
      <c r="A157" s="3">
        <v>156</v>
      </c>
      <c r="B157" s="3">
        <v>5.8268866509999997</v>
      </c>
      <c r="C157" s="3" t="str">
        <f t="shared" si="3"/>
        <v>6</v>
      </c>
    </row>
    <row r="158" spans="1:3" x14ac:dyDescent="0.25">
      <c r="A158" s="3">
        <v>157</v>
      </c>
      <c r="B158" s="3">
        <v>10.940249079999999</v>
      </c>
      <c r="C158" s="3" t="str">
        <f t="shared" si="3"/>
        <v>12</v>
      </c>
    </row>
    <row r="159" spans="1:3" x14ac:dyDescent="0.25">
      <c r="A159" s="3">
        <v>158</v>
      </c>
      <c r="B159" s="3">
        <v>12.47869771</v>
      </c>
      <c r="C159" s="3" t="str">
        <f t="shared" si="3"/>
        <v>14</v>
      </c>
    </row>
    <row r="160" spans="1:3" x14ac:dyDescent="0.25">
      <c r="A160" s="3">
        <v>159</v>
      </c>
      <c r="B160" s="3">
        <v>5.0884100590000001</v>
      </c>
      <c r="C160" s="3" t="str">
        <f t="shared" si="3"/>
        <v>6</v>
      </c>
    </row>
    <row r="161" spans="1:3" x14ac:dyDescent="0.25">
      <c r="A161" s="3">
        <v>160</v>
      </c>
      <c r="B161" s="3">
        <v>12.106115000000001</v>
      </c>
      <c r="C161" s="3" t="str">
        <f t="shared" si="3"/>
        <v>14</v>
      </c>
    </row>
    <row r="162" spans="1:3" x14ac:dyDescent="0.25">
      <c r="A162" s="3">
        <v>161</v>
      </c>
      <c r="B162" s="3">
        <v>12.25650729</v>
      </c>
      <c r="C162" s="3" t="str">
        <f t="shared" si="3"/>
        <v>14</v>
      </c>
    </row>
    <row r="163" spans="1:3" x14ac:dyDescent="0.25">
      <c r="A163" s="3">
        <v>162</v>
      </c>
      <c r="B163" s="3">
        <v>14.53574259</v>
      </c>
      <c r="C163" s="3" t="str">
        <f t="shared" si="3"/>
        <v>16</v>
      </c>
    </row>
    <row r="164" spans="1:3" x14ac:dyDescent="0.25">
      <c r="A164" s="3">
        <v>163</v>
      </c>
      <c r="B164" s="3">
        <v>14.00076256</v>
      </c>
      <c r="C164" s="3" t="str">
        <f t="shared" si="3"/>
        <v>16</v>
      </c>
    </row>
    <row r="165" spans="1:3" x14ac:dyDescent="0.25">
      <c r="A165" s="3">
        <v>164</v>
      </c>
      <c r="B165" s="3">
        <v>1.039646767</v>
      </c>
      <c r="C165" s="3" t="str">
        <f t="shared" si="3"/>
        <v>2</v>
      </c>
    </row>
    <row r="166" spans="1:3" x14ac:dyDescent="0.25">
      <c r="A166" s="3">
        <v>165</v>
      </c>
      <c r="B166" s="3">
        <v>24.00961363</v>
      </c>
      <c r="C166" s="3" t="str">
        <f t="shared" si="3"/>
        <v>26</v>
      </c>
    </row>
    <row r="167" spans="1:3" x14ac:dyDescent="0.25">
      <c r="A167" s="3">
        <v>166</v>
      </c>
      <c r="B167" s="3">
        <v>2.795787501</v>
      </c>
      <c r="C167" s="3" t="str">
        <f t="shared" si="3"/>
        <v>4</v>
      </c>
    </row>
    <row r="168" spans="1:3" x14ac:dyDescent="0.25">
      <c r="A168" s="3">
        <v>167</v>
      </c>
      <c r="B168" s="3">
        <v>17.421171999999999</v>
      </c>
      <c r="C168" s="3" t="str">
        <f t="shared" si="3"/>
        <v>18</v>
      </c>
    </row>
    <row r="169" spans="1:3" x14ac:dyDescent="0.25">
      <c r="A169" s="3">
        <v>168</v>
      </c>
      <c r="B169" s="3">
        <v>2.6268688820000001</v>
      </c>
      <c r="C169" s="3" t="str">
        <f t="shared" si="3"/>
        <v>4</v>
      </c>
    </row>
    <row r="170" spans="1:3" x14ac:dyDescent="0.25">
      <c r="A170" s="3">
        <v>169</v>
      </c>
      <c r="B170" s="3">
        <v>10.714652709999999</v>
      </c>
      <c r="C170" s="3" t="str">
        <f t="shared" si="3"/>
        <v>12</v>
      </c>
    </row>
    <row r="171" spans="1:3" x14ac:dyDescent="0.25">
      <c r="A171" s="3">
        <v>170</v>
      </c>
      <c r="B171" s="3">
        <v>3.0466387959999999</v>
      </c>
      <c r="C171" s="3" t="str">
        <f t="shared" si="3"/>
        <v>4</v>
      </c>
    </row>
    <row r="172" spans="1:3" x14ac:dyDescent="0.25">
      <c r="A172" s="3">
        <v>171</v>
      </c>
      <c r="B172" s="3">
        <v>0.20807614399999999</v>
      </c>
      <c r="C172" s="3" t="str">
        <f t="shared" si="3"/>
        <v>2</v>
      </c>
    </row>
    <row r="173" spans="1:3" x14ac:dyDescent="0.25">
      <c r="A173" s="3">
        <v>172</v>
      </c>
      <c r="B173" s="3">
        <v>0.20807614399999999</v>
      </c>
      <c r="C173" s="3" t="str">
        <f t="shared" si="3"/>
        <v>2</v>
      </c>
    </row>
    <row r="174" spans="1:3" x14ac:dyDescent="0.25">
      <c r="A174" s="3">
        <v>173</v>
      </c>
      <c r="B174" s="3">
        <v>0.77870649700000005</v>
      </c>
      <c r="C174" s="3" t="str">
        <f t="shared" si="3"/>
        <v>2</v>
      </c>
    </row>
    <row r="175" spans="1:3" x14ac:dyDescent="0.25">
      <c r="A175" s="3">
        <v>174</v>
      </c>
      <c r="B175" s="3">
        <v>7.4912955229999998</v>
      </c>
      <c r="C175" s="3" t="str">
        <f t="shared" si="3"/>
        <v>8</v>
      </c>
    </row>
    <row r="176" spans="1:3" x14ac:dyDescent="0.25">
      <c r="A176" s="3">
        <v>175</v>
      </c>
      <c r="B176" s="3">
        <v>18.70580855</v>
      </c>
      <c r="C176" s="3" t="str">
        <f t="shared" si="3"/>
        <v>20</v>
      </c>
    </row>
    <row r="177" spans="1:3" x14ac:dyDescent="0.25">
      <c r="A177" s="3">
        <v>176</v>
      </c>
      <c r="B177" s="3">
        <v>5.7530588610000004</v>
      </c>
      <c r="C177" s="3" t="str">
        <f t="shared" si="3"/>
        <v>6</v>
      </c>
    </row>
    <row r="178" spans="1:3" x14ac:dyDescent="0.25">
      <c r="A178" s="3">
        <v>177</v>
      </c>
      <c r="B178" s="3">
        <v>5.1894157889999999</v>
      </c>
      <c r="C178" s="3" t="str">
        <f t="shared" si="3"/>
        <v>6</v>
      </c>
    </row>
    <row r="179" spans="1:3" x14ac:dyDescent="0.25">
      <c r="A179" s="3">
        <v>178</v>
      </c>
      <c r="B179" s="3">
        <v>4.8738703780000003</v>
      </c>
      <c r="C179" s="3" t="str">
        <f t="shared" si="3"/>
        <v>6</v>
      </c>
    </row>
    <row r="180" spans="1:3" x14ac:dyDescent="0.25">
      <c r="A180" s="3">
        <v>179</v>
      </c>
      <c r="B180" s="3">
        <v>25.56177825</v>
      </c>
      <c r="C180" s="3" t="str">
        <f t="shared" si="3"/>
        <v>26</v>
      </c>
    </row>
    <row r="181" spans="1:3" x14ac:dyDescent="0.25">
      <c r="A181" s="3">
        <v>180</v>
      </c>
      <c r="B181" s="3">
        <v>0.20807614399999999</v>
      </c>
      <c r="C181" s="3" t="str">
        <f t="shared" si="3"/>
        <v>2</v>
      </c>
    </row>
    <row r="182" spans="1:3" x14ac:dyDescent="0.25">
      <c r="A182" s="3">
        <v>181</v>
      </c>
      <c r="B182" s="3">
        <v>16.428968950000002</v>
      </c>
      <c r="C182" s="3" t="str">
        <f t="shared" si="3"/>
        <v>18</v>
      </c>
    </row>
    <row r="183" spans="1:3" x14ac:dyDescent="0.25">
      <c r="A183" s="3">
        <v>182</v>
      </c>
      <c r="B183" s="3">
        <v>0.65799454300000004</v>
      </c>
      <c r="C183" s="3" t="str">
        <f t="shared" si="3"/>
        <v>2</v>
      </c>
    </row>
    <row r="184" spans="1:3" x14ac:dyDescent="0.25">
      <c r="A184" s="3">
        <v>183</v>
      </c>
      <c r="B184" s="3">
        <v>2.8391356289999998</v>
      </c>
      <c r="C184" s="3" t="str">
        <f t="shared" si="3"/>
        <v>4</v>
      </c>
    </row>
    <row r="185" spans="1:3" x14ac:dyDescent="0.25">
      <c r="A185" s="3">
        <v>184</v>
      </c>
      <c r="B185" s="3">
        <v>19.442159360000002</v>
      </c>
      <c r="C185" s="3" t="str">
        <f t="shared" si="3"/>
        <v>20</v>
      </c>
    </row>
    <row r="186" spans="1:3" x14ac:dyDescent="0.25">
      <c r="A186" s="3">
        <v>185</v>
      </c>
      <c r="B186" s="3">
        <v>6.1232692960000001</v>
      </c>
      <c r="C186" s="3" t="str">
        <f t="shared" si="3"/>
        <v>8</v>
      </c>
    </row>
    <row r="187" spans="1:3" x14ac:dyDescent="0.25">
      <c r="A187" s="3">
        <v>186</v>
      </c>
      <c r="B187" s="3">
        <v>11.297239019999999</v>
      </c>
      <c r="C187" s="3" t="str">
        <f t="shared" si="3"/>
        <v>12</v>
      </c>
    </row>
    <row r="188" spans="1:3" x14ac:dyDescent="0.25">
      <c r="A188" s="3">
        <v>187</v>
      </c>
      <c r="B188" s="3">
        <v>25.442050290000001</v>
      </c>
      <c r="C188" s="3" t="str">
        <f t="shared" si="3"/>
        <v>26</v>
      </c>
    </row>
    <row r="189" spans="1:3" x14ac:dyDescent="0.25">
      <c r="A189" s="3">
        <v>188</v>
      </c>
      <c r="B189" s="3">
        <v>3.6984792230000001</v>
      </c>
      <c r="C189" s="3" t="str">
        <f t="shared" si="3"/>
        <v>4</v>
      </c>
    </row>
    <row r="190" spans="1:3" x14ac:dyDescent="0.25">
      <c r="A190" s="3">
        <v>189</v>
      </c>
      <c r="B190" s="3">
        <v>1.316916819</v>
      </c>
      <c r="C190" s="3" t="str">
        <f t="shared" si="3"/>
        <v>2</v>
      </c>
    </row>
    <row r="191" spans="1:3" x14ac:dyDescent="0.25">
      <c r="A191" s="3">
        <v>190</v>
      </c>
      <c r="B191" s="3">
        <v>25.68094803</v>
      </c>
      <c r="C191" s="3" t="str">
        <f t="shared" si="3"/>
        <v>26</v>
      </c>
    </row>
    <row r="192" spans="1:3" x14ac:dyDescent="0.25">
      <c r="A192" s="3">
        <v>191</v>
      </c>
      <c r="B192" s="3">
        <v>18.074906739999999</v>
      </c>
      <c r="C192" s="3" t="str">
        <f t="shared" si="3"/>
        <v>20</v>
      </c>
    </row>
    <row r="193" spans="1:3" x14ac:dyDescent="0.25">
      <c r="A193" s="3">
        <v>192</v>
      </c>
      <c r="B193" s="3">
        <v>5.2304394780000001</v>
      </c>
      <c r="C193" s="3" t="str">
        <f t="shared" si="3"/>
        <v>6</v>
      </c>
    </row>
    <row r="194" spans="1:3" x14ac:dyDescent="0.25">
      <c r="A194" s="3">
        <v>193</v>
      </c>
      <c r="B194" s="3">
        <v>5.2304394780000001</v>
      </c>
      <c r="C194" s="3" t="str">
        <f t="shared" si="3"/>
        <v>6</v>
      </c>
    </row>
    <row r="195" spans="1:3" x14ac:dyDescent="0.25">
      <c r="A195" s="3">
        <v>194</v>
      </c>
      <c r="B195" s="3">
        <v>0.75035129199999995</v>
      </c>
      <c r="C195" s="3" t="str">
        <f t="shared" ref="C195:C258" si="4">IF(B195&lt;2,"2",IF(B195&lt;4,"4",IF(B195&lt;6,"6",IF(B195&lt;8,"8",IF(B195&lt;10,"10",IF(B195&lt;12,"12",IF(B195&lt;14,"14",IF(B195&lt;16,"16",IF(B195&lt;18,"18",IF(B195&lt;20,"20",IF(B195&lt;22,"22",IF(B195&lt;24,"24",IF(B195&lt;26,"26",IF(B195&lt;28,"28",IF(B195&lt;30,"30",IF(B195&lt;32,"32",IF(B195&lt;34,"34",IF(B195&lt;36,"36",IF(B195&lt;38,"38")))))))))))))))))))</f>
        <v>2</v>
      </c>
    </row>
    <row r="196" spans="1:3" x14ac:dyDescent="0.25">
      <c r="A196" s="3">
        <v>195</v>
      </c>
      <c r="B196" s="3">
        <v>0.75035129199999995</v>
      </c>
      <c r="C196" s="3" t="str">
        <f t="shared" si="4"/>
        <v>2</v>
      </c>
    </row>
    <row r="197" spans="1:3" x14ac:dyDescent="0.25">
      <c r="A197" s="3">
        <v>196</v>
      </c>
      <c r="B197" s="3">
        <v>6.0882646109999996</v>
      </c>
      <c r="C197" s="3" t="str">
        <f t="shared" si="4"/>
        <v>8</v>
      </c>
    </row>
    <row r="198" spans="1:3" x14ac:dyDescent="0.25">
      <c r="A198" s="3">
        <v>197</v>
      </c>
      <c r="B198" s="3">
        <v>22.983027029999999</v>
      </c>
      <c r="C198" s="3" t="str">
        <f t="shared" si="4"/>
        <v>24</v>
      </c>
    </row>
    <row r="199" spans="1:3" x14ac:dyDescent="0.25">
      <c r="A199" s="3">
        <v>198</v>
      </c>
      <c r="B199" s="3">
        <v>11.82542928</v>
      </c>
      <c r="C199" s="3" t="str">
        <f t="shared" si="4"/>
        <v>12</v>
      </c>
    </row>
    <row r="200" spans="1:3" x14ac:dyDescent="0.25">
      <c r="A200" s="3">
        <v>199</v>
      </c>
      <c r="B200" s="3">
        <v>7.0633414720000003</v>
      </c>
      <c r="C200" s="3" t="str">
        <f t="shared" si="4"/>
        <v>8</v>
      </c>
    </row>
    <row r="201" spans="1:3" x14ac:dyDescent="0.25">
      <c r="A201" s="3">
        <v>200</v>
      </c>
      <c r="B201" s="3">
        <v>2.400961363</v>
      </c>
      <c r="C201" s="3" t="str">
        <f t="shared" si="4"/>
        <v>4</v>
      </c>
    </row>
    <row r="202" spans="1:3" x14ac:dyDescent="0.25">
      <c r="A202" s="3">
        <v>201</v>
      </c>
      <c r="B202" s="3">
        <v>0.20807614399999999</v>
      </c>
      <c r="C202" s="3" t="str">
        <f t="shared" si="4"/>
        <v>2</v>
      </c>
    </row>
    <row r="203" spans="1:3" x14ac:dyDescent="0.25">
      <c r="A203" s="3">
        <v>202</v>
      </c>
      <c r="B203" s="3">
        <v>8.9098593899999994</v>
      </c>
      <c r="C203" s="3" t="str">
        <f t="shared" si="4"/>
        <v>10</v>
      </c>
    </row>
    <row r="204" spans="1:3" x14ac:dyDescent="0.25">
      <c r="A204" s="3">
        <v>203</v>
      </c>
      <c r="B204" s="3">
        <v>3.3611278960000002</v>
      </c>
      <c r="C204" s="3" t="str">
        <f t="shared" si="4"/>
        <v>4</v>
      </c>
    </row>
    <row r="205" spans="1:3" x14ac:dyDescent="0.25">
      <c r="A205" s="3">
        <v>204</v>
      </c>
      <c r="B205" s="3">
        <v>0.41644566399999999</v>
      </c>
      <c r="C205" s="3" t="str">
        <f t="shared" si="4"/>
        <v>2</v>
      </c>
    </row>
    <row r="206" spans="1:3" x14ac:dyDescent="0.25">
      <c r="A206" s="3">
        <v>205</v>
      </c>
      <c r="B206" s="3">
        <v>0.20807614399999999</v>
      </c>
      <c r="C206" s="3" t="str">
        <f t="shared" si="4"/>
        <v>2</v>
      </c>
    </row>
    <row r="207" spans="1:3" x14ac:dyDescent="0.25">
      <c r="A207" s="3">
        <v>206</v>
      </c>
      <c r="B207" s="3">
        <v>13.33047635</v>
      </c>
      <c r="C207" s="3" t="str">
        <f t="shared" si="4"/>
        <v>14</v>
      </c>
    </row>
    <row r="208" spans="1:3" x14ac:dyDescent="0.25">
      <c r="A208" s="3">
        <v>207</v>
      </c>
      <c r="B208" s="3">
        <v>15.91927271</v>
      </c>
      <c r="C208" s="3" t="str">
        <f t="shared" si="4"/>
        <v>16</v>
      </c>
    </row>
    <row r="209" spans="1:3" x14ac:dyDescent="0.25">
      <c r="A209" s="3">
        <v>208</v>
      </c>
      <c r="B209" s="3">
        <v>20.79293534</v>
      </c>
      <c r="C209" s="3" t="str">
        <f t="shared" si="4"/>
        <v>22</v>
      </c>
    </row>
    <row r="210" spans="1:3" x14ac:dyDescent="0.25">
      <c r="A210" s="3">
        <v>209</v>
      </c>
      <c r="B210" s="3">
        <v>13.580089920000001</v>
      </c>
      <c r="C210" s="3" t="str">
        <f t="shared" si="4"/>
        <v>14</v>
      </c>
    </row>
    <row r="211" spans="1:3" x14ac:dyDescent="0.25">
      <c r="A211" s="3">
        <v>210</v>
      </c>
      <c r="B211" s="3">
        <v>3.6984792230000001</v>
      </c>
      <c r="C211" s="3" t="str">
        <f t="shared" si="4"/>
        <v>4</v>
      </c>
    </row>
    <row r="212" spans="1:3" x14ac:dyDescent="0.25">
      <c r="A212" s="3">
        <v>211</v>
      </c>
      <c r="B212" s="3">
        <v>4.9050934420000001</v>
      </c>
      <c r="C212" s="3" t="str">
        <f t="shared" si="4"/>
        <v>6</v>
      </c>
    </row>
    <row r="213" spans="1:3" x14ac:dyDescent="0.25">
      <c r="A213" s="3">
        <v>212</v>
      </c>
      <c r="B213" s="3">
        <v>0.20807614399999999</v>
      </c>
      <c r="C213" s="3" t="str">
        <f t="shared" si="4"/>
        <v>2</v>
      </c>
    </row>
    <row r="214" spans="1:3" x14ac:dyDescent="0.25">
      <c r="A214" s="3">
        <v>213</v>
      </c>
      <c r="B214" s="3">
        <v>5.6405056140000003</v>
      </c>
      <c r="C214" s="3" t="str">
        <f t="shared" si="4"/>
        <v>6</v>
      </c>
    </row>
    <row r="215" spans="1:3" x14ac:dyDescent="0.25">
      <c r="A215" s="3">
        <v>214</v>
      </c>
      <c r="B215" s="3">
        <v>14.868031050000001</v>
      </c>
      <c r="C215" s="3" t="str">
        <f t="shared" si="4"/>
        <v>16</v>
      </c>
    </row>
    <row r="216" spans="1:3" x14ac:dyDescent="0.25">
      <c r="A216" s="3">
        <v>215</v>
      </c>
      <c r="B216" s="3">
        <v>2.5079437210000002</v>
      </c>
      <c r="C216" s="3" t="str">
        <f t="shared" si="4"/>
        <v>4</v>
      </c>
    </row>
    <row r="217" spans="1:3" x14ac:dyDescent="0.25">
      <c r="A217" s="3">
        <v>216</v>
      </c>
      <c r="B217" s="3">
        <v>21.185701250000001</v>
      </c>
      <c r="C217" s="3" t="str">
        <f t="shared" si="4"/>
        <v>22</v>
      </c>
    </row>
    <row r="218" spans="1:3" x14ac:dyDescent="0.25">
      <c r="A218" s="3">
        <v>217</v>
      </c>
      <c r="B218" s="3">
        <v>13.07609869</v>
      </c>
      <c r="C218" s="3" t="str">
        <f t="shared" si="4"/>
        <v>14</v>
      </c>
    </row>
    <row r="219" spans="1:3" x14ac:dyDescent="0.25">
      <c r="A219" s="3">
        <v>218</v>
      </c>
      <c r="B219" s="3">
        <v>13.12271595</v>
      </c>
      <c r="C219" s="3" t="str">
        <f t="shared" si="4"/>
        <v>14</v>
      </c>
    </row>
    <row r="220" spans="1:3" x14ac:dyDescent="0.25">
      <c r="A220" s="3">
        <v>219</v>
      </c>
      <c r="B220" s="3">
        <v>2.6035184729999998</v>
      </c>
      <c r="C220" s="3" t="str">
        <f t="shared" si="4"/>
        <v>4</v>
      </c>
    </row>
    <row r="221" spans="1:3" x14ac:dyDescent="0.25">
      <c r="A221" s="3">
        <v>220</v>
      </c>
      <c r="B221" s="3">
        <v>12.106115000000001</v>
      </c>
      <c r="C221" s="3" t="str">
        <f t="shared" si="4"/>
        <v>14</v>
      </c>
    </row>
    <row r="222" spans="1:3" x14ac:dyDescent="0.25">
      <c r="A222" s="3">
        <v>221</v>
      </c>
      <c r="B222" s="3">
        <v>10.74311133</v>
      </c>
      <c r="C222" s="3" t="str">
        <f t="shared" si="4"/>
        <v>12</v>
      </c>
    </row>
    <row r="223" spans="1:3" x14ac:dyDescent="0.25">
      <c r="A223" s="3">
        <v>222</v>
      </c>
      <c r="B223" s="3">
        <v>17.368513419999999</v>
      </c>
      <c r="C223" s="3" t="str">
        <f t="shared" si="4"/>
        <v>18</v>
      </c>
    </row>
    <row r="224" spans="1:3" x14ac:dyDescent="0.25">
      <c r="A224" s="3">
        <v>223</v>
      </c>
      <c r="B224" s="3">
        <v>0.20807614399999999</v>
      </c>
      <c r="C224" s="3" t="str">
        <f t="shared" si="4"/>
        <v>2</v>
      </c>
    </row>
    <row r="225" spans="1:3" x14ac:dyDescent="0.25">
      <c r="A225" s="3">
        <v>224</v>
      </c>
      <c r="B225" s="3">
        <v>17.43868952</v>
      </c>
      <c r="C225" s="3" t="str">
        <f t="shared" si="4"/>
        <v>18</v>
      </c>
    </row>
    <row r="226" spans="1:3" x14ac:dyDescent="0.25">
      <c r="A226" s="3">
        <v>225</v>
      </c>
      <c r="B226" s="3">
        <v>12.281393619999999</v>
      </c>
      <c r="C226" s="3" t="str">
        <f t="shared" si="4"/>
        <v>14</v>
      </c>
    </row>
    <row r="227" spans="1:3" x14ac:dyDescent="0.25">
      <c r="A227" s="3">
        <v>226</v>
      </c>
      <c r="B227" s="3">
        <v>23.56031625</v>
      </c>
      <c r="C227" s="3" t="str">
        <f t="shared" si="4"/>
        <v>24</v>
      </c>
    </row>
    <row r="228" spans="1:3" x14ac:dyDescent="0.25">
      <c r="A228" s="3">
        <v>227</v>
      </c>
      <c r="B228" s="3">
        <v>9.6343178040000002</v>
      </c>
      <c r="C228" s="3" t="str">
        <f t="shared" si="4"/>
        <v>10</v>
      </c>
    </row>
    <row r="229" spans="1:3" x14ac:dyDescent="0.25">
      <c r="A229" s="3">
        <v>228</v>
      </c>
      <c r="B229" s="3">
        <v>14.949949200000001</v>
      </c>
      <c r="C229" s="3" t="str">
        <f t="shared" si="4"/>
        <v>16</v>
      </c>
    </row>
    <row r="230" spans="1:3" x14ac:dyDescent="0.25">
      <c r="A230" s="3">
        <v>229</v>
      </c>
      <c r="B230" s="3">
        <v>1.2306229630000001</v>
      </c>
      <c r="C230" s="3" t="str">
        <f t="shared" si="4"/>
        <v>2</v>
      </c>
    </row>
    <row r="231" spans="1:3" x14ac:dyDescent="0.25">
      <c r="A231" s="3">
        <v>230</v>
      </c>
      <c r="B231" s="3">
        <v>9.1799162140000004</v>
      </c>
      <c r="C231" s="3" t="str">
        <f t="shared" si="4"/>
        <v>10</v>
      </c>
    </row>
    <row r="232" spans="1:3" x14ac:dyDescent="0.25">
      <c r="A232" s="3">
        <v>231</v>
      </c>
      <c r="B232" s="3">
        <v>18.78724476</v>
      </c>
      <c r="C232" s="3" t="str">
        <f t="shared" si="4"/>
        <v>20</v>
      </c>
    </row>
    <row r="233" spans="1:3" x14ac:dyDescent="0.25">
      <c r="A233" s="3">
        <v>232</v>
      </c>
      <c r="B233" s="3">
        <v>7.5238311619999996</v>
      </c>
      <c r="C233" s="3" t="str">
        <f t="shared" si="4"/>
        <v>8</v>
      </c>
    </row>
    <row r="234" spans="1:3" x14ac:dyDescent="0.25">
      <c r="A234" s="3">
        <v>233</v>
      </c>
      <c r="B234" s="3">
        <v>12.982362009999999</v>
      </c>
      <c r="C234" s="3" t="str">
        <f t="shared" si="4"/>
        <v>14</v>
      </c>
    </row>
    <row r="235" spans="1:3" x14ac:dyDescent="0.25">
      <c r="A235" s="3">
        <v>234</v>
      </c>
      <c r="B235" s="3">
        <v>3.4947343759999998</v>
      </c>
      <c r="C235" s="3" t="str">
        <f t="shared" si="4"/>
        <v>4</v>
      </c>
    </row>
    <row r="236" spans="1:3" x14ac:dyDescent="0.25">
      <c r="A236" s="3">
        <v>235</v>
      </c>
      <c r="B236" s="3">
        <v>10.884288359999999</v>
      </c>
      <c r="C236" s="3" t="str">
        <f t="shared" si="4"/>
        <v>12</v>
      </c>
    </row>
    <row r="237" spans="1:3" x14ac:dyDescent="0.25">
      <c r="A237" s="3">
        <v>236</v>
      </c>
      <c r="B237" s="3">
        <v>0.20807614399999999</v>
      </c>
      <c r="C237" s="3" t="str">
        <f t="shared" si="4"/>
        <v>2</v>
      </c>
    </row>
    <row r="238" spans="1:3" x14ac:dyDescent="0.25">
      <c r="A238" s="3">
        <v>237</v>
      </c>
      <c r="B238" s="3">
        <v>1.2648814390000001</v>
      </c>
      <c r="C238" s="3" t="str">
        <f t="shared" si="4"/>
        <v>2</v>
      </c>
    </row>
    <row r="239" spans="1:3" x14ac:dyDescent="0.25">
      <c r="A239" s="3">
        <v>238</v>
      </c>
      <c r="B239" s="3">
        <v>12.60044399</v>
      </c>
      <c r="C239" s="3" t="str">
        <f t="shared" si="4"/>
        <v>14</v>
      </c>
    </row>
    <row r="240" spans="1:3" x14ac:dyDescent="0.25">
      <c r="A240" s="3">
        <v>239</v>
      </c>
      <c r="B240" s="3">
        <v>12.93523894</v>
      </c>
      <c r="C240" s="3" t="str">
        <f t="shared" si="4"/>
        <v>14</v>
      </c>
    </row>
    <row r="241" spans="1:3" x14ac:dyDescent="0.25">
      <c r="A241" s="3">
        <v>240</v>
      </c>
      <c r="B241" s="3">
        <v>0.20807614399999999</v>
      </c>
      <c r="C241" s="3" t="str">
        <f t="shared" si="4"/>
        <v>2</v>
      </c>
    </row>
    <row r="242" spans="1:3" x14ac:dyDescent="0.25">
      <c r="A242" s="3">
        <v>241</v>
      </c>
      <c r="B242" s="3">
        <v>0.294471553</v>
      </c>
      <c r="C242" s="3" t="str">
        <f t="shared" si="4"/>
        <v>2</v>
      </c>
    </row>
    <row r="243" spans="1:3" x14ac:dyDescent="0.25">
      <c r="A243" s="3">
        <v>242</v>
      </c>
      <c r="B243" s="3">
        <v>7.6565794020000002</v>
      </c>
      <c r="C243" s="3" t="str">
        <f t="shared" si="4"/>
        <v>8</v>
      </c>
    </row>
    <row r="244" spans="1:3" x14ac:dyDescent="0.25">
      <c r="A244" s="3">
        <v>243</v>
      </c>
      <c r="B244" s="3">
        <v>2.7517566000000002</v>
      </c>
      <c r="C244" s="3" t="str">
        <f t="shared" si="4"/>
        <v>4</v>
      </c>
    </row>
    <row r="245" spans="1:3" x14ac:dyDescent="0.25">
      <c r="A245" s="3">
        <v>244</v>
      </c>
      <c r="B245" s="3">
        <v>11.078914299999999</v>
      </c>
      <c r="C245" s="3" t="str">
        <f t="shared" si="4"/>
        <v>12</v>
      </c>
    </row>
    <row r="246" spans="1:3" x14ac:dyDescent="0.25">
      <c r="A246" s="3">
        <v>245</v>
      </c>
      <c r="B246" s="3">
        <v>11.69561822</v>
      </c>
      <c r="C246" s="3" t="str">
        <f t="shared" si="4"/>
        <v>12</v>
      </c>
    </row>
    <row r="247" spans="1:3" x14ac:dyDescent="0.25">
      <c r="A247" s="3">
        <v>246</v>
      </c>
      <c r="B247" s="3">
        <v>23.417328189999999</v>
      </c>
      <c r="C247" s="3" t="str">
        <f t="shared" si="4"/>
        <v>24</v>
      </c>
    </row>
    <row r="248" spans="1:3" x14ac:dyDescent="0.25">
      <c r="A248" s="3">
        <v>247</v>
      </c>
      <c r="B248" s="3">
        <v>3.2502908530000001</v>
      </c>
      <c r="C248" s="3" t="str">
        <f t="shared" si="4"/>
        <v>4</v>
      </c>
    </row>
    <row r="249" spans="1:3" x14ac:dyDescent="0.25">
      <c r="A249" s="3">
        <v>248</v>
      </c>
      <c r="B249" s="3">
        <v>0.20807614399999999</v>
      </c>
      <c r="C249" s="3" t="str">
        <f t="shared" si="4"/>
        <v>2</v>
      </c>
    </row>
    <row r="250" spans="1:3" x14ac:dyDescent="0.25">
      <c r="A250" s="3">
        <v>249</v>
      </c>
      <c r="B250" s="3">
        <v>3.7313552410000002</v>
      </c>
      <c r="C250" s="3" t="str">
        <f t="shared" si="4"/>
        <v>4</v>
      </c>
    </row>
    <row r="251" spans="1:3" x14ac:dyDescent="0.25">
      <c r="A251" s="3">
        <v>250</v>
      </c>
      <c r="B251" s="3">
        <v>1.941072497</v>
      </c>
      <c r="C251" s="3" t="str">
        <f t="shared" si="4"/>
        <v>2</v>
      </c>
    </row>
    <row r="252" spans="1:3" x14ac:dyDescent="0.25">
      <c r="A252" s="3">
        <v>251</v>
      </c>
      <c r="B252" s="3">
        <v>10.65750748</v>
      </c>
      <c r="C252" s="3" t="str">
        <f t="shared" si="4"/>
        <v>12</v>
      </c>
    </row>
    <row r="253" spans="1:3" x14ac:dyDescent="0.25">
      <c r="A253" s="3">
        <v>252</v>
      </c>
      <c r="B253" s="3">
        <v>13.284588169999999</v>
      </c>
      <c r="C253" s="3" t="str">
        <f t="shared" si="4"/>
        <v>14</v>
      </c>
    </row>
    <row r="254" spans="1:3" x14ac:dyDescent="0.25">
      <c r="A254" s="3">
        <v>253</v>
      </c>
      <c r="B254" s="3">
        <v>20.541785869999998</v>
      </c>
      <c r="C254" s="3" t="str">
        <f t="shared" si="4"/>
        <v>22</v>
      </c>
    </row>
    <row r="255" spans="1:3" x14ac:dyDescent="0.25">
      <c r="A255" s="3">
        <v>254</v>
      </c>
      <c r="B255" s="3">
        <v>5.1421308330000004</v>
      </c>
      <c r="C255" s="3" t="str">
        <f t="shared" si="4"/>
        <v>6</v>
      </c>
    </row>
    <row r="256" spans="1:3" x14ac:dyDescent="0.25">
      <c r="A256" s="3">
        <v>255</v>
      </c>
      <c r="B256" s="3">
        <v>12.106115000000001</v>
      </c>
      <c r="C256" s="3" t="str">
        <f t="shared" si="4"/>
        <v>14</v>
      </c>
    </row>
    <row r="257" spans="1:3" x14ac:dyDescent="0.25">
      <c r="A257" s="3">
        <v>256</v>
      </c>
      <c r="B257" s="3">
        <v>9.079586248</v>
      </c>
      <c r="C257" s="3" t="str">
        <f t="shared" si="4"/>
        <v>10</v>
      </c>
    </row>
    <row r="258" spans="1:3" x14ac:dyDescent="0.25">
      <c r="A258" s="3">
        <v>257</v>
      </c>
      <c r="B258" s="3">
        <v>14.345448299999999</v>
      </c>
      <c r="C258" s="3" t="str">
        <f t="shared" si="4"/>
        <v>16</v>
      </c>
    </row>
    <row r="259" spans="1:3" x14ac:dyDescent="0.25">
      <c r="A259" s="3">
        <v>258</v>
      </c>
      <c r="B259" s="3">
        <v>17.067046179999998</v>
      </c>
      <c r="C259" s="3" t="str">
        <f t="shared" ref="C259:C322" si="5">IF(B259&lt;2,"2",IF(B259&lt;4,"4",IF(B259&lt;6,"6",IF(B259&lt;8,"8",IF(B259&lt;10,"10",IF(B259&lt;12,"12",IF(B259&lt;14,"14",IF(B259&lt;16,"16",IF(B259&lt;18,"18",IF(B259&lt;20,"20",IF(B259&lt;22,"22",IF(B259&lt;24,"24",IF(B259&lt;26,"26",IF(B259&lt;28,"28",IF(B259&lt;30,"30",IF(B259&lt;32,"32",IF(B259&lt;34,"34",IF(B259&lt;36,"36",IF(B259&lt;38,"38")))))))))))))))))))</f>
        <v>18</v>
      </c>
    </row>
    <row r="260" spans="1:3" x14ac:dyDescent="0.25">
      <c r="A260" s="3">
        <v>259</v>
      </c>
      <c r="B260" s="3">
        <v>5.1302414970000001</v>
      </c>
      <c r="C260" s="3" t="str">
        <f t="shared" si="5"/>
        <v>6</v>
      </c>
    </row>
    <row r="261" spans="1:3" x14ac:dyDescent="0.25">
      <c r="A261" s="3">
        <v>260</v>
      </c>
      <c r="B261" s="3">
        <v>10.307985479999999</v>
      </c>
      <c r="C261" s="3" t="str">
        <f t="shared" si="5"/>
        <v>12</v>
      </c>
    </row>
    <row r="262" spans="1:3" x14ac:dyDescent="0.25">
      <c r="A262" s="3">
        <v>261</v>
      </c>
      <c r="B262" s="3">
        <v>9.3773563539999998</v>
      </c>
      <c r="C262" s="3" t="str">
        <f t="shared" si="5"/>
        <v>10</v>
      </c>
    </row>
    <row r="263" spans="1:3" x14ac:dyDescent="0.25">
      <c r="A263" s="3">
        <v>262</v>
      </c>
      <c r="B263" s="3">
        <v>11.82542928</v>
      </c>
      <c r="C263" s="3" t="str">
        <f t="shared" si="5"/>
        <v>12</v>
      </c>
    </row>
    <row r="264" spans="1:3" x14ac:dyDescent="0.25">
      <c r="A264" s="3">
        <v>263</v>
      </c>
      <c r="B264" s="3">
        <v>17.456189460000001</v>
      </c>
      <c r="C264" s="3" t="str">
        <f t="shared" si="5"/>
        <v>18</v>
      </c>
    </row>
    <row r="265" spans="1:3" x14ac:dyDescent="0.25">
      <c r="A265" s="3">
        <v>264</v>
      </c>
      <c r="B265" s="3">
        <v>8.8410563569999994</v>
      </c>
      <c r="C265" s="3" t="str">
        <f t="shared" si="5"/>
        <v>10</v>
      </c>
    </row>
    <row r="266" spans="1:3" x14ac:dyDescent="0.25">
      <c r="A266" s="3">
        <v>265</v>
      </c>
      <c r="B266" s="3">
        <v>2.1726457539999999</v>
      </c>
      <c r="C266" s="3" t="str">
        <f t="shared" si="5"/>
        <v>4</v>
      </c>
    </row>
    <row r="267" spans="1:3" x14ac:dyDescent="0.25">
      <c r="A267" s="3">
        <v>266</v>
      </c>
      <c r="B267" s="3">
        <v>4.1202310640000004</v>
      </c>
      <c r="C267" s="3" t="str">
        <f t="shared" si="5"/>
        <v>6</v>
      </c>
    </row>
    <row r="268" spans="1:3" x14ac:dyDescent="0.25">
      <c r="A268" s="3">
        <v>267</v>
      </c>
      <c r="B268" s="3">
        <v>2.2796278509999999</v>
      </c>
      <c r="C268" s="3" t="str">
        <f t="shared" si="5"/>
        <v>4</v>
      </c>
    </row>
    <row r="269" spans="1:3" x14ac:dyDescent="0.25">
      <c r="A269" s="3">
        <v>268</v>
      </c>
      <c r="B269" s="3">
        <v>4.5766345429999999</v>
      </c>
      <c r="C269" s="3" t="str">
        <f t="shared" si="5"/>
        <v>6</v>
      </c>
    </row>
    <row r="270" spans="1:3" x14ac:dyDescent="0.25">
      <c r="A270" s="3">
        <v>269</v>
      </c>
      <c r="B270" s="3">
        <v>0.294471553</v>
      </c>
      <c r="C270" s="3" t="str">
        <f t="shared" si="5"/>
        <v>2</v>
      </c>
    </row>
    <row r="271" spans="1:3" x14ac:dyDescent="0.25">
      <c r="A271" s="3">
        <v>270</v>
      </c>
      <c r="B271" s="3">
        <v>14.970358689999999</v>
      </c>
      <c r="C271" s="3" t="str">
        <f t="shared" si="5"/>
        <v>16</v>
      </c>
    </row>
    <row r="272" spans="1:3" x14ac:dyDescent="0.25">
      <c r="A272" s="3">
        <v>271</v>
      </c>
      <c r="B272" s="3">
        <v>3.5467680229999998</v>
      </c>
      <c r="C272" s="3" t="str">
        <f t="shared" si="5"/>
        <v>4</v>
      </c>
    </row>
    <row r="273" spans="1:3" x14ac:dyDescent="0.25">
      <c r="A273" s="3">
        <v>272</v>
      </c>
      <c r="B273" s="3">
        <v>0.51003969100000002</v>
      </c>
      <c r="C273" s="3" t="str">
        <f t="shared" si="5"/>
        <v>2</v>
      </c>
    </row>
    <row r="274" spans="1:3" x14ac:dyDescent="0.25">
      <c r="A274" s="3">
        <v>273</v>
      </c>
      <c r="B274" s="3">
        <v>6.5567028780000003</v>
      </c>
      <c r="C274" s="3" t="str">
        <f t="shared" si="5"/>
        <v>8</v>
      </c>
    </row>
    <row r="275" spans="1:3" x14ac:dyDescent="0.25">
      <c r="A275" s="3">
        <v>274</v>
      </c>
      <c r="B275" s="3">
        <v>6.1877526459999999</v>
      </c>
      <c r="C275" s="3" t="str">
        <f t="shared" si="5"/>
        <v>8</v>
      </c>
    </row>
    <row r="276" spans="1:3" x14ac:dyDescent="0.25">
      <c r="A276" s="3">
        <v>275</v>
      </c>
      <c r="B276" s="3">
        <v>4.3509092110000003</v>
      </c>
      <c r="C276" s="3" t="str">
        <f t="shared" si="5"/>
        <v>6</v>
      </c>
    </row>
    <row r="277" spans="1:3" x14ac:dyDescent="0.25">
      <c r="A277" s="3">
        <v>276</v>
      </c>
      <c r="B277" s="3">
        <v>5.8111453710000003</v>
      </c>
      <c r="C277" s="3" t="str">
        <f t="shared" si="5"/>
        <v>6</v>
      </c>
    </row>
    <row r="278" spans="1:3" x14ac:dyDescent="0.25">
      <c r="A278" s="3">
        <v>277</v>
      </c>
      <c r="B278" s="3">
        <v>13.467202759999999</v>
      </c>
      <c r="C278" s="3" t="str">
        <f t="shared" si="5"/>
        <v>14</v>
      </c>
    </row>
    <row r="279" spans="1:3" x14ac:dyDescent="0.25">
      <c r="A279" s="3">
        <v>278</v>
      </c>
      <c r="B279" s="3">
        <v>16.850998910000001</v>
      </c>
      <c r="C279" s="3" t="str">
        <f t="shared" si="5"/>
        <v>18</v>
      </c>
    </row>
    <row r="280" spans="1:3" x14ac:dyDescent="0.25">
      <c r="A280" s="3">
        <v>279</v>
      </c>
      <c r="B280" s="3">
        <v>20.57149201</v>
      </c>
      <c r="C280" s="3" t="str">
        <f t="shared" si="5"/>
        <v>22</v>
      </c>
    </row>
    <row r="281" spans="1:3" x14ac:dyDescent="0.25">
      <c r="A281" s="3">
        <v>280</v>
      </c>
      <c r="B281" s="3">
        <v>20.60115532</v>
      </c>
      <c r="C281" s="3" t="str">
        <f t="shared" si="5"/>
        <v>22</v>
      </c>
    </row>
    <row r="282" spans="1:3" x14ac:dyDescent="0.25">
      <c r="A282" s="3">
        <v>281</v>
      </c>
      <c r="B282" s="3">
        <v>13.3762071</v>
      </c>
      <c r="C282" s="3" t="str">
        <f t="shared" si="5"/>
        <v>14</v>
      </c>
    </row>
    <row r="283" spans="1:3" x14ac:dyDescent="0.25">
      <c r="A283" s="3">
        <v>282</v>
      </c>
      <c r="B283" s="3">
        <v>0.20807614399999999</v>
      </c>
      <c r="C283" s="3" t="str">
        <f t="shared" si="5"/>
        <v>2</v>
      </c>
    </row>
    <row r="284" spans="1:3" x14ac:dyDescent="0.25">
      <c r="A284" s="3">
        <v>283</v>
      </c>
      <c r="B284" s="3">
        <v>7.4912955229999998</v>
      </c>
      <c r="C284" s="3" t="str">
        <f t="shared" si="5"/>
        <v>8</v>
      </c>
    </row>
    <row r="285" spans="1:3" x14ac:dyDescent="0.25">
      <c r="A285" s="3">
        <v>284</v>
      </c>
      <c r="B285" s="3">
        <v>11.747714780000001</v>
      </c>
      <c r="C285" s="3" t="str">
        <f t="shared" si="5"/>
        <v>12</v>
      </c>
    </row>
    <row r="286" spans="1:3" x14ac:dyDescent="0.25">
      <c r="A286" s="3">
        <v>285</v>
      </c>
      <c r="B286" s="3">
        <v>0.20807614399999999</v>
      </c>
      <c r="C286" s="3" t="str">
        <f t="shared" si="5"/>
        <v>2</v>
      </c>
    </row>
    <row r="287" spans="1:3" x14ac:dyDescent="0.25">
      <c r="A287" s="3">
        <v>286</v>
      </c>
      <c r="B287" s="3">
        <v>0.36065252399999997</v>
      </c>
      <c r="C287" s="3" t="str">
        <f t="shared" si="5"/>
        <v>2</v>
      </c>
    </row>
    <row r="288" spans="1:3" x14ac:dyDescent="0.25">
      <c r="A288" s="3">
        <v>287</v>
      </c>
      <c r="B288" s="3">
        <v>6.1332339390000001</v>
      </c>
      <c r="C288" s="3" t="str">
        <f t="shared" si="5"/>
        <v>8</v>
      </c>
    </row>
    <row r="289" spans="1:3" x14ac:dyDescent="0.25">
      <c r="A289" s="3">
        <v>288</v>
      </c>
      <c r="B289" s="3">
        <v>9.8536637079999991</v>
      </c>
      <c r="C289" s="3" t="str">
        <f t="shared" si="5"/>
        <v>10</v>
      </c>
    </row>
    <row r="290" spans="1:3" x14ac:dyDescent="0.25">
      <c r="A290" s="3">
        <v>289</v>
      </c>
      <c r="B290" s="3">
        <v>1.6128871199999999</v>
      </c>
      <c r="C290" s="3" t="str">
        <f t="shared" si="5"/>
        <v>2</v>
      </c>
    </row>
    <row r="291" spans="1:3" x14ac:dyDescent="0.25">
      <c r="A291" s="3">
        <v>290</v>
      </c>
      <c r="B291" s="3">
        <v>15.84236756</v>
      </c>
      <c r="C291" s="3" t="str">
        <f t="shared" si="5"/>
        <v>16</v>
      </c>
    </row>
    <row r="292" spans="1:3" x14ac:dyDescent="0.25">
      <c r="A292" s="3">
        <v>291</v>
      </c>
      <c r="B292" s="3">
        <v>7.8922214009999996</v>
      </c>
      <c r="C292" s="3" t="str">
        <f t="shared" si="5"/>
        <v>8</v>
      </c>
    </row>
    <row r="293" spans="1:3" x14ac:dyDescent="0.25">
      <c r="A293" s="3">
        <v>292</v>
      </c>
      <c r="B293" s="3">
        <v>0.51003969100000002</v>
      </c>
      <c r="C293" s="3" t="str">
        <f t="shared" si="5"/>
        <v>2</v>
      </c>
    </row>
    <row r="294" spans="1:3" x14ac:dyDescent="0.25">
      <c r="A294" s="3">
        <v>293</v>
      </c>
      <c r="B294" s="3">
        <v>12.5275382</v>
      </c>
      <c r="C294" s="3" t="str">
        <f t="shared" si="5"/>
        <v>14</v>
      </c>
    </row>
    <row r="295" spans="1:3" x14ac:dyDescent="0.25">
      <c r="A295" s="3">
        <v>294</v>
      </c>
      <c r="B295" s="3">
        <v>0.294471553</v>
      </c>
      <c r="C295" s="3" t="str">
        <f t="shared" si="5"/>
        <v>2</v>
      </c>
    </row>
    <row r="296" spans="1:3" x14ac:dyDescent="0.25">
      <c r="A296" s="3">
        <v>295</v>
      </c>
      <c r="B296" s="3">
        <v>6.9456471999999998</v>
      </c>
      <c r="C296" s="3" t="str">
        <f t="shared" si="5"/>
        <v>8</v>
      </c>
    </row>
    <row r="297" spans="1:3" x14ac:dyDescent="0.25">
      <c r="A297" s="3">
        <v>296</v>
      </c>
      <c r="B297" s="3">
        <v>0.294471553</v>
      </c>
      <c r="C297" s="3" t="str">
        <f t="shared" si="5"/>
        <v>2</v>
      </c>
    </row>
    <row r="298" spans="1:3" x14ac:dyDescent="0.25">
      <c r="A298" s="3">
        <v>297</v>
      </c>
      <c r="B298" s="3">
        <v>2.5799567350000001</v>
      </c>
      <c r="C298" s="3" t="str">
        <f t="shared" si="5"/>
        <v>4</v>
      </c>
    </row>
    <row r="299" spans="1:3" x14ac:dyDescent="0.25">
      <c r="A299" s="3">
        <v>298</v>
      </c>
      <c r="B299" s="3">
        <v>17.990246290000002</v>
      </c>
      <c r="C299" s="3" t="str">
        <f t="shared" si="5"/>
        <v>18</v>
      </c>
    </row>
    <row r="300" spans="1:3" x14ac:dyDescent="0.25">
      <c r="A300" s="3">
        <v>299</v>
      </c>
      <c r="B300" s="3">
        <v>11.43157476</v>
      </c>
      <c r="C300" s="3" t="str">
        <f t="shared" si="5"/>
        <v>12</v>
      </c>
    </row>
    <row r="301" spans="1:3" x14ac:dyDescent="0.25">
      <c r="A301" s="3">
        <v>300</v>
      </c>
      <c r="B301" s="3">
        <v>15.784442800000001</v>
      </c>
      <c r="C301" s="3" t="str">
        <f t="shared" si="5"/>
        <v>16</v>
      </c>
    </row>
    <row r="302" spans="1:3" x14ac:dyDescent="0.25">
      <c r="A302" s="3">
        <v>301</v>
      </c>
      <c r="B302" s="3">
        <v>9.8846015040000008</v>
      </c>
      <c r="C302" s="3" t="str">
        <f t="shared" si="5"/>
        <v>10</v>
      </c>
    </row>
    <row r="303" spans="1:3" x14ac:dyDescent="0.25">
      <c r="A303" s="3">
        <v>302</v>
      </c>
      <c r="B303" s="3">
        <v>8.4164349040000008</v>
      </c>
      <c r="C303" s="3" t="str">
        <f t="shared" si="5"/>
        <v>10</v>
      </c>
    </row>
    <row r="304" spans="1:3" x14ac:dyDescent="0.25">
      <c r="A304" s="3">
        <v>303</v>
      </c>
      <c r="B304" s="3">
        <v>9.5067053109999993</v>
      </c>
      <c r="C304" s="3" t="str">
        <f t="shared" si="5"/>
        <v>10</v>
      </c>
    </row>
    <row r="305" spans="1:3" x14ac:dyDescent="0.25">
      <c r="A305" s="3">
        <v>304</v>
      </c>
      <c r="B305" s="3">
        <v>11.747714780000001</v>
      </c>
      <c r="C305" s="3" t="str">
        <f t="shared" si="5"/>
        <v>12</v>
      </c>
    </row>
    <row r="306" spans="1:3" x14ac:dyDescent="0.25">
      <c r="A306" s="3">
        <v>305</v>
      </c>
      <c r="B306" s="3">
        <v>0.294471553</v>
      </c>
      <c r="C306" s="3" t="str">
        <f t="shared" si="5"/>
        <v>2</v>
      </c>
    </row>
    <row r="307" spans="1:3" x14ac:dyDescent="0.25">
      <c r="A307" s="3">
        <v>306</v>
      </c>
      <c r="B307" s="3">
        <v>19.189242459999999</v>
      </c>
      <c r="C307" s="3" t="str">
        <f t="shared" si="5"/>
        <v>20</v>
      </c>
    </row>
    <row r="308" spans="1:3" x14ac:dyDescent="0.25">
      <c r="A308" s="3">
        <v>307</v>
      </c>
      <c r="B308" s="3">
        <v>14.64039292</v>
      </c>
      <c r="C308" s="3" t="str">
        <f t="shared" si="5"/>
        <v>16</v>
      </c>
    </row>
    <row r="309" spans="1:3" x14ac:dyDescent="0.25">
      <c r="A309" s="3">
        <v>308</v>
      </c>
      <c r="B309" s="3">
        <v>17.174050659999999</v>
      </c>
      <c r="C309" s="3" t="str">
        <f t="shared" si="5"/>
        <v>18</v>
      </c>
    </row>
    <row r="310" spans="1:3" x14ac:dyDescent="0.25">
      <c r="A310" s="3">
        <v>309</v>
      </c>
      <c r="B310" s="3">
        <v>0.294471553</v>
      </c>
      <c r="C310" s="3" t="str">
        <f t="shared" si="5"/>
        <v>2</v>
      </c>
    </row>
    <row r="311" spans="1:3" x14ac:dyDescent="0.25">
      <c r="A311" s="3">
        <v>310</v>
      </c>
      <c r="B311" s="3">
        <v>4.9113142349999999</v>
      </c>
      <c r="C311" s="3" t="str">
        <f t="shared" si="5"/>
        <v>6</v>
      </c>
    </row>
    <row r="312" spans="1:3" x14ac:dyDescent="0.25">
      <c r="A312" s="3">
        <v>311</v>
      </c>
      <c r="B312" s="3">
        <v>14.661233340000001</v>
      </c>
      <c r="C312" s="3" t="str">
        <f t="shared" si="5"/>
        <v>16</v>
      </c>
    </row>
    <row r="313" spans="1:3" x14ac:dyDescent="0.25">
      <c r="A313" s="3">
        <v>312</v>
      </c>
      <c r="B313" s="3">
        <v>26.843564090000001</v>
      </c>
      <c r="C313" s="3" t="str">
        <f t="shared" si="5"/>
        <v>28</v>
      </c>
    </row>
    <row r="314" spans="1:3" x14ac:dyDescent="0.25">
      <c r="A314" s="3">
        <v>313</v>
      </c>
      <c r="B314" s="3">
        <v>1.6128871199999999</v>
      </c>
      <c r="C314" s="3" t="str">
        <f t="shared" si="5"/>
        <v>2</v>
      </c>
    </row>
    <row r="315" spans="1:3" x14ac:dyDescent="0.25">
      <c r="A315" s="3">
        <v>314</v>
      </c>
      <c r="B315" s="3">
        <v>25.79956735</v>
      </c>
      <c r="C315" s="3" t="str">
        <f t="shared" si="5"/>
        <v>26</v>
      </c>
    </row>
    <row r="316" spans="1:3" x14ac:dyDescent="0.25">
      <c r="A316" s="3">
        <v>315</v>
      </c>
      <c r="B316" s="3">
        <v>0.20807614399999999</v>
      </c>
      <c r="C316" s="3" t="str">
        <f t="shared" si="5"/>
        <v>2</v>
      </c>
    </row>
    <row r="317" spans="1:3" x14ac:dyDescent="0.25">
      <c r="A317" s="3">
        <v>316</v>
      </c>
      <c r="B317" s="3">
        <v>12.576189019999999</v>
      </c>
      <c r="C317" s="3" t="str">
        <f t="shared" si="5"/>
        <v>14</v>
      </c>
    </row>
    <row r="318" spans="1:3" x14ac:dyDescent="0.25">
      <c r="A318" s="3">
        <v>317</v>
      </c>
      <c r="B318" s="3">
        <v>3.5295087089999999</v>
      </c>
      <c r="C318" s="3" t="str">
        <f t="shared" si="5"/>
        <v>4</v>
      </c>
    </row>
    <row r="319" spans="1:3" x14ac:dyDescent="0.25">
      <c r="A319" s="3">
        <v>318</v>
      </c>
      <c r="B319" s="3">
        <v>5.6782712569999996</v>
      </c>
      <c r="C319" s="3" t="str">
        <f t="shared" si="5"/>
        <v>6</v>
      </c>
    </row>
    <row r="320" spans="1:3" x14ac:dyDescent="0.25">
      <c r="A320" s="3">
        <v>319</v>
      </c>
      <c r="B320" s="3">
        <v>4.4343208120000002</v>
      </c>
      <c r="C320" s="3" t="str">
        <f t="shared" si="5"/>
        <v>6</v>
      </c>
    </row>
    <row r="321" spans="1:3" x14ac:dyDescent="0.25">
      <c r="A321" s="3">
        <v>320</v>
      </c>
      <c r="B321" s="3">
        <v>6.803521742</v>
      </c>
      <c r="C321" s="3" t="str">
        <f t="shared" si="5"/>
        <v>8</v>
      </c>
    </row>
    <row r="322" spans="1:3" x14ac:dyDescent="0.25">
      <c r="A322" s="3">
        <v>321</v>
      </c>
      <c r="B322" s="3">
        <v>18.70580855</v>
      </c>
      <c r="C322" s="3" t="str">
        <f t="shared" si="5"/>
        <v>20</v>
      </c>
    </row>
    <row r="323" spans="1:3" x14ac:dyDescent="0.25">
      <c r="A323" s="3">
        <v>322</v>
      </c>
      <c r="B323" s="3">
        <v>3.6486098060000001</v>
      </c>
      <c r="C323" s="3" t="str">
        <f t="shared" ref="C323:C386" si="6">IF(B323&lt;2,"2",IF(B323&lt;4,"4",IF(B323&lt;6,"6",IF(B323&lt;8,"8",IF(B323&lt;10,"10",IF(B323&lt;12,"12",IF(B323&lt;14,"14",IF(B323&lt;16,"16",IF(B323&lt;18,"18",IF(B323&lt;20,"20",IF(B323&lt;22,"22",IF(B323&lt;24,"24",IF(B323&lt;26,"26",IF(B323&lt;28,"28",IF(B323&lt;30,"30",IF(B323&lt;32,"32",IF(B323&lt;34,"34",IF(B323&lt;36,"36",IF(B323&lt;38,"38")))))))))))))))))))</f>
        <v>4</v>
      </c>
    </row>
    <row r="324" spans="1:3" x14ac:dyDescent="0.25">
      <c r="A324" s="3">
        <v>323</v>
      </c>
      <c r="B324" s="3">
        <v>2.6384665940000001</v>
      </c>
      <c r="C324" s="3" t="str">
        <f t="shared" si="6"/>
        <v>4</v>
      </c>
    </row>
    <row r="325" spans="1:3" x14ac:dyDescent="0.25">
      <c r="A325" s="3">
        <v>324</v>
      </c>
      <c r="B325" s="3">
        <v>18.393062919999998</v>
      </c>
      <c r="C325" s="3" t="str">
        <f t="shared" si="6"/>
        <v>20</v>
      </c>
    </row>
    <row r="326" spans="1:3" x14ac:dyDescent="0.25">
      <c r="A326" s="3">
        <v>325</v>
      </c>
      <c r="B326" s="3">
        <v>6.8348642249999996</v>
      </c>
      <c r="C326" s="3" t="str">
        <f t="shared" si="6"/>
        <v>8</v>
      </c>
    </row>
    <row r="327" spans="1:3" x14ac:dyDescent="0.25">
      <c r="A327" s="3">
        <v>326</v>
      </c>
      <c r="B327" s="3">
        <v>18.108660100000002</v>
      </c>
      <c r="C327" s="3" t="str">
        <f t="shared" si="6"/>
        <v>20</v>
      </c>
    </row>
    <row r="328" spans="1:3" x14ac:dyDescent="0.25">
      <c r="A328" s="3">
        <v>327</v>
      </c>
      <c r="B328" s="3">
        <v>2.5799567350000001</v>
      </c>
      <c r="C328" s="3" t="str">
        <f t="shared" si="6"/>
        <v>4</v>
      </c>
    </row>
    <row r="329" spans="1:3" x14ac:dyDescent="0.25">
      <c r="A329" s="3">
        <v>328</v>
      </c>
      <c r="B329" s="3">
        <v>0.51003969100000002</v>
      </c>
      <c r="C329" s="3" t="str">
        <f t="shared" si="6"/>
        <v>2</v>
      </c>
    </row>
    <row r="330" spans="1:3" x14ac:dyDescent="0.25">
      <c r="A330" s="3">
        <v>329</v>
      </c>
      <c r="B330" s="3">
        <v>0.294471553</v>
      </c>
      <c r="C330" s="3" t="str">
        <f t="shared" si="6"/>
        <v>2</v>
      </c>
    </row>
    <row r="331" spans="1:3" x14ac:dyDescent="0.25">
      <c r="A331" s="3">
        <v>330</v>
      </c>
      <c r="B331" s="3">
        <v>0.294471553</v>
      </c>
      <c r="C331" s="3" t="str">
        <f t="shared" si="6"/>
        <v>2</v>
      </c>
    </row>
    <row r="332" spans="1:3" x14ac:dyDescent="0.25">
      <c r="A332" s="3">
        <v>331</v>
      </c>
      <c r="B332" s="3">
        <v>18.949067249999999</v>
      </c>
      <c r="C332" s="3" t="str">
        <f t="shared" si="6"/>
        <v>20</v>
      </c>
    </row>
    <row r="333" spans="1:3" x14ac:dyDescent="0.25">
      <c r="A333" s="3">
        <v>332</v>
      </c>
      <c r="B333" s="3">
        <v>6.3050664559999996</v>
      </c>
      <c r="C333" s="3" t="str">
        <f t="shared" si="6"/>
        <v>8</v>
      </c>
    </row>
    <row r="334" spans="1:3" x14ac:dyDescent="0.25">
      <c r="A334" s="3">
        <v>333</v>
      </c>
      <c r="B334" s="3">
        <v>8.4886803059999991</v>
      </c>
      <c r="C334" s="3" t="str">
        <f t="shared" si="6"/>
        <v>10</v>
      </c>
    </row>
    <row r="335" spans="1:3" x14ac:dyDescent="0.25">
      <c r="A335" s="3">
        <v>334</v>
      </c>
      <c r="B335" s="3">
        <v>0.72088162300000003</v>
      </c>
      <c r="C335" s="3" t="str">
        <f t="shared" si="6"/>
        <v>2</v>
      </c>
    </row>
    <row r="336" spans="1:3" x14ac:dyDescent="0.25">
      <c r="A336" s="3">
        <v>335</v>
      </c>
      <c r="B336" s="3">
        <v>6.0631375350000001</v>
      </c>
      <c r="C336" s="3" t="str">
        <f t="shared" si="6"/>
        <v>8</v>
      </c>
    </row>
    <row r="337" spans="1:3" x14ac:dyDescent="0.25">
      <c r="A337" s="3">
        <v>336</v>
      </c>
      <c r="B337" s="3">
        <v>12.8166733</v>
      </c>
      <c r="C337" s="3" t="str">
        <f t="shared" si="6"/>
        <v>14</v>
      </c>
    </row>
    <row r="338" spans="1:3" x14ac:dyDescent="0.25">
      <c r="A338" s="3">
        <v>337</v>
      </c>
      <c r="B338" s="3">
        <v>4.4136156990000002</v>
      </c>
      <c r="C338" s="3" t="str">
        <f t="shared" si="6"/>
        <v>6</v>
      </c>
    </row>
    <row r="339" spans="1:3" x14ac:dyDescent="0.25">
      <c r="A339" s="3">
        <v>338</v>
      </c>
      <c r="B339" s="3">
        <v>12.93523894</v>
      </c>
      <c r="C339" s="3" t="str">
        <f t="shared" si="6"/>
        <v>14</v>
      </c>
    </row>
    <row r="340" spans="1:3" x14ac:dyDescent="0.25">
      <c r="A340" s="3">
        <v>339</v>
      </c>
      <c r="B340" s="3">
        <v>4.1717819829999998</v>
      </c>
      <c r="C340" s="3" t="str">
        <f t="shared" si="6"/>
        <v>6</v>
      </c>
    </row>
    <row r="341" spans="1:3" x14ac:dyDescent="0.25">
      <c r="A341" s="3">
        <v>340</v>
      </c>
      <c r="B341" s="3">
        <v>1.2131309850000001</v>
      </c>
      <c r="C341" s="3" t="str">
        <f t="shared" si="6"/>
        <v>2</v>
      </c>
    </row>
    <row r="342" spans="1:3" x14ac:dyDescent="0.25">
      <c r="A342" s="3">
        <v>341</v>
      </c>
      <c r="B342" s="3">
        <v>0.20807614399999999</v>
      </c>
      <c r="C342" s="3" t="str">
        <f t="shared" si="6"/>
        <v>2</v>
      </c>
    </row>
    <row r="343" spans="1:3" x14ac:dyDescent="0.25">
      <c r="A343" s="3">
        <v>342</v>
      </c>
      <c r="B343" s="3">
        <v>2.018190191</v>
      </c>
      <c r="C343" s="3" t="str">
        <f t="shared" si="6"/>
        <v>4</v>
      </c>
    </row>
    <row r="344" spans="1:3" x14ac:dyDescent="0.25">
      <c r="A344" s="3">
        <v>343</v>
      </c>
      <c r="B344" s="3">
        <v>5.6459161719999997</v>
      </c>
      <c r="C344" s="3" t="str">
        <f t="shared" si="6"/>
        <v>6</v>
      </c>
    </row>
    <row r="345" spans="1:3" x14ac:dyDescent="0.25">
      <c r="A345" s="3">
        <v>344</v>
      </c>
      <c r="B345" s="3">
        <v>0.51003969100000002</v>
      </c>
      <c r="C345" s="3" t="str">
        <f t="shared" si="6"/>
        <v>2</v>
      </c>
    </row>
    <row r="346" spans="1:3" x14ac:dyDescent="0.25">
      <c r="A346" s="3">
        <v>345</v>
      </c>
      <c r="B346" s="3">
        <v>0.294471553</v>
      </c>
      <c r="C346" s="3" t="str">
        <f t="shared" si="6"/>
        <v>2</v>
      </c>
    </row>
    <row r="347" spans="1:3" x14ac:dyDescent="0.25">
      <c r="A347" s="3">
        <v>346</v>
      </c>
      <c r="B347" s="3">
        <v>0.294471553</v>
      </c>
      <c r="C347" s="3" t="str">
        <f t="shared" si="6"/>
        <v>2</v>
      </c>
    </row>
    <row r="348" spans="1:3" x14ac:dyDescent="0.25">
      <c r="A348" s="3">
        <v>347</v>
      </c>
      <c r="B348" s="3">
        <v>0.20807614399999999</v>
      </c>
      <c r="C348" s="3" t="str">
        <f t="shared" si="6"/>
        <v>2</v>
      </c>
    </row>
    <row r="349" spans="1:3" x14ac:dyDescent="0.25">
      <c r="A349" s="3">
        <v>348</v>
      </c>
      <c r="B349" s="3">
        <v>12.281393619999999</v>
      </c>
      <c r="C349" s="3" t="str">
        <f t="shared" si="6"/>
        <v>14</v>
      </c>
    </row>
    <row r="350" spans="1:3" x14ac:dyDescent="0.25">
      <c r="A350" s="3">
        <v>349</v>
      </c>
      <c r="B350" s="3">
        <v>14.888552839999999</v>
      </c>
      <c r="C350" s="3" t="str">
        <f t="shared" si="6"/>
        <v>16</v>
      </c>
    </row>
    <row r="351" spans="1:3" x14ac:dyDescent="0.25">
      <c r="A351" s="3">
        <v>350</v>
      </c>
      <c r="B351" s="3">
        <v>0.20807614399999999</v>
      </c>
      <c r="C351" s="3" t="str">
        <f t="shared" si="6"/>
        <v>2</v>
      </c>
    </row>
    <row r="352" spans="1:3" x14ac:dyDescent="0.25">
      <c r="A352" s="3">
        <v>351</v>
      </c>
      <c r="B352" s="3">
        <v>36.736291370000004</v>
      </c>
      <c r="C352" s="3" t="str">
        <f t="shared" si="6"/>
        <v>38</v>
      </c>
    </row>
    <row r="353" spans="1:3" x14ac:dyDescent="0.25">
      <c r="A353" s="3">
        <v>352</v>
      </c>
      <c r="B353" s="3">
        <v>0.28744545399999999</v>
      </c>
      <c r="C353" s="3" t="str">
        <f t="shared" si="6"/>
        <v>2</v>
      </c>
    </row>
    <row r="354" spans="1:3" x14ac:dyDescent="0.25">
      <c r="A354" s="3">
        <v>353</v>
      </c>
      <c r="B354" s="3">
        <v>1.5489568920000001</v>
      </c>
      <c r="C354" s="3" t="str">
        <f t="shared" si="6"/>
        <v>2</v>
      </c>
    </row>
    <row r="355" spans="1:3" x14ac:dyDescent="0.25">
      <c r="A355" s="3">
        <v>354</v>
      </c>
      <c r="B355" s="3">
        <v>0.58956241200000004</v>
      </c>
      <c r="C355" s="3" t="str">
        <f t="shared" si="6"/>
        <v>2</v>
      </c>
    </row>
    <row r="356" spans="1:3" x14ac:dyDescent="0.25">
      <c r="A356" s="3">
        <v>355</v>
      </c>
      <c r="B356" s="3">
        <v>0.58781245800000004</v>
      </c>
      <c r="C356" s="3" t="str">
        <f t="shared" si="6"/>
        <v>2</v>
      </c>
    </row>
    <row r="357" spans="1:3" x14ac:dyDescent="0.25">
      <c r="A357" s="3">
        <v>356</v>
      </c>
      <c r="B357" s="3">
        <v>8.9098593899999994</v>
      </c>
      <c r="C357" s="3" t="str">
        <f t="shared" si="6"/>
        <v>10</v>
      </c>
    </row>
    <row r="358" spans="1:3" x14ac:dyDescent="0.25">
      <c r="A358" s="3">
        <v>357</v>
      </c>
      <c r="B358" s="3">
        <v>8.1958785980000002</v>
      </c>
      <c r="C358" s="3" t="str">
        <f t="shared" si="6"/>
        <v>10</v>
      </c>
    </row>
    <row r="359" spans="1:3" x14ac:dyDescent="0.25">
      <c r="A359" s="3">
        <v>358</v>
      </c>
      <c r="B359" s="3">
        <v>7.3514127890000003</v>
      </c>
      <c r="C359" s="3" t="str">
        <f t="shared" si="6"/>
        <v>8</v>
      </c>
    </row>
    <row r="360" spans="1:3" x14ac:dyDescent="0.25">
      <c r="A360" s="3">
        <v>359</v>
      </c>
      <c r="B360" s="3">
        <v>7.0416946500000002</v>
      </c>
      <c r="C360" s="3" t="str">
        <f t="shared" si="6"/>
        <v>8</v>
      </c>
    </row>
    <row r="361" spans="1:3" x14ac:dyDescent="0.25">
      <c r="A361" s="3">
        <v>360</v>
      </c>
      <c r="B361" s="3">
        <v>7.1705954289999996</v>
      </c>
      <c r="C361" s="3" t="str">
        <f t="shared" si="6"/>
        <v>8</v>
      </c>
    </row>
    <row r="362" spans="1:3" x14ac:dyDescent="0.25">
      <c r="A362" s="3">
        <v>361</v>
      </c>
      <c r="B362" s="3">
        <v>27.957875009999999</v>
      </c>
      <c r="C362" s="3" t="str">
        <f t="shared" si="6"/>
        <v>28</v>
      </c>
    </row>
    <row r="363" spans="1:3" x14ac:dyDescent="0.25">
      <c r="A363" s="3">
        <v>362</v>
      </c>
      <c r="B363" s="3">
        <v>0.20807614399999999</v>
      </c>
      <c r="C363" s="3" t="str">
        <f t="shared" si="6"/>
        <v>2</v>
      </c>
    </row>
    <row r="364" spans="1:3" x14ac:dyDescent="0.25">
      <c r="A364" s="3">
        <v>363</v>
      </c>
      <c r="B364" s="3">
        <v>0.20807614399999999</v>
      </c>
      <c r="C364" s="3" t="str">
        <f t="shared" si="6"/>
        <v>2</v>
      </c>
    </row>
    <row r="365" spans="1:3" x14ac:dyDescent="0.25">
      <c r="A365" s="3">
        <v>364</v>
      </c>
      <c r="B365" s="3">
        <v>11.2430553</v>
      </c>
      <c r="C365" s="3" t="str">
        <f t="shared" si="6"/>
        <v>12</v>
      </c>
    </row>
    <row r="366" spans="1:3" x14ac:dyDescent="0.25">
      <c r="A366" s="3">
        <v>365</v>
      </c>
      <c r="B366" s="3">
        <v>10.714652709999999</v>
      </c>
      <c r="C366" s="3" t="str">
        <f t="shared" si="6"/>
        <v>12</v>
      </c>
    </row>
    <row r="367" spans="1:3" x14ac:dyDescent="0.25">
      <c r="A367" s="3">
        <v>366</v>
      </c>
      <c r="B367" s="3">
        <v>3.7639441150000001</v>
      </c>
      <c r="C367" s="3" t="str">
        <f t="shared" si="6"/>
        <v>4</v>
      </c>
    </row>
    <row r="368" spans="1:3" x14ac:dyDescent="0.25">
      <c r="A368" s="3">
        <v>367</v>
      </c>
      <c r="B368" s="3">
        <v>2.9134433259999999</v>
      </c>
      <c r="C368" s="3" t="str">
        <f t="shared" si="6"/>
        <v>4</v>
      </c>
    </row>
    <row r="369" spans="1:3" x14ac:dyDescent="0.25">
      <c r="A369" s="3">
        <v>368</v>
      </c>
      <c r="B369" s="3">
        <v>19.22103907</v>
      </c>
      <c r="C369" s="3" t="str">
        <f t="shared" si="6"/>
        <v>20</v>
      </c>
    </row>
    <row r="370" spans="1:3" x14ac:dyDescent="0.25">
      <c r="A370" s="3">
        <v>369</v>
      </c>
      <c r="B370" s="3">
        <v>24.174368779999998</v>
      </c>
      <c r="C370" s="3" t="str">
        <f t="shared" si="6"/>
        <v>26</v>
      </c>
    </row>
    <row r="371" spans="1:3" x14ac:dyDescent="0.25">
      <c r="A371" s="3">
        <v>370</v>
      </c>
      <c r="B371" s="3">
        <v>3.2314484289999998</v>
      </c>
      <c r="C371" s="3" t="str">
        <f t="shared" si="6"/>
        <v>4</v>
      </c>
    </row>
    <row r="372" spans="1:3" x14ac:dyDescent="0.25">
      <c r="A372" s="3">
        <v>371</v>
      </c>
      <c r="B372" s="3">
        <v>3.6486098060000001</v>
      </c>
      <c r="C372" s="3" t="str">
        <f t="shared" si="6"/>
        <v>4</v>
      </c>
    </row>
    <row r="373" spans="1:3" x14ac:dyDescent="0.25">
      <c r="A373" s="3">
        <v>372</v>
      </c>
      <c r="B373" s="3">
        <v>5.3687128189999997</v>
      </c>
      <c r="C373" s="3" t="str">
        <f t="shared" si="6"/>
        <v>6</v>
      </c>
    </row>
    <row r="374" spans="1:3" x14ac:dyDescent="0.25">
      <c r="A374" s="3">
        <v>373</v>
      </c>
      <c r="B374" s="3">
        <v>10.42579486</v>
      </c>
      <c r="C374" s="3" t="str">
        <f t="shared" si="6"/>
        <v>12</v>
      </c>
    </row>
    <row r="375" spans="1:3" x14ac:dyDescent="0.25">
      <c r="A375" s="3">
        <v>374</v>
      </c>
      <c r="B375" s="3">
        <v>26.72957817</v>
      </c>
      <c r="C375" s="3" t="str">
        <f t="shared" si="6"/>
        <v>28</v>
      </c>
    </row>
    <row r="376" spans="1:3" x14ac:dyDescent="0.25">
      <c r="A376" s="3">
        <v>375</v>
      </c>
      <c r="B376" s="3">
        <v>0.294471553</v>
      </c>
      <c r="C376" s="3" t="str">
        <f t="shared" si="6"/>
        <v>2</v>
      </c>
    </row>
    <row r="377" spans="1:3" x14ac:dyDescent="0.25">
      <c r="A377" s="3">
        <v>376</v>
      </c>
      <c r="B377" s="3">
        <v>9.3120081270000004</v>
      </c>
      <c r="C377" s="3" t="str">
        <f t="shared" si="6"/>
        <v>10</v>
      </c>
    </row>
    <row r="378" spans="1:3" x14ac:dyDescent="0.25">
      <c r="A378" s="3">
        <v>377</v>
      </c>
      <c r="B378" s="3">
        <v>7.8922214009999996</v>
      </c>
      <c r="C378" s="3" t="str">
        <f t="shared" si="6"/>
        <v>8</v>
      </c>
    </row>
    <row r="379" spans="1:3" x14ac:dyDescent="0.25">
      <c r="A379" s="3">
        <v>378</v>
      </c>
      <c r="B379" s="3">
        <v>5.5751693680000001</v>
      </c>
      <c r="C379" s="3" t="str">
        <f t="shared" si="6"/>
        <v>6</v>
      </c>
    </row>
    <row r="380" spans="1:3" x14ac:dyDescent="0.25">
      <c r="A380" s="3">
        <v>379</v>
      </c>
      <c r="B380" s="3">
        <v>1.5432329149999999</v>
      </c>
      <c r="C380" s="3" t="str">
        <f t="shared" si="6"/>
        <v>2</v>
      </c>
    </row>
    <row r="381" spans="1:3" x14ac:dyDescent="0.25">
      <c r="A381" s="3">
        <v>380</v>
      </c>
      <c r="B381" s="3">
        <v>30.76557407</v>
      </c>
      <c r="C381" s="3" t="str">
        <f t="shared" si="6"/>
        <v>32</v>
      </c>
    </row>
    <row r="382" spans="1:3" x14ac:dyDescent="0.25">
      <c r="A382" s="3">
        <v>381</v>
      </c>
      <c r="B382" s="3">
        <v>5.7317905480000002</v>
      </c>
      <c r="C382" s="3" t="str">
        <f t="shared" si="6"/>
        <v>6</v>
      </c>
    </row>
    <row r="383" spans="1:3" x14ac:dyDescent="0.25">
      <c r="A383" s="3">
        <v>382</v>
      </c>
      <c r="B383" s="3">
        <v>25.91764379</v>
      </c>
      <c r="C383" s="3" t="str">
        <f t="shared" si="6"/>
        <v>26</v>
      </c>
    </row>
    <row r="384" spans="1:3" x14ac:dyDescent="0.25">
      <c r="A384" s="3">
        <v>383</v>
      </c>
      <c r="B384" s="3">
        <v>22.36356958</v>
      </c>
      <c r="C384" s="3" t="str">
        <f t="shared" si="6"/>
        <v>24</v>
      </c>
    </row>
    <row r="385" spans="1:3" x14ac:dyDescent="0.25">
      <c r="A385" s="3">
        <v>384</v>
      </c>
      <c r="B385" s="3">
        <v>2.495739543</v>
      </c>
      <c r="C385" s="3" t="str">
        <f t="shared" si="6"/>
        <v>4</v>
      </c>
    </row>
    <row r="386" spans="1:3" x14ac:dyDescent="0.25">
      <c r="A386" s="3">
        <v>385</v>
      </c>
      <c r="B386" s="3">
        <v>4.3579211559999997</v>
      </c>
      <c r="C386" s="3" t="str">
        <f t="shared" si="6"/>
        <v>6</v>
      </c>
    </row>
    <row r="387" spans="1:3" x14ac:dyDescent="0.25">
      <c r="A387" s="3">
        <v>386</v>
      </c>
      <c r="B387" s="3">
        <v>6.5799454280000003</v>
      </c>
      <c r="C387" s="3" t="str">
        <f t="shared" ref="C387:C410" si="7">IF(B387&lt;2,"2",IF(B387&lt;4,"4",IF(B387&lt;6,"6",IF(B387&lt;8,"8",IF(B387&lt;10,"10",IF(B387&lt;12,"12",IF(B387&lt;14,"14",IF(B387&lt;16,"16",IF(B387&lt;18,"18",IF(B387&lt;20,"20",IF(B387&lt;22,"22",IF(B387&lt;24,"24",IF(B387&lt;26,"26",IF(B387&lt;28,"28",IF(B387&lt;30,"30",IF(B387&lt;32,"32",IF(B387&lt;34,"34",IF(B387&lt;36,"36",IF(B387&lt;38,"38")))))))))))))))))))</f>
        <v>8</v>
      </c>
    </row>
    <row r="388" spans="1:3" x14ac:dyDescent="0.25">
      <c r="A388" s="3">
        <v>387</v>
      </c>
      <c r="B388" s="3">
        <v>2.5200887980000002</v>
      </c>
      <c r="C388" s="3" t="str">
        <f t="shared" si="7"/>
        <v>4</v>
      </c>
    </row>
    <row r="389" spans="1:3" x14ac:dyDescent="0.25">
      <c r="A389" s="3">
        <v>388</v>
      </c>
      <c r="B389" s="3">
        <v>30.265287489999999</v>
      </c>
      <c r="C389" s="3" t="str">
        <f t="shared" si="7"/>
        <v>32</v>
      </c>
    </row>
    <row r="390" spans="1:3" x14ac:dyDescent="0.25">
      <c r="A390" s="3">
        <v>389</v>
      </c>
      <c r="B390" s="3">
        <v>2.806687299</v>
      </c>
      <c r="C390" s="3" t="str">
        <f t="shared" si="7"/>
        <v>4</v>
      </c>
    </row>
    <row r="391" spans="1:3" x14ac:dyDescent="0.25">
      <c r="A391" s="3">
        <v>390</v>
      </c>
      <c r="B391" s="3">
        <v>0.36065252399999997</v>
      </c>
      <c r="C391" s="3" t="str">
        <f t="shared" si="7"/>
        <v>2</v>
      </c>
    </row>
    <row r="392" spans="1:3" x14ac:dyDescent="0.25">
      <c r="A392" s="3">
        <v>391</v>
      </c>
      <c r="B392" s="3">
        <v>4.892628127</v>
      </c>
      <c r="C392" s="3" t="str">
        <f t="shared" si="7"/>
        <v>6</v>
      </c>
    </row>
    <row r="393" spans="1:3" x14ac:dyDescent="0.25">
      <c r="A393" s="3">
        <v>392</v>
      </c>
      <c r="B393" s="3">
        <v>36.234177219999999</v>
      </c>
      <c r="C393" s="3" t="str">
        <f t="shared" si="7"/>
        <v>38</v>
      </c>
    </row>
    <row r="394" spans="1:3" x14ac:dyDescent="0.25">
      <c r="A394" s="3">
        <v>393</v>
      </c>
      <c r="B394" s="3">
        <v>7.4504261759999997</v>
      </c>
      <c r="C394" s="3" t="str">
        <f t="shared" si="7"/>
        <v>8</v>
      </c>
    </row>
    <row r="395" spans="1:3" x14ac:dyDescent="0.25">
      <c r="A395" s="3">
        <v>394</v>
      </c>
      <c r="B395" s="3">
        <v>1.728039254</v>
      </c>
      <c r="C395" s="3" t="str">
        <f t="shared" si="7"/>
        <v>2</v>
      </c>
    </row>
    <row r="396" spans="1:3" x14ac:dyDescent="0.25">
      <c r="A396" s="3">
        <v>395</v>
      </c>
      <c r="B396" s="3">
        <v>19.830885540000001</v>
      </c>
      <c r="C396" s="3" t="str">
        <f t="shared" si="7"/>
        <v>20</v>
      </c>
    </row>
    <row r="397" spans="1:3" x14ac:dyDescent="0.25">
      <c r="A397" s="3">
        <v>396</v>
      </c>
      <c r="B397" s="3">
        <v>2.849869639</v>
      </c>
      <c r="C397" s="3" t="str">
        <f t="shared" si="7"/>
        <v>4</v>
      </c>
    </row>
    <row r="398" spans="1:3" x14ac:dyDescent="0.25">
      <c r="A398" s="3">
        <v>397</v>
      </c>
      <c r="B398" s="3">
        <v>1.5842367559999999</v>
      </c>
      <c r="C398" s="3" t="str">
        <f t="shared" si="7"/>
        <v>2</v>
      </c>
    </row>
    <row r="399" spans="1:3" x14ac:dyDescent="0.25">
      <c r="A399" s="3">
        <v>398</v>
      </c>
      <c r="B399" s="3">
        <v>1.6778364960000001</v>
      </c>
      <c r="C399" s="3" t="str">
        <f t="shared" si="7"/>
        <v>2</v>
      </c>
    </row>
    <row r="400" spans="1:3" x14ac:dyDescent="0.25">
      <c r="A400" s="3">
        <v>399</v>
      </c>
      <c r="B400" s="3">
        <v>28.605633709999999</v>
      </c>
      <c r="C400" s="3" t="str">
        <f t="shared" si="7"/>
        <v>30</v>
      </c>
    </row>
    <row r="401" spans="1:3" x14ac:dyDescent="0.25">
      <c r="A401" s="3">
        <v>400</v>
      </c>
      <c r="B401" s="3">
        <v>0.20807614399999999</v>
      </c>
      <c r="C401" s="3" t="str">
        <f t="shared" si="7"/>
        <v>2</v>
      </c>
    </row>
    <row r="402" spans="1:3" x14ac:dyDescent="0.25">
      <c r="A402" s="3">
        <v>401</v>
      </c>
      <c r="B402" s="3">
        <v>15.99580811</v>
      </c>
      <c r="C402" s="3" t="str">
        <f t="shared" si="7"/>
        <v>16</v>
      </c>
    </row>
    <row r="403" spans="1:3" x14ac:dyDescent="0.25">
      <c r="A403" s="3">
        <v>402</v>
      </c>
      <c r="B403" s="3">
        <v>0.294471553</v>
      </c>
      <c r="C403" s="3" t="str">
        <f t="shared" si="7"/>
        <v>2</v>
      </c>
    </row>
    <row r="404" spans="1:3" x14ac:dyDescent="0.25">
      <c r="A404" s="3">
        <v>403</v>
      </c>
      <c r="B404" s="3">
        <v>0.20807614399999999</v>
      </c>
      <c r="C404" s="3" t="str">
        <f t="shared" si="7"/>
        <v>2</v>
      </c>
    </row>
    <row r="405" spans="1:3" x14ac:dyDescent="0.25">
      <c r="A405" s="3">
        <v>404</v>
      </c>
      <c r="B405" s="3">
        <v>3.3429102670000002</v>
      </c>
      <c r="C405" s="3" t="str">
        <f t="shared" si="7"/>
        <v>4</v>
      </c>
    </row>
    <row r="406" spans="1:3" x14ac:dyDescent="0.25">
      <c r="A406" s="3">
        <v>405</v>
      </c>
      <c r="B406" s="3">
        <v>1.1953830759999999</v>
      </c>
      <c r="C406" s="3" t="str">
        <f t="shared" si="7"/>
        <v>2</v>
      </c>
    </row>
    <row r="407" spans="1:3" x14ac:dyDescent="0.25">
      <c r="A407" s="3">
        <v>406</v>
      </c>
      <c r="B407" s="3">
        <v>24.62486161</v>
      </c>
      <c r="C407" s="3" t="str">
        <f t="shared" si="7"/>
        <v>26</v>
      </c>
    </row>
    <row r="408" spans="1:3" x14ac:dyDescent="0.25">
      <c r="A408" s="3">
        <v>407</v>
      </c>
      <c r="B408" s="3">
        <v>0.20807614399999999</v>
      </c>
      <c r="C408" s="3" t="str">
        <f t="shared" si="7"/>
        <v>2</v>
      </c>
    </row>
    <row r="409" spans="1:3" x14ac:dyDescent="0.25">
      <c r="A409" s="3">
        <v>408</v>
      </c>
      <c r="B409" s="3">
        <v>8.8755245439999992</v>
      </c>
      <c r="C409" s="3" t="str">
        <f t="shared" si="7"/>
        <v>10</v>
      </c>
    </row>
    <row r="410" spans="1:3" x14ac:dyDescent="0.25">
      <c r="A410" s="3">
        <v>409</v>
      </c>
      <c r="B410" s="3">
        <v>12.721025149999999</v>
      </c>
      <c r="C410" s="3" t="str">
        <f t="shared" si="7"/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F13" sqref="F13"/>
    </sheetView>
  </sheetViews>
  <sheetFormatPr defaultRowHeight="15" x14ac:dyDescent="0.25"/>
  <cols>
    <col min="1" max="16384" width="9" style="1"/>
  </cols>
  <sheetData>
    <row r="1" spans="1:6" x14ac:dyDescent="0.25">
      <c r="D1" s="1" t="s">
        <v>9</v>
      </c>
      <c r="E1" s="1" t="s">
        <v>9</v>
      </c>
      <c r="F1" s="1" t="s">
        <v>9</v>
      </c>
    </row>
    <row r="2" spans="1:6" x14ac:dyDescent="0.25">
      <c r="A2" s="1" t="s">
        <v>4</v>
      </c>
      <c r="B2" s="1">
        <v>8.7100000000000009</v>
      </c>
      <c r="D2" s="1" t="s">
        <v>5</v>
      </c>
      <c r="E2" s="1" t="s">
        <v>6</v>
      </c>
      <c r="F2" s="1" t="s">
        <v>6</v>
      </c>
    </row>
    <row r="3" spans="1:6" x14ac:dyDescent="0.25">
      <c r="A3" s="1" t="s">
        <v>7</v>
      </c>
      <c r="B3" s="1">
        <v>0.878</v>
      </c>
      <c r="E3" s="7" t="s">
        <v>13</v>
      </c>
      <c r="F3" s="7" t="s">
        <v>14</v>
      </c>
    </row>
    <row r="4" spans="1:6" x14ac:dyDescent="0.25">
      <c r="A4" s="9" t="s">
        <v>21</v>
      </c>
      <c r="B4" s="1">
        <v>2</v>
      </c>
      <c r="D4" s="1">
        <v>0</v>
      </c>
    </row>
    <row r="5" spans="1:6" x14ac:dyDescent="0.25">
      <c r="D5" s="1">
        <f t="shared" ref="D5:D36" si="0">D4+delta_x</f>
        <v>0.5</v>
      </c>
      <c r="E5" s="1">
        <f t="shared" ref="E5:E36" si="1">C_*(beta/alpha)*(D5/alpha)^(beta-1)*EXP(-((D5/alpha)^beta))</f>
        <v>0.26338085223439023</v>
      </c>
      <c r="F5" s="1">
        <f t="shared" ref="F5:F36" si="2">C_*WEIBULL(D5,beta,alpha,FALSE)</f>
        <v>0.26338085223439017</v>
      </c>
    </row>
    <row r="6" spans="1:6" x14ac:dyDescent="0.25">
      <c r="A6" s="1" t="s">
        <v>8</v>
      </c>
      <c r="B6" s="1">
        <v>0.5</v>
      </c>
      <c r="D6" s="1">
        <f t="shared" si="0"/>
        <v>1</v>
      </c>
      <c r="E6" s="1">
        <f t="shared" si="1"/>
        <v>0.22607790898075392</v>
      </c>
      <c r="F6" s="1">
        <f t="shared" si="2"/>
        <v>0.22607790898075392</v>
      </c>
    </row>
    <row r="7" spans="1:6" x14ac:dyDescent="0.25">
      <c r="D7" s="1">
        <f t="shared" si="0"/>
        <v>1.5</v>
      </c>
      <c r="E7" s="1">
        <f t="shared" si="1"/>
        <v>0.20184146874817382</v>
      </c>
      <c r="F7" s="1">
        <f t="shared" si="2"/>
        <v>0.20184146874817382</v>
      </c>
    </row>
    <row r="8" spans="1:6" x14ac:dyDescent="0.25">
      <c r="D8" s="1">
        <f t="shared" si="0"/>
        <v>2</v>
      </c>
      <c r="E8" s="1">
        <f t="shared" si="1"/>
        <v>0.18328717155986396</v>
      </c>
      <c r="F8" s="1">
        <f t="shared" si="2"/>
        <v>0.18328717155986393</v>
      </c>
    </row>
    <row r="9" spans="1:6" x14ac:dyDescent="0.25">
      <c r="D9" s="1">
        <f t="shared" si="0"/>
        <v>2.5</v>
      </c>
      <c r="E9" s="1">
        <f t="shared" si="1"/>
        <v>0.16806694940710365</v>
      </c>
      <c r="F9" s="1">
        <f t="shared" si="2"/>
        <v>0.16806694940710365</v>
      </c>
    </row>
    <row r="10" spans="1:6" x14ac:dyDescent="0.25">
      <c r="D10" s="1">
        <f t="shared" si="0"/>
        <v>3</v>
      </c>
      <c r="E10" s="1">
        <f t="shared" si="1"/>
        <v>0.15510380257015643</v>
      </c>
      <c r="F10" s="1">
        <f t="shared" si="2"/>
        <v>0.15510380257015643</v>
      </c>
    </row>
    <row r="11" spans="1:6" x14ac:dyDescent="0.25">
      <c r="D11" s="1">
        <f t="shared" si="0"/>
        <v>3.5</v>
      </c>
      <c r="E11" s="1">
        <f t="shared" si="1"/>
        <v>0.14380198902875693</v>
      </c>
      <c r="F11" s="1">
        <f t="shared" si="2"/>
        <v>0.14380198902875693</v>
      </c>
    </row>
    <row r="12" spans="1:6" x14ac:dyDescent="0.25">
      <c r="D12" s="1">
        <f t="shared" si="0"/>
        <v>4</v>
      </c>
      <c r="E12" s="1">
        <f t="shared" si="1"/>
        <v>0.13379132510032099</v>
      </c>
      <c r="F12" s="1">
        <f t="shared" si="2"/>
        <v>0.13379132510032099</v>
      </c>
    </row>
    <row r="13" spans="1:6" x14ac:dyDescent="0.25">
      <c r="D13" s="1">
        <f t="shared" si="0"/>
        <v>4.5</v>
      </c>
      <c r="E13" s="1">
        <f t="shared" si="1"/>
        <v>0.12482271589183423</v>
      </c>
      <c r="F13" s="1">
        <f t="shared" si="2"/>
        <v>0.12482271589183422</v>
      </c>
    </row>
    <row r="14" spans="1:6" x14ac:dyDescent="0.25">
      <c r="D14" s="1">
        <f t="shared" si="0"/>
        <v>5</v>
      </c>
      <c r="E14" s="1">
        <f t="shared" si="1"/>
        <v>0.11671855511514076</v>
      </c>
      <c r="F14" s="1">
        <f t="shared" si="2"/>
        <v>0.11671855511514075</v>
      </c>
    </row>
    <row r="15" spans="1:6" x14ac:dyDescent="0.25">
      <c r="D15" s="1">
        <f t="shared" si="0"/>
        <v>5.5</v>
      </c>
      <c r="E15" s="1">
        <f t="shared" si="1"/>
        <v>0.10934653141344149</v>
      </c>
      <c r="F15" s="1">
        <f t="shared" si="2"/>
        <v>0.10934653141344146</v>
      </c>
    </row>
    <row r="16" spans="1:6" x14ac:dyDescent="0.25">
      <c r="D16" s="1">
        <f t="shared" si="0"/>
        <v>6</v>
      </c>
      <c r="E16" s="1">
        <f t="shared" si="1"/>
        <v>0.10260464508174948</v>
      </c>
      <c r="F16" s="1">
        <f t="shared" si="2"/>
        <v>0.10260464508174946</v>
      </c>
    </row>
    <row r="17" spans="4:6" x14ac:dyDescent="0.25">
      <c r="D17" s="1">
        <f t="shared" si="0"/>
        <v>6.5</v>
      </c>
      <c r="E17" s="1">
        <f t="shared" si="1"/>
        <v>9.6412085272816306E-2</v>
      </c>
      <c r="F17" s="1">
        <f t="shared" si="2"/>
        <v>9.6412085272816292E-2</v>
      </c>
    </row>
    <row r="18" spans="4:6" x14ac:dyDescent="0.25">
      <c r="D18" s="1">
        <f t="shared" si="0"/>
        <v>7</v>
      </c>
      <c r="E18" s="1">
        <f t="shared" si="1"/>
        <v>9.0703389279716926E-2</v>
      </c>
      <c r="F18" s="1">
        <f t="shared" si="2"/>
        <v>9.0703389279716926E-2</v>
      </c>
    </row>
    <row r="19" spans="4:6" x14ac:dyDescent="0.25">
      <c r="D19" s="1">
        <f t="shared" si="0"/>
        <v>7.5</v>
      </c>
      <c r="E19" s="1">
        <f t="shared" si="1"/>
        <v>8.5424545213001093E-2</v>
      </c>
      <c r="F19" s="1">
        <f t="shared" si="2"/>
        <v>8.5424545213001066E-2</v>
      </c>
    </row>
    <row r="20" spans="4:6" x14ac:dyDescent="0.25">
      <c r="D20" s="1">
        <f t="shared" si="0"/>
        <v>8</v>
      </c>
      <c r="E20" s="1">
        <f t="shared" si="1"/>
        <v>8.0530299694831539E-2</v>
      </c>
      <c r="F20" s="1">
        <f t="shared" si="2"/>
        <v>8.0530299694831539E-2</v>
      </c>
    </row>
    <row r="21" spans="4:6" x14ac:dyDescent="0.25">
      <c r="D21" s="1">
        <f t="shared" si="0"/>
        <v>8.5</v>
      </c>
      <c r="E21" s="1">
        <f t="shared" si="1"/>
        <v>7.5982242311178144E-2</v>
      </c>
      <c r="F21" s="1">
        <f t="shared" si="2"/>
        <v>7.598224231117813E-2</v>
      </c>
    </row>
    <row r="22" spans="4:6" x14ac:dyDescent="0.25">
      <c r="D22" s="1">
        <f t="shared" si="0"/>
        <v>9</v>
      </c>
      <c r="E22" s="1">
        <f t="shared" si="1"/>
        <v>7.1747407654028053E-2</v>
      </c>
      <c r="F22" s="1">
        <f t="shared" si="2"/>
        <v>7.1747407654028039E-2</v>
      </c>
    </row>
    <row r="23" spans="4:6" x14ac:dyDescent="0.25">
      <c r="D23" s="1">
        <f t="shared" si="0"/>
        <v>9.5</v>
      </c>
      <c r="E23" s="1">
        <f t="shared" si="1"/>
        <v>6.7797232297868618E-2</v>
      </c>
      <c r="F23" s="1">
        <f t="shared" si="2"/>
        <v>6.7797232297868618E-2</v>
      </c>
    </row>
    <row r="24" spans="4:6" x14ac:dyDescent="0.25">
      <c r="D24" s="1">
        <f t="shared" si="0"/>
        <v>10</v>
      </c>
      <c r="E24" s="1">
        <f t="shared" si="1"/>
        <v>6.4106761350885E-2</v>
      </c>
      <c r="F24" s="1">
        <f t="shared" si="2"/>
        <v>6.4106761350885E-2</v>
      </c>
    </row>
    <row r="25" spans="4:6" x14ac:dyDescent="0.25">
      <c r="D25" s="1">
        <f t="shared" si="0"/>
        <v>10.5</v>
      </c>
      <c r="E25" s="1">
        <f t="shared" si="1"/>
        <v>6.0654034419646036E-2</v>
      </c>
      <c r="F25" s="1">
        <f t="shared" si="2"/>
        <v>6.0654034419646036E-2</v>
      </c>
    </row>
    <row r="26" spans="4:6" x14ac:dyDescent="0.25">
      <c r="D26" s="1">
        <f t="shared" si="0"/>
        <v>11</v>
      </c>
      <c r="E26" s="1">
        <f t="shared" si="1"/>
        <v>5.7419603108471849E-2</v>
      </c>
      <c r="F26" s="1">
        <f t="shared" si="2"/>
        <v>5.7419603108471849E-2</v>
      </c>
    </row>
    <row r="27" spans="4:6" x14ac:dyDescent="0.25">
      <c r="D27" s="1">
        <f t="shared" si="0"/>
        <v>11.5</v>
      </c>
      <c r="E27" s="1">
        <f t="shared" si="1"/>
        <v>5.4386146660897985E-2</v>
      </c>
      <c r="F27" s="1">
        <f t="shared" si="2"/>
        <v>5.4386146660897972E-2</v>
      </c>
    </row>
    <row r="28" spans="4:6" x14ac:dyDescent="0.25">
      <c r="D28" s="1">
        <f t="shared" si="0"/>
        <v>12</v>
      </c>
      <c r="E28" s="1">
        <f t="shared" si="1"/>
        <v>5.1538161994612995E-2</v>
      </c>
      <c r="F28" s="1">
        <f t="shared" si="2"/>
        <v>5.1538161994612988E-2</v>
      </c>
    </row>
    <row r="29" spans="4:6" x14ac:dyDescent="0.25">
      <c r="D29" s="1">
        <f t="shared" si="0"/>
        <v>12.5</v>
      </c>
      <c r="E29" s="1">
        <f t="shared" si="1"/>
        <v>4.8861710939868588E-2</v>
      </c>
      <c r="F29" s="1">
        <f t="shared" si="2"/>
        <v>4.8861710939868581E-2</v>
      </c>
    </row>
    <row r="30" spans="4:6" x14ac:dyDescent="0.25">
      <c r="D30" s="1">
        <f t="shared" si="0"/>
        <v>13</v>
      </c>
      <c r="E30" s="1">
        <f t="shared" si="1"/>
        <v>4.6344212038429443E-2</v>
      </c>
      <c r="F30" s="1">
        <f t="shared" si="2"/>
        <v>4.6344212038429443E-2</v>
      </c>
    </row>
    <row r="31" spans="4:6" x14ac:dyDescent="0.25">
      <c r="D31" s="1">
        <f t="shared" si="0"/>
        <v>13.5</v>
      </c>
      <c r="E31" s="1">
        <f t="shared" si="1"/>
        <v>4.3974267468188208E-2</v>
      </c>
      <c r="F31" s="1">
        <f t="shared" si="2"/>
        <v>4.3974267468188208E-2</v>
      </c>
    </row>
    <row r="32" spans="4:6" x14ac:dyDescent="0.25">
      <c r="D32" s="1">
        <f t="shared" si="0"/>
        <v>14</v>
      </c>
      <c r="E32" s="1">
        <f t="shared" si="1"/>
        <v>4.1741517958308459E-2</v>
      </c>
      <c r="F32" s="1">
        <f t="shared" si="2"/>
        <v>4.1741517958308459E-2</v>
      </c>
    </row>
    <row r="33" spans="4:6" x14ac:dyDescent="0.25">
      <c r="D33" s="1">
        <f t="shared" si="0"/>
        <v>14.5</v>
      </c>
      <c r="E33" s="1">
        <f t="shared" si="1"/>
        <v>3.963652023261529E-2</v>
      </c>
      <c r="F33" s="1">
        <f t="shared" si="2"/>
        <v>3.9636520232615297E-2</v>
      </c>
    </row>
    <row r="34" spans="4:6" x14ac:dyDescent="0.25">
      <c r="D34" s="1">
        <f t="shared" si="0"/>
        <v>15</v>
      </c>
      <c r="E34" s="1">
        <f t="shared" si="1"/>
        <v>3.7650642752264422E-2</v>
      </c>
      <c r="F34" s="1">
        <f t="shared" si="2"/>
        <v>3.7650642752264415E-2</v>
      </c>
    </row>
    <row r="35" spans="4:6" x14ac:dyDescent="0.25">
      <c r="D35" s="1">
        <f t="shared" si="0"/>
        <v>15.5</v>
      </c>
      <c r="E35" s="1">
        <f t="shared" si="1"/>
        <v>3.5775976449318021E-2</v>
      </c>
      <c r="F35" s="1">
        <f t="shared" si="2"/>
        <v>3.5775976449318007E-2</v>
      </c>
    </row>
    <row r="36" spans="4:6" x14ac:dyDescent="0.25">
      <c r="D36" s="1">
        <f t="shared" si="0"/>
        <v>16</v>
      </c>
      <c r="E36" s="1">
        <f t="shared" si="1"/>
        <v>3.4005257837962002E-2</v>
      </c>
      <c r="F36" s="1">
        <f t="shared" si="2"/>
        <v>3.4005257837961995E-2</v>
      </c>
    </row>
    <row r="37" spans="4:6" x14ac:dyDescent="0.25">
      <c r="D37" s="1">
        <f t="shared" ref="D37:D53" si="3">D36+delta_x</f>
        <v>16.5</v>
      </c>
      <c r="E37" s="1">
        <f t="shared" ref="E37:E68" si="4">C_*(beta/alpha)*(D37/alpha)^(beta-1)*EXP(-((D37/alpha)^beta))</f>
        <v>3.2331802420565679E-2</v>
      </c>
      <c r="F37" s="1">
        <f t="shared" ref="F37:F68" si="5">C_*WEIBULL(D37,beta,alpha,FALSE)</f>
        <v>3.2331802420565679E-2</v>
      </c>
    </row>
    <row r="38" spans="4:6" x14ac:dyDescent="0.25">
      <c r="D38" s="1">
        <f t="shared" si="3"/>
        <v>17</v>
      </c>
      <c r="E38" s="1">
        <f t="shared" si="4"/>
        <v>3.0749446714644951E-2</v>
      </c>
      <c r="F38" s="1">
        <f t="shared" si="5"/>
        <v>3.0749446714644944E-2</v>
      </c>
    </row>
    <row r="39" spans="4:6" x14ac:dyDescent="0.25">
      <c r="D39" s="1">
        <f t="shared" si="3"/>
        <v>17.5</v>
      </c>
      <c r="E39" s="1">
        <f t="shared" si="4"/>
        <v>2.9252497544849852E-2</v>
      </c>
      <c r="F39" s="1">
        <f t="shared" si="5"/>
        <v>2.9252497544849848E-2</v>
      </c>
    </row>
    <row r="40" spans="4:6" x14ac:dyDescent="0.25">
      <c r="D40" s="1">
        <f t="shared" si="3"/>
        <v>18</v>
      </c>
      <c r="E40" s="1">
        <f t="shared" si="4"/>
        <v>2.7835687493675612E-2</v>
      </c>
      <c r="F40" s="1">
        <f t="shared" si="5"/>
        <v>2.7835687493675612E-2</v>
      </c>
    </row>
    <row r="41" spans="4:6" x14ac:dyDescent="0.25">
      <c r="D41" s="1">
        <f t="shared" si="3"/>
        <v>18.5</v>
      </c>
      <c r="E41" s="1">
        <f t="shared" si="4"/>
        <v>2.6494135602032752E-2</v>
      </c>
      <c r="F41" s="1">
        <f t="shared" si="5"/>
        <v>2.6494135602032749E-2</v>
      </c>
    </row>
    <row r="42" spans="4:6" x14ac:dyDescent="0.25">
      <c r="D42" s="1">
        <f t="shared" si="3"/>
        <v>19</v>
      </c>
      <c r="E42" s="1">
        <f t="shared" si="4"/>
        <v>2.5223312568196522E-2</v>
      </c>
      <c r="F42" s="1">
        <f t="shared" si="5"/>
        <v>2.5223312568196522E-2</v>
      </c>
    </row>
    <row r="43" spans="4:6" x14ac:dyDescent="0.25">
      <c r="D43" s="1">
        <f t="shared" si="3"/>
        <v>19.5</v>
      </c>
      <c r="E43" s="1">
        <f t="shared" si="4"/>
        <v>2.4019009820016618E-2</v>
      </c>
      <c r="F43" s="1">
        <f t="shared" si="5"/>
        <v>2.4019009820016615E-2</v>
      </c>
    </row>
    <row r="44" spans="4:6" x14ac:dyDescent="0.25">
      <c r="D44" s="1">
        <f t="shared" si="3"/>
        <v>20</v>
      </c>
      <c r="E44" s="1">
        <f t="shared" si="4"/>
        <v>2.2877311937409286E-2</v>
      </c>
      <c r="F44" s="1">
        <f t="shared" si="5"/>
        <v>2.2877311937409283E-2</v>
      </c>
    </row>
    <row r="45" spans="4:6" x14ac:dyDescent="0.25">
      <c r="D45" s="1">
        <f t="shared" si="3"/>
        <v>20.5</v>
      </c>
      <c r="E45" s="1">
        <f t="shared" si="4"/>
        <v>2.1794571985246976E-2</v>
      </c>
      <c r="F45" s="1">
        <f t="shared" si="5"/>
        <v>2.1794571985246976E-2</v>
      </c>
    </row>
    <row r="46" spans="4:6" x14ac:dyDescent="0.25">
      <c r="D46" s="1">
        <f t="shared" si="3"/>
        <v>21</v>
      </c>
      <c r="E46" s="1">
        <f t="shared" si="4"/>
        <v>2.0767389384766879E-2</v>
      </c>
      <c r="F46" s="1">
        <f t="shared" si="5"/>
        <v>2.0767389384766879E-2</v>
      </c>
    </row>
    <row r="47" spans="4:6" x14ac:dyDescent="0.25">
      <c r="D47" s="1">
        <f t="shared" si="3"/>
        <v>21.5</v>
      </c>
      <c r="E47" s="1">
        <f t="shared" si="4"/>
        <v>1.9792590007598022E-2</v>
      </c>
      <c r="F47" s="1">
        <f t="shared" si="5"/>
        <v>1.9792590007598025E-2</v>
      </c>
    </row>
    <row r="48" spans="4:6" x14ac:dyDescent="0.25">
      <c r="D48" s="1">
        <f t="shared" si="3"/>
        <v>22</v>
      </c>
      <c r="E48" s="1">
        <f t="shared" si="4"/>
        <v>1.8867208222835184E-2</v>
      </c>
      <c r="F48" s="1">
        <f t="shared" si="5"/>
        <v>1.8867208222835181E-2</v>
      </c>
    </row>
    <row r="49" spans="4:6" x14ac:dyDescent="0.25">
      <c r="D49" s="1">
        <f t="shared" si="3"/>
        <v>22.5</v>
      </c>
      <c r="E49" s="1">
        <f t="shared" si="4"/>
        <v>1.7988470666127097E-2</v>
      </c>
      <c r="F49" s="1">
        <f t="shared" si="5"/>
        <v>1.7988470666127097E-2</v>
      </c>
    </row>
    <row r="50" spans="4:6" x14ac:dyDescent="0.25">
      <c r="D50" s="1">
        <f t="shared" si="3"/>
        <v>23</v>
      </c>
      <c r="E50" s="1">
        <f t="shared" si="4"/>
        <v>1.7153781531964774E-2</v>
      </c>
      <c r="F50" s="1">
        <f t="shared" si="5"/>
        <v>1.7153781531964771E-2</v>
      </c>
    </row>
    <row r="51" spans="4:6" x14ac:dyDescent="0.25">
      <c r="D51" s="1">
        <f t="shared" si="3"/>
        <v>23.5</v>
      </c>
      <c r="E51" s="1">
        <f t="shared" si="4"/>
        <v>1.6360709217414022E-2</v>
      </c>
      <c r="F51" s="1">
        <f t="shared" si="5"/>
        <v>1.6360709217414022E-2</v>
      </c>
    </row>
    <row r="52" spans="4:6" x14ac:dyDescent="0.25">
      <c r="D52" s="1">
        <f t="shared" si="3"/>
        <v>24</v>
      </c>
      <c r="E52" s="1">
        <f t="shared" si="4"/>
        <v>1.5606974168363381E-2</v>
      </c>
      <c r="F52" s="1">
        <f t="shared" si="5"/>
        <v>1.5606974168363381E-2</v>
      </c>
    </row>
    <row r="53" spans="4:6" x14ac:dyDescent="0.25">
      <c r="D53" s="1">
        <f t="shared" si="3"/>
        <v>24.5</v>
      </c>
      <c r="E53" s="1">
        <f t="shared" si="4"/>
        <v>1.4890437798696653E-2</v>
      </c>
      <c r="F53" s="1">
        <f t="shared" si="5"/>
        <v>1.4890437798696648E-2</v>
      </c>
    </row>
    <row r="54" spans="4:6" x14ac:dyDescent="0.25">
      <c r="D54" s="1">
        <f t="shared" ref="D54:D84" si="6">D53+delta_x</f>
        <v>25</v>
      </c>
      <c r="E54" s="1">
        <f t="shared" si="4"/>
        <v>1.4209092369248501E-2</v>
      </c>
      <c r="F54" s="1">
        <f t="shared" si="5"/>
        <v>1.4209092369248501E-2</v>
      </c>
    </row>
    <row r="55" spans="4:6" x14ac:dyDescent="0.25">
      <c r="D55" s="1">
        <f t="shared" si="6"/>
        <v>25.5</v>
      </c>
      <c r="E55" s="1">
        <f t="shared" si="4"/>
        <v>1.3561051727447499E-2</v>
      </c>
      <c r="F55" s="1">
        <f t="shared" si="5"/>
        <v>1.3561051727447499E-2</v>
      </c>
    </row>
    <row r="56" spans="4:6" x14ac:dyDescent="0.25">
      <c r="D56" s="1">
        <f t="shared" si="6"/>
        <v>26</v>
      </c>
      <c r="E56" s="1">
        <f t="shared" si="4"/>
        <v>1.2944542820588248E-2</v>
      </c>
      <c r="F56" s="1">
        <f t="shared" si="5"/>
        <v>1.294454282058825E-2</v>
      </c>
    </row>
    <row r="57" spans="4:6" x14ac:dyDescent="0.25">
      <c r="D57" s="1">
        <f t="shared" si="6"/>
        <v>26.5</v>
      </c>
      <c r="E57" s="1">
        <f t="shared" si="4"/>
        <v>1.2357897906027955E-2</v>
      </c>
      <c r="F57" s="1">
        <f t="shared" si="5"/>
        <v>1.2357897906027955E-2</v>
      </c>
    </row>
    <row r="58" spans="4:6" x14ac:dyDescent="0.25">
      <c r="D58" s="1">
        <f t="shared" si="6"/>
        <v>27</v>
      </c>
      <c r="E58" s="1">
        <f t="shared" si="4"/>
        <v>1.1799547390536871E-2</v>
      </c>
      <c r="F58" s="1">
        <f t="shared" si="5"/>
        <v>1.1799547390536871E-2</v>
      </c>
    </row>
    <row r="59" spans="4:6" x14ac:dyDescent="0.25">
      <c r="D59" s="1">
        <f t="shared" si="6"/>
        <v>27.5</v>
      </c>
      <c r="E59" s="1">
        <f t="shared" si="4"/>
        <v>1.1268013238767471E-2</v>
      </c>
      <c r="F59" s="1">
        <f t="shared" si="5"/>
        <v>1.126801323876747E-2</v>
      </c>
    </row>
    <row r="60" spans="4:6" x14ac:dyDescent="0.25">
      <c r="D60" s="1">
        <f t="shared" si="6"/>
        <v>28</v>
      </c>
      <c r="E60" s="1">
        <f t="shared" si="4"/>
        <v>1.0761902897524496E-2</v>
      </c>
      <c r="F60" s="1">
        <f t="shared" si="5"/>
        <v>1.0761902897524494E-2</v>
      </c>
    </row>
    <row r="61" spans="4:6" x14ac:dyDescent="0.25">
      <c r="D61" s="1">
        <f t="shared" si="6"/>
        <v>28.5</v>
      </c>
      <c r="E61" s="1">
        <f t="shared" si="4"/>
        <v>1.0279903688369564E-2</v>
      </c>
      <c r="F61" s="1">
        <f t="shared" si="5"/>
        <v>1.0279903688369564E-2</v>
      </c>
    </row>
    <row r="62" spans="4:6" x14ac:dyDescent="0.25">
      <c r="D62" s="1">
        <f t="shared" si="6"/>
        <v>29</v>
      </c>
      <c r="E62" s="1">
        <f t="shared" si="4"/>
        <v>9.8207776262046343E-3</v>
      </c>
      <c r="F62" s="1">
        <f t="shared" si="5"/>
        <v>9.8207776262046326E-3</v>
      </c>
    </row>
    <row r="63" spans="4:6" x14ac:dyDescent="0.25">
      <c r="D63" s="1">
        <f t="shared" si="6"/>
        <v>29.5</v>
      </c>
      <c r="E63" s="1">
        <f t="shared" si="4"/>
        <v>9.3833566259561036E-3</v>
      </c>
      <c r="F63" s="1">
        <f t="shared" si="5"/>
        <v>9.3833566259561036E-3</v>
      </c>
    </row>
    <row r="64" spans="4:6" x14ac:dyDescent="0.25">
      <c r="D64" s="1">
        <f t="shared" si="6"/>
        <v>30</v>
      </c>
      <c r="E64" s="1">
        <f t="shared" si="4"/>
        <v>8.9665380634123045E-3</v>
      </c>
      <c r="F64" s="1">
        <f t="shared" si="5"/>
        <v>8.9665380634123045E-3</v>
      </c>
    </row>
    <row r="65" spans="4:6" x14ac:dyDescent="0.25">
      <c r="D65" s="1">
        <f t="shared" si="6"/>
        <v>30.5</v>
      </c>
      <c r="E65" s="1">
        <f t="shared" si="4"/>
        <v>8.5692806597293635E-3</v>
      </c>
      <c r="F65" s="1">
        <f t="shared" si="5"/>
        <v>8.5692806597293635E-3</v>
      </c>
    </row>
    <row r="66" spans="4:6" x14ac:dyDescent="0.25">
      <c r="D66" s="1">
        <f t="shared" si="6"/>
        <v>31</v>
      </c>
      <c r="E66" s="1">
        <f t="shared" si="4"/>
        <v>8.190600662174901E-3</v>
      </c>
      <c r="F66" s="1">
        <f t="shared" si="5"/>
        <v>8.190600662174901E-3</v>
      </c>
    </row>
    <row r="67" spans="4:6" x14ac:dyDescent="0.25">
      <c r="D67" s="1">
        <f t="shared" si="6"/>
        <v>31.5</v>
      </c>
      <c r="E67" s="1">
        <f t="shared" si="4"/>
        <v>7.8295682963821778E-3</v>
      </c>
      <c r="F67" s="1">
        <f t="shared" si="5"/>
        <v>7.829568296382176E-3</v>
      </c>
    </row>
    <row r="68" spans="4:6" x14ac:dyDescent="0.25">
      <c r="D68" s="1">
        <f t="shared" si="6"/>
        <v>32</v>
      </c>
      <c r="E68" s="1">
        <f t="shared" si="4"/>
        <v>7.485304467783273E-3</v>
      </c>
      <c r="F68" s="1">
        <f t="shared" si="5"/>
        <v>7.4853044677832721E-3</v>
      </c>
    </row>
    <row r="69" spans="4:6" x14ac:dyDescent="0.25">
      <c r="D69" s="1">
        <f t="shared" si="6"/>
        <v>32.5</v>
      </c>
      <c r="E69" s="1">
        <f t="shared" ref="E69:E100" si="7">C_*(beta/alpha)*(D69/alpha)^(beta-1)*EXP(-((D69/alpha)^beta))</f>
        <v>7.1569776920192545E-3</v>
      </c>
      <c r="F69" s="1">
        <f t="shared" ref="F69:F84" si="8">C_*WEIBULL(D69,beta,alpha,FALSE)</f>
        <v>7.1569776920192537E-3</v>
      </c>
    </row>
    <row r="70" spans="4:6" x14ac:dyDescent="0.25">
      <c r="D70" s="1">
        <f t="shared" si="6"/>
        <v>33</v>
      </c>
      <c r="E70" s="1">
        <f t="shared" si="7"/>
        <v>6.8438012360211133E-3</v>
      </c>
      <c r="F70" s="1">
        <f t="shared" si="8"/>
        <v>6.8438012360211124E-3</v>
      </c>
    </row>
    <row r="71" spans="4:6" x14ac:dyDescent="0.25">
      <c r="D71" s="1">
        <f t="shared" si="6"/>
        <v>33.5</v>
      </c>
      <c r="E71" s="1">
        <f t="shared" si="7"/>
        <v>6.5450304531467166E-3</v>
      </c>
      <c r="F71" s="1">
        <f t="shared" si="8"/>
        <v>6.5450304531467158E-3</v>
      </c>
    </row>
    <row r="72" spans="4:6" x14ac:dyDescent="0.25">
      <c r="D72" s="1">
        <f t="shared" si="6"/>
        <v>34</v>
      </c>
      <c r="E72" s="1">
        <f t="shared" si="7"/>
        <v>6.2599602972712885E-3</v>
      </c>
      <c r="F72" s="1">
        <f t="shared" si="8"/>
        <v>6.2599602972712885E-3</v>
      </c>
    </row>
    <row r="73" spans="4:6" x14ac:dyDescent="0.25">
      <c r="D73" s="1">
        <f t="shared" si="6"/>
        <v>34.5</v>
      </c>
      <c r="E73" s="1">
        <f t="shared" si="7"/>
        <v>5.9879230020828678E-3</v>
      </c>
      <c r="F73" s="1">
        <f t="shared" si="8"/>
        <v>5.9879230020828669E-3</v>
      </c>
    </row>
    <row r="74" spans="4:6" x14ac:dyDescent="0.25">
      <c r="D74" s="1">
        <f t="shared" si="6"/>
        <v>35</v>
      </c>
      <c r="E74" s="1">
        <f t="shared" si="7"/>
        <v>5.7282859130495922E-3</v>
      </c>
      <c r="F74" s="1">
        <f t="shared" si="8"/>
        <v>5.7282859130495913E-3</v>
      </c>
    </row>
    <row r="75" spans="4:6" x14ac:dyDescent="0.25">
      <c r="D75" s="1">
        <f t="shared" si="6"/>
        <v>35.5</v>
      </c>
      <c r="E75" s="1">
        <f t="shared" si="7"/>
        <v>5.4804494606173924E-3</v>
      </c>
      <c r="F75" s="1">
        <f t="shared" si="8"/>
        <v>5.4804494606173924E-3</v>
      </c>
    </row>
    <row r="76" spans="4:6" x14ac:dyDescent="0.25">
      <c r="D76" s="1">
        <f t="shared" si="6"/>
        <v>36</v>
      </c>
      <c r="E76" s="1">
        <f t="shared" si="7"/>
        <v>5.243845264180029E-3</v>
      </c>
      <c r="F76" s="1">
        <f t="shared" si="8"/>
        <v>5.243845264180029E-3</v>
      </c>
    </row>
    <row r="77" spans="4:6" x14ac:dyDescent="0.25">
      <c r="D77" s="1">
        <f t="shared" si="6"/>
        <v>36.5</v>
      </c>
      <c r="E77" s="1">
        <f t="shared" si="7"/>
        <v>5.0179343572499761E-3</v>
      </c>
      <c r="F77" s="1">
        <f t="shared" si="8"/>
        <v>5.0179343572499743E-3</v>
      </c>
    </row>
    <row r="78" spans="4:6" x14ac:dyDescent="0.25">
      <c r="D78" s="1">
        <f t="shared" si="6"/>
        <v>37</v>
      </c>
      <c r="E78" s="1">
        <f t="shared" si="7"/>
        <v>4.8022055250592031E-3</v>
      </c>
      <c r="F78" s="1">
        <f t="shared" si="8"/>
        <v>4.8022055250592022E-3</v>
      </c>
    </row>
    <row r="79" spans="4:6" x14ac:dyDescent="0.25">
      <c r="D79" s="1">
        <f t="shared" si="6"/>
        <v>37.5</v>
      </c>
      <c r="E79" s="1">
        <f t="shared" si="7"/>
        <v>4.5961737465434306E-3</v>
      </c>
      <c r="F79" s="1">
        <f t="shared" si="8"/>
        <v>4.5961737465434306E-3</v>
      </c>
    </row>
    <row r="80" spans="4:6" x14ac:dyDescent="0.25">
      <c r="D80" s="1">
        <f t="shared" si="6"/>
        <v>38</v>
      </c>
      <c r="E80" s="1">
        <f t="shared" si="7"/>
        <v>4.3993787333192228E-3</v>
      </c>
      <c r="F80" s="1">
        <f t="shared" si="8"/>
        <v>4.3993787333192237E-3</v>
      </c>
    </row>
    <row r="81" spans="4:6" x14ac:dyDescent="0.25">
      <c r="D81" s="1">
        <f t="shared" si="6"/>
        <v>38.5</v>
      </c>
      <c r="E81" s="1">
        <f t="shared" si="7"/>
        <v>4.2113835588587232E-3</v>
      </c>
      <c r="F81" s="1">
        <f t="shared" si="8"/>
        <v>4.2113835588587223E-3</v>
      </c>
    </row>
    <row r="82" spans="4:6" x14ac:dyDescent="0.25">
      <c r="D82" s="1">
        <f t="shared" si="6"/>
        <v>39</v>
      </c>
      <c r="E82" s="1">
        <f t="shared" si="7"/>
        <v>4.0317733716071624E-3</v>
      </c>
      <c r="F82" s="1">
        <f t="shared" si="8"/>
        <v>4.0317733716071624E-3</v>
      </c>
    </row>
    <row r="83" spans="4:6" x14ac:dyDescent="0.25">
      <c r="D83" s="1">
        <f t="shared" si="6"/>
        <v>39.5</v>
      </c>
      <c r="E83" s="1">
        <f t="shared" si="7"/>
        <v>3.860154186280293E-3</v>
      </c>
      <c r="F83" s="1">
        <f t="shared" si="8"/>
        <v>3.860154186280293E-3</v>
      </c>
    </row>
    <row r="84" spans="4:6" x14ac:dyDescent="0.25">
      <c r="D84" s="1">
        <f t="shared" si="6"/>
        <v>40</v>
      </c>
      <c r="E84" s="1">
        <f t="shared" si="7"/>
        <v>3.6961517480264576E-3</v>
      </c>
      <c r="F84" s="1">
        <f t="shared" si="8"/>
        <v>3.6961517480264576E-3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FInal_Cryogenic_Dateset</vt:lpstr>
      <vt:lpstr>Weibull</vt:lpstr>
      <vt:lpstr>plot</vt:lpstr>
      <vt:lpstr>plot (2)</vt:lpstr>
      <vt:lpstr>alpha</vt:lpstr>
      <vt:lpstr>beta</vt:lpstr>
      <vt:lpstr>C_</vt:lpstr>
      <vt:lpstr>delta_x</vt:lpstr>
      <vt:lpstr>stepsize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Reviewer</cp:lastModifiedBy>
  <dcterms:created xsi:type="dcterms:W3CDTF">2018-12-17T05:20:21Z</dcterms:created>
  <dcterms:modified xsi:type="dcterms:W3CDTF">2019-01-13T20:08:53Z</dcterms:modified>
</cp:coreProperties>
</file>