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dsthgj/Desktop/"/>
    </mc:Choice>
  </mc:AlternateContent>
  <xr:revisionPtr revIDLastSave="0" documentId="13_ncr:1_{9177C743-2947-6F4D-8825-79B12980DFCD}" xr6:coauthVersionLast="41" xr6:coauthVersionMax="41" xr10:uidLastSave="{00000000-0000-0000-0000-000000000000}"/>
  <bookViews>
    <workbookView xWindow="0" yWindow="460" windowWidth="33600" windowHeight="18940" xr2:uid="{A581E84F-C15C-B242-8496-702FD300BFEF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G359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G358" i="1"/>
  <c r="G360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G323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G322" i="1"/>
  <c r="G324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1" i="1"/>
  <c r="F281" i="1"/>
  <c r="G281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G287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68" i="1"/>
  <c r="F268" i="1"/>
  <c r="G268" i="1"/>
  <c r="E269" i="1"/>
  <c r="F269" i="1"/>
  <c r="G269" i="1"/>
  <c r="E270" i="1"/>
  <c r="F270" i="1"/>
  <c r="G270" i="1"/>
  <c r="G286" i="1"/>
  <c r="G288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G251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G250" i="1"/>
  <c r="G252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G215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G214" i="1"/>
  <c r="G216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G179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G178" i="1"/>
  <c r="G180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G143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G142" i="1"/>
  <c r="G144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G107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G106" i="1"/>
  <c r="G108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G71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G70" i="1"/>
  <c r="G72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G35" i="1"/>
  <c r="E4" i="1"/>
  <c r="F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G34" i="1"/>
  <c r="G36" i="1"/>
  <c r="G37" i="1"/>
  <c r="G73" i="1"/>
  <c r="G109" i="1"/>
  <c r="G145" i="1"/>
  <c r="G181" i="1"/>
  <c r="G217" i="1"/>
  <c r="G253" i="1"/>
  <c r="G289" i="1"/>
  <c r="G325" i="1"/>
  <c r="G361" i="1"/>
</calcChain>
</file>

<file path=xl/sharedStrings.xml><?xml version="1.0" encoding="utf-8"?>
<sst xmlns="http://schemas.openxmlformats.org/spreadsheetml/2006/main" count="430" uniqueCount="78">
  <si>
    <t>(hsa-miR-423-5p)Ct</t>
  </si>
  <si>
    <t>(hsa-miR-127-3p)Ct</t>
  </si>
  <si>
    <t>(hsa-miR-127-3p)Ct-(hsa-miR-423-5p)Ct</t>
    <phoneticPr fontId="1" type="noConversion"/>
  </si>
  <si>
    <r>
      <t>2</t>
    </r>
    <r>
      <rPr>
        <vertAlign val="superscript"/>
        <sz val="9"/>
        <rFont val="宋体"/>
        <family val="3"/>
        <charset val="134"/>
      </rPr>
      <t xml:space="preserve"> - △△ CT</t>
    </r>
    <r>
      <rPr>
        <sz val="9"/>
        <rFont val="宋体"/>
        <family val="3"/>
        <charset val="134"/>
      </rPr>
      <t>　</t>
    </r>
    <phoneticPr fontId="1" type="noConversion"/>
  </si>
  <si>
    <t>A/F</t>
    <phoneticPr fontId="1" type="noConversion"/>
  </si>
  <si>
    <t>p-Value</t>
    <phoneticPr fontId="1" type="noConversion"/>
  </si>
  <si>
    <t>(hsa-miR-628-3p)Ct</t>
  </si>
  <si>
    <t>(hsa-miR-628-3p)Ct-(hsa-miR-423-5p)Ct</t>
  </si>
  <si>
    <t>(hsa-miR-483-3p)Ct</t>
  </si>
  <si>
    <t>(hsa-miR-483-3p)Ct-(hsa-miR-423-5p)Ct</t>
  </si>
  <si>
    <t>(hsa-miR-323a-3p)Ct</t>
  </si>
  <si>
    <t>(hsa-miR-323a-3p)Ct-(hsa-miR-423-5p)Ct</t>
  </si>
  <si>
    <t>(hsa-miR-1)Ct</t>
  </si>
  <si>
    <t>(hsa-miR-1)Ct-(hsa-miR-423-5p)Ct</t>
  </si>
  <si>
    <t>(hsa-miR-432-5p)Ct</t>
  </si>
  <si>
    <t>(hsa-miR-432-5p)Ct-(hsa-miR-423-5p)Ct</t>
  </si>
  <si>
    <t>(hsa-miR-483-5p)Ct</t>
  </si>
  <si>
    <t>(hsa-miR-483-5p)Ct-(hsa-miR-423-5p)Ct</t>
  </si>
  <si>
    <t>(hsa-miR-654-3p)Ct</t>
  </si>
  <si>
    <t>(hsa-miR-654-3p)Ct-(hsa-miR-423-5p)Ct</t>
  </si>
  <si>
    <t>(hsa-miR-885-5p)Ct</t>
  </si>
  <si>
    <t>(hsa-miR-885-5p)Ct-(hsa-miR-423-5p)Ct</t>
  </si>
  <si>
    <t>(hsa-miR-582-3p)Ct</t>
  </si>
  <si>
    <t>(hsa-miR-582-3p)Ct-(hsa-miR-423-5p)Ct</t>
  </si>
  <si>
    <t>Control</t>
    <phoneticPr fontId="1" type="noConversion"/>
  </si>
  <si>
    <t>AIONFH</t>
    <phoneticPr fontId="1" type="noConversion"/>
  </si>
  <si>
    <t>Sample</t>
    <phoneticPr fontId="1" type="noConversion"/>
  </si>
  <si>
    <t>Group</t>
    <phoneticPr fontId="1" type="noConversion"/>
  </si>
  <si>
    <t>(hsa-miR-423-5p)Ct</t>
    <phoneticPr fontId="2" type="noConversion"/>
  </si>
  <si>
    <t>Control</t>
  </si>
  <si>
    <t>AIONFH</t>
  </si>
  <si>
    <t>AVG Control</t>
  </si>
  <si>
    <t>AVG Control</t>
    <phoneticPr fontId="1" type="noConversion"/>
  </si>
  <si>
    <t>AVG AIONFH</t>
  </si>
  <si>
    <t>AVG AIONFH</t>
    <phoneticPr fontId="1" type="noConversion"/>
  </si>
  <si>
    <t>A/C</t>
    <phoneticPr fontId="1" type="noConversion"/>
  </si>
  <si>
    <t>C1</t>
  </si>
  <si>
    <t>C1</t>
    <phoneticPr fontId="1" type="noConversion"/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</si>
  <si>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</si>
  <si>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</si>
  <si>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</si>
  <si>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</si>
  <si>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</si>
  <si>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</si>
  <si>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</si>
  <si>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</si>
  <si>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</si>
  <si>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</si>
  <si>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</si>
  <si>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</si>
  <si>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</si>
  <si>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</si>
  <si>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A1</t>
  </si>
  <si>
    <t>A1</t>
    <phoneticPr fontId="1" type="noConversion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</si>
  <si>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</si>
  <si>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</si>
  <si>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</si>
  <si>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</si>
  <si>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</si>
  <si>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</si>
  <si>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</si>
  <si>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</si>
  <si>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</si>
  <si>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</si>
  <si>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</si>
  <si>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</si>
  <si>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</si>
  <si>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</si>
  <si>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[(hsa-miR-127-3p)Ct-(hsa-miR-423-5p)Ct}Sample-[(hsa-miR-127-3p)Ct-(hsa-miR-423-5p)Ct]C1</t>
    <phoneticPr fontId="2" type="noConversion"/>
  </si>
  <si>
    <t>[(hsa-miR-628-3p)Ct-(hsa-miR-423-5p)Ct}Sample-[(hsa-miR-628-3p)Ct-(hsa-miR-423-5p)Ct]C1</t>
    <phoneticPr fontId="2" type="noConversion"/>
  </si>
  <si>
    <t>[(hsa-miR-483-3p)Ct-(hsa-miR-423-5p)Ct}Sample-[(hsa-miR-483-3p)Ct-(hsa-miR-423-5p)Ct]C1</t>
    <phoneticPr fontId="2" type="noConversion"/>
  </si>
  <si>
    <t>[(hsa-miR-323a-3p)Ct-(hsa-miR-423-5p)Ct}Sample-[(hsa-miR-323a-3p)Ct-(hsa-miR-423-5p)Ct]C1</t>
    <phoneticPr fontId="2" type="noConversion"/>
  </si>
  <si>
    <t>[(hsa-miR-1)Ct-(hsa-miR-423-5p)Ct}Sample-[(hsa-miR-1)Ct-(hsa-miR-423-5p)Ct]C1</t>
    <phoneticPr fontId="2" type="noConversion"/>
  </si>
  <si>
    <t>[(hsa-miR-432-5p)Ct-(hsa-miR-423-5p)Ct}Sample-[(hsa-miR-432-5p)Ct-(hsa-miR-423-5p)Ct]C1</t>
    <phoneticPr fontId="2" type="noConversion"/>
  </si>
  <si>
    <t>[(hsa-miR-483-5p)Ct-(hsa-miR-423-5p)Ct}Sample-[(hsa-miR-483-5p)Ct-(hsa-miR-423-5p)Ct]C1</t>
    <phoneticPr fontId="2" type="noConversion"/>
  </si>
  <si>
    <t>[(hsa-miR-654-3p)Ct-(hsa-miR-423-5p)Ct}Sample-[(hsa-miR-654-3p)Ct-(hsa-miR-423-5p)Ct]C1</t>
    <phoneticPr fontId="2" type="noConversion"/>
  </si>
  <si>
    <t>[(hsa-miR-885-5p)Ct-(hsa-miR-423-5p)Ct}Sample-[(hsa-miR-885-5p)Ct-(hsa-miR-423-5p)Ct]C1</t>
    <phoneticPr fontId="2" type="noConversion"/>
  </si>
  <si>
    <t>[(hsa-miR-582-3p)Ct-(hsa-miR-423-5p)Ct}Sample-[(hsa-miR-582-3p)Ct-(hsa-miR-423-5p)Ct]C1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</si>
</sst>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4">
    <font>
      <sz val="12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vertAlign val="superscript"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1DD6E-9B71-2945-B0AE-28B231374986}">
  <dimension ref="A3:G361"/>
  <sheetViews>
    <sheetView tabSelected="1" zoomScale="93" workbookViewId="0">
      <selection activeCell="D12" sqref="D12"/>
    </sheetView>
  </sheetViews>
  <sheetFormatPr baseColWidth="10" defaultRowHeight="16"/>
  <cols>
    <col min="1" max="2" width="10.83203125" style="6"/>
    <col min="3" max="3" width="20" style="6" customWidth="1"/>
    <col min="4" max="4" width="17.6640625" style="6" customWidth="1"/>
    <col min="5" max="5" width="35" style="6" customWidth="1"/>
    <col min="6" max="6" width="76.83203125" style="6" customWidth="1"/>
    <col min="7" max="7" width="12" style="6" bestFit="1" customWidth="1"/>
    <col min="8" max="16384" width="10.83203125" style="6"/>
  </cols>
  <sheetData>
    <row r="3" spans="1:7">
      <c r="A3" s="1" t="s">
        <v>27</v>
      </c>
      <c r="B3" s="1" t="s">
        <v>26</v>
      </c>
      <c r="C3" s="1" t="s">
        <v>28</v>
      </c>
      <c r="D3" s="1" t="s">
        <v>1</v>
      </c>
      <c r="E3" s="1" t="s">
        <v>2</v>
      </c>
      <c r="F3" s="1" t="s">
        <v>68</v>
      </c>
      <c r="G3" s="1" t="s">
        <v>3</v>
      </c>
    </row>
    <row r="4" spans="1:7">
      <c r="A4" s="10" t="s">
        <v>24</v>
      </c>
      <c r="B4" s="2" t="s">
        <v>37</v>
      </c>
      <c r="C4" s="3">
        <v>26.385695139567058</v>
      </c>
      <c r="D4" s="3">
        <v>28.184530258178711</v>
      </c>
      <c r="E4" s="3">
        <f>D4-C4</f>
        <v>1.7988351186116525</v>
      </c>
      <c r="F4" s="3">
        <f>E4-1.799</f>
        <v>-1.648813883474709E-4</v>
      </c>
      <c r="G4" s="4">
        <f>POWER(0.5,F4)</f>
        <v>1.0001142936004757</v>
      </c>
    </row>
    <row r="5" spans="1:7">
      <c r="A5" s="10"/>
      <c r="B5" s="2" t="s">
        <v>38</v>
      </c>
      <c r="C5" s="3">
        <v>26.206024805704754</v>
      </c>
      <c r="D5" s="3">
        <v>26.935130437215168</v>
      </c>
      <c r="E5" s="3">
        <f t="shared" ref="E5:E33" si="0">D5-C5</f>
        <v>0.7291056315104143</v>
      </c>
      <c r="F5" s="3">
        <f t="shared" ref="F5:F33" si="1">E5-1.799</f>
        <v>-1.0698943684895856</v>
      </c>
      <c r="G5" s="4">
        <f t="shared" ref="G5:G33" si="2">POWER(0.5,F5)</f>
        <v>2.0992796561756411</v>
      </c>
    </row>
    <row r="6" spans="1:7">
      <c r="A6" s="10"/>
      <c r="B6" s="2" t="s">
        <v>39</v>
      </c>
      <c r="C6" s="3">
        <v>25.820072174072266</v>
      </c>
      <c r="D6" s="3">
        <v>27.728713353474934</v>
      </c>
      <c r="E6" s="3">
        <f t="shared" si="0"/>
        <v>1.9086411794026681</v>
      </c>
      <c r="F6" s="3">
        <f t="shared" si="1"/>
        <v>0.10964117940266815</v>
      </c>
      <c r="G6" s="4">
        <f t="shared" si="2"/>
        <v>0.92681854735138314</v>
      </c>
    </row>
    <row r="7" spans="1:7">
      <c r="A7" s="10"/>
      <c r="B7" s="2" t="s">
        <v>40</v>
      </c>
      <c r="C7" s="3">
        <v>26.034422556559246</v>
      </c>
      <c r="D7" s="3">
        <v>27.498536427815754</v>
      </c>
      <c r="E7" s="3">
        <f t="shared" si="0"/>
        <v>1.464113871256508</v>
      </c>
      <c r="F7" s="3">
        <f t="shared" si="1"/>
        <v>-0.33488612874349188</v>
      </c>
      <c r="G7" s="4">
        <f t="shared" si="2"/>
        <v>1.2612778528211122</v>
      </c>
    </row>
    <row r="8" spans="1:7">
      <c r="A8" s="10"/>
      <c r="B8" s="2" t="s">
        <v>41</v>
      </c>
      <c r="C8" s="3">
        <v>25.908652623494465</v>
      </c>
      <c r="D8" s="3">
        <v>27.058347702026367</v>
      </c>
      <c r="E8" s="3">
        <f t="shared" si="0"/>
        <v>1.1496950785319022</v>
      </c>
      <c r="F8" s="3">
        <f t="shared" si="1"/>
        <v>-0.64930492146809771</v>
      </c>
      <c r="G8" s="4">
        <f t="shared" si="2"/>
        <v>1.5684123656331537</v>
      </c>
    </row>
    <row r="9" spans="1:7">
      <c r="A9" s="10"/>
      <c r="B9" s="2" t="s">
        <v>42</v>
      </c>
      <c r="C9" s="3">
        <v>26.145713170369465</v>
      </c>
      <c r="D9" s="3">
        <v>26.800551732381184</v>
      </c>
      <c r="E9" s="3">
        <f t="shared" si="0"/>
        <v>0.65483856201171875</v>
      </c>
      <c r="F9" s="3">
        <f t="shared" si="1"/>
        <v>-1.1441614379882812</v>
      </c>
      <c r="G9" s="4">
        <f t="shared" si="2"/>
        <v>2.2101762751209941</v>
      </c>
    </row>
    <row r="10" spans="1:7">
      <c r="A10" s="10"/>
      <c r="B10" s="2" t="s">
        <v>43</v>
      </c>
      <c r="C10" s="3">
        <v>25.735118230183918</v>
      </c>
      <c r="D10" s="3">
        <v>26.743226369222004</v>
      </c>
      <c r="E10" s="3">
        <f t="shared" si="0"/>
        <v>1.0081081390380859</v>
      </c>
      <c r="F10" s="3">
        <f t="shared" si="1"/>
        <v>-0.79089186096191399</v>
      </c>
      <c r="G10" s="4">
        <f t="shared" si="2"/>
        <v>1.730143691192954</v>
      </c>
    </row>
    <row r="11" spans="1:7">
      <c r="A11" s="10"/>
      <c r="B11" s="2" t="s">
        <v>44</v>
      </c>
      <c r="C11" s="3">
        <v>25.573380788167317</v>
      </c>
      <c r="D11" s="3">
        <v>26.83692232767741</v>
      </c>
      <c r="E11" s="3">
        <f t="shared" si="0"/>
        <v>1.2635415395100935</v>
      </c>
      <c r="F11" s="3">
        <f t="shared" si="1"/>
        <v>-0.53545846048990642</v>
      </c>
      <c r="G11" s="4">
        <f t="shared" si="2"/>
        <v>1.4494026734243941</v>
      </c>
    </row>
    <row r="12" spans="1:7">
      <c r="A12" s="10"/>
      <c r="B12" s="2" t="s">
        <v>45</v>
      </c>
      <c r="C12" s="3">
        <v>26.217161178588867</v>
      </c>
      <c r="D12" s="3">
        <v>26.628639221191406</v>
      </c>
      <c r="E12" s="3">
        <f t="shared" si="0"/>
        <v>0.41147804260253906</v>
      </c>
      <c r="F12" s="3">
        <f t="shared" si="1"/>
        <v>-1.3875219573974609</v>
      </c>
      <c r="G12" s="4">
        <f t="shared" si="2"/>
        <v>2.6162890817218858</v>
      </c>
    </row>
    <row r="13" spans="1:7">
      <c r="A13" s="10"/>
      <c r="B13" s="2" t="s">
        <v>46</v>
      </c>
      <c r="C13" s="3">
        <v>25.666005452473957</v>
      </c>
      <c r="D13" s="3">
        <v>26.463011423746746</v>
      </c>
      <c r="E13" s="3">
        <f t="shared" si="0"/>
        <v>0.79700597127278883</v>
      </c>
      <c r="F13" s="3">
        <f t="shared" si="1"/>
        <v>-1.0019940287272111</v>
      </c>
      <c r="G13" s="4">
        <f t="shared" si="2"/>
        <v>2.0027662220144058</v>
      </c>
    </row>
    <row r="14" spans="1:7">
      <c r="A14" s="10"/>
      <c r="B14" s="2" t="s">
        <v>47</v>
      </c>
      <c r="C14" s="3">
        <v>25.723699569702148</v>
      </c>
      <c r="D14" s="3">
        <v>27.944695790608723</v>
      </c>
      <c r="E14" s="3">
        <f t="shared" si="0"/>
        <v>2.2209962209065743</v>
      </c>
      <c r="F14" s="3">
        <f t="shared" si="1"/>
        <v>0.4219962209065744</v>
      </c>
      <c r="G14" s="4">
        <f t="shared" si="2"/>
        <v>0.7463911467936053</v>
      </c>
    </row>
    <row r="15" spans="1:7">
      <c r="A15" s="10"/>
      <c r="B15" s="2" t="s">
        <v>48</v>
      </c>
      <c r="C15" s="3">
        <v>26.003997802734375</v>
      </c>
      <c r="D15" s="3">
        <v>26.890710194905598</v>
      </c>
      <c r="E15" s="3">
        <f t="shared" si="0"/>
        <v>0.88671239217122277</v>
      </c>
      <c r="F15" s="3">
        <f t="shared" si="1"/>
        <v>-0.91228760782877716</v>
      </c>
      <c r="G15" s="4">
        <f t="shared" si="2"/>
        <v>1.8820273683617614</v>
      </c>
    </row>
    <row r="16" spans="1:7">
      <c r="A16" s="10"/>
      <c r="B16" s="2" t="s">
        <v>49</v>
      </c>
      <c r="C16" s="3">
        <v>25.269749323527019</v>
      </c>
      <c r="D16" s="3">
        <v>26.835680643717449</v>
      </c>
      <c r="E16" s="3">
        <f t="shared" si="0"/>
        <v>1.5659313201904297</v>
      </c>
      <c r="F16" s="3">
        <f t="shared" si="1"/>
        <v>-0.23306867980957024</v>
      </c>
      <c r="G16" s="4">
        <f t="shared" si="2"/>
        <v>1.1753322790354339</v>
      </c>
    </row>
    <row r="17" spans="1:7">
      <c r="A17" s="10"/>
      <c r="B17" s="2" t="s">
        <v>50</v>
      </c>
      <c r="C17" s="3">
        <v>25.576895395914715</v>
      </c>
      <c r="D17" s="3">
        <v>27.740380605061848</v>
      </c>
      <c r="E17" s="3">
        <f t="shared" si="0"/>
        <v>2.163485209147133</v>
      </c>
      <c r="F17" s="3">
        <f t="shared" si="1"/>
        <v>0.36448520914713312</v>
      </c>
      <c r="G17" s="4">
        <f t="shared" si="2"/>
        <v>0.77674598858816901</v>
      </c>
    </row>
    <row r="18" spans="1:7">
      <c r="A18" s="10"/>
      <c r="B18" s="2" t="s">
        <v>51</v>
      </c>
      <c r="C18" s="3">
        <v>25.305688858032227</v>
      </c>
      <c r="D18" s="3">
        <v>26.793285369873047</v>
      </c>
      <c r="E18" s="3">
        <f t="shared" si="0"/>
        <v>1.4875965118408203</v>
      </c>
      <c r="F18" s="3">
        <f t="shared" si="1"/>
        <v>-0.31140348815917962</v>
      </c>
      <c r="G18" s="4">
        <f t="shared" si="2"/>
        <v>1.2409143039809554</v>
      </c>
    </row>
    <row r="19" spans="1:7">
      <c r="A19" s="10" t="s">
        <v>25</v>
      </c>
      <c r="B19" s="2" t="s">
        <v>53</v>
      </c>
      <c r="C19" s="3">
        <v>26.12859280904134</v>
      </c>
      <c r="D19" s="3">
        <v>28.893754323323567</v>
      </c>
      <c r="E19" s="3">
        <f t="shared" si="0"/>
        <v>2.7651615142822266</v>
      </c>
      <c r="F19" s="3">
        <f t="shared" si="1"/>
        <v>0.96616151428222663</v>
      </c>
      <c r="G19" s="4">
        <f t="shared" si="2"/>
        <v>0.5118661419694871</v>
      </c>
    </row>
    <row r="20" spans="1:7">
      <c r="A20" s="10"/>
      <c r="B20" s="2" t="s">
        <v>54</v>
      </c>
      <c r="C20" s="3">
        <v>26.620123545328777</v>
      </c>
      <c r="D20" s="3">
        <v>29.360720316569012</v>
      </c>
      <c r="E20" s="3">
        <f t="shared" si="0"/>
        <v>2.7405967712402344</v>
      </c>
      <c r="F20" s="3">
        <f t="shared" si="1"/>
        <v>0.94159677124023444</v>
      </c>
      <c r="G20" s="4">
        <f t="shared" si="2"/>
        <v>0.52065630031792942</v>
      </c>
    </row>
    <row r="21" spans="1:7">
      <c r="A21" s="10"/>
      <c r="B21" s="2" t="s">
        <v>55</v>
      </c>
      <c r="C21" s="3">
        <v>25.722533543904621</v>
      </c>
      <c r="D21" s="3">
        <v>29.419589996337891</v>
      </c>
      <c r="E21" s="3">
        <f t="shared" si="0"/>
        <v>3.6970564524332694</v>
      </c>
      <c r="F21" s="3">
        <f t="shared" si="1"/>
        <v>1.8980564524332695</v>
      </c>
      <c r="G21" s="4">
        <f t="shared" si="2"/>
        <v>0.26830457267662416</v>
      </c>
    </row>
    <row r="22" spans="1:7">
      <c r="A22" s="10"/>
      <c r="B22" s="2" t="s">
        <v>56</v>
      </c>
      <c r="C22" s="3">
        <v>25.789045333862305</v>
      </c>
      <c r="D22" s="3">
        <v>27.636841456095379</v>
      </c>
      <c r="E22" s="3">
        <f t="shared" si="0"/>
        <v>1.8477961222330741</v>
      </c>
      <c r="F22" s="3">
        <f t="shared" si="1"/>
        <v>4.8796122233074168E-2</v>
      </c>
      <c r="G22" s="4">
        <f t="shared" si="2"/>
        <v>0.96674270488041647</v>
      </c>
    </row>
    <row r="23" spans="1:7">
      <c r="A23" s="10"/>
      <c r="B23" s="2" t="s">
        <v>57</v>
      </c>
      <c r="C23" s="3">
        <v>25.225186030069988</v>
      </c>
      <c r="D23" s="3">
        <v>27.161746342976887</v>
      </c>
      <c r="E23" s="3">
        <f t="shared" si="0"/>
        <v>1.9365603129068987</v>
      </c>
      <c r="F23" s="3">
        <f t="shared" si="1"/>
        <v>0.13756031290689874</v>
      </c>
      <c r="G23" s="4">
        <f t="shared" si="2"/>
        <v>0.90905512502789676</v>
      </c>
    </row>
    <row r="24" spans="1:7">
      <c r="A24" s="10"/>
      <c r="B24" s="2" t="s">
        <v>58</v>
      </c>
      <c r="C24" s="3">
        <v>25.638074239095051</v>
      </c>
      <c r="D24" s="3">
        <v>28.571614583333332</v>
      </c>
      <c r="E24" s="3">
        <f t="shared" si="0"/>
        <v>2.9335403442382812</v>
      </c>
      <c r="F24" s="3">
        <f t="shared" si="1"/>
        <v>1.1345403442382813</v>
      </c>
      <c r="G24" s="4">
        <f t="shared" si="2"/>
        <v>0.45548001375524949</v>
      </c>
    </row>
    <row r="25" spans="1:7">
      <c r="A25" s="10"/>
      <c r="B25" s="2" t="s">
        <v>59</v>
      </c>
      <c r="C25" s="3">
        <v>26.009090423583984</v>
      </c>
      <c r="D25" s="3">
        <v>29.299367268880207</v>
      </c>
      <c r="E25" s="3">
        <f t="shared" si="0"/>
        <v>3.2902768452962228</v>
      </c>
      <c r="F25" s="3">
        <f t="shared" si="1"/>
        <v>1.4912768452962228</v>
      </c>
      <c r="G25" s="4">
        <f t="shared" si="2"/>
        <v>0.35569760233266834</v>
      </c>
    </row>
    <row r="26" spans="1:7">
      <c r="A26" s="10"/>
      <c r="B26" s="2" t="s">
        <v>60</v>
      </c>
      <c r="C26" s="3">
        <v>25.482179005940754</v>
      </c>
      <c r="D26" s="3">
        <v>29.325053532918293</v>
      </c>
      <c r="E26" s="3">
        <f t="shared" si="0"/>
        <v>3.8428745269775391</v>
      </c>
      <c r="F26" s="3">
        <f t="shared" si="1"/>
        <v>2.0438745269775391</v>
      </c>
      <c r="G26" s="4">
        <f t="shared" si="2"/>
        <v>0.24251156820778363</v>
      </c>
    </row>
    <row r="27" spans="1:7">
      <c r="A27" s="10"/>
      <c r="B27" s="2" t="s">
        <v>61</v>
      </c>
      <c r="C27" s="3">
        <v>25.989862442016602</v>
      </c>
      <c r="D27" s="3">
        <v>28.387926737467449</v>
      </c>
      <c r="E27" s="3">
        <f t="shared" si="0"/>
        <v>2.3980642954508475</v>
      </c>
      <c r="F27" s="3">
        <f t="shared" si="1"/>
        <v>0.59906429545084761</v>
      </c>
      <c r="G27" s="4">
        <f t="shared" si="2"/>
        <v>0.66018199804200262</v>
      </c>
    </row>
    <row r="28" spans="1:7">
      <c r="A28" s="10"/>
      <c r="B28" s="2" t="s">
        <v>62</v>
      </c>
      <c r="C28" s="3">
        <v>25.881568272908527</v>
      </c>
      <c r="D28" s="3">
        <v>27.913267771402996</v>
      </c>
      <c r="E28" s="3">
        <f t="shared" si="0"/>
        <v>2.0316994984944685</v>
      </c>
      <c r="F28" s="3">
        <f t="shared" si="1"/>
        <v>0.23269949849446858</v>
      </c>
      <c r="G28" s="4">
        <f t="shared" si="2"/>
        <v>0.85104097587874517</v>
      </c>
    </row>
    <row r="29" spans="1:7">
      <c r="A29" s="10"/>
      <c r="B29" s="2" t="s">
        <v>63</v>
      </c>
      <c r="C29" s="3">
        <v>25.131458282470703</v>
      </c>
      <c r="D29" s="3">
        <v>27.786867141723633</v>
      </c>
      <c r="E29" s="3">
        <f t="shared" si="0"/>
        <v>2.6554088592529297</v>
      </c>
      <c r="F29" s="3">
        <f t="shared" si="1"/>
        <v>0.85640885925292976</v>
      </c>
      <c r="G29" s="4">
        <f t="shared" si="2"/>
        <v>0.55232569131653753</v>
      </c>
    </row>
    <row r="30" spans="1:7">
      <c r="A30" s="10"/>
      <c r="B30" s="2" t="s">
        <v>64</v>
      </c>
      <c r="C30" s="3">
        <v>25.625349044799805</v>
      </c>
      <c r="D30" s="3">
        <v>28.860863367716473</v>
      </c>
      <c r="E30" s="3">
        <f t="shared" si="0"/>
        <v>3.2355143229166679</v>
      </c>
      <c r="F30" s="3">
        <f t="shared" si="1"/>
        <v>1.4365143229166679</v>
      </c>
      <c r="G30" s="4">
        <f t="shared" si="2"/>
        <v>0.36945887170338743</v>
      </c>
    </row>
    <row r="31" spans="1:7">
      <c r="A31" s="10"/>
      <c r="B31" s="2" t="s">
        <v>65</v>
      </c>
      <c r="C31" s="3">
        <v>25.371466318766277</v>
      </c>
      <c r="D31" s="3">
        <v>28.50792948404948</v>
      </c>
      <c r="E31" s="3">
        <f t="shared" si="0"/>
        <v>3.1364631652832031</v>
      </c>
      <c r="F31" s="3">
        <f t="shared" si="1"/>
        <v>1.3374631652832032</v>
      </c>
      <c r="G31" s="4">
        <f t="shared" si="2"/>
        <v>0.39571587124062463</v>
      </c>
    </row>
    <row r="32" spans="1:7">
      <c r="A32" s="10"/>
      <c r="B32" s="2" t="s">
        <v>66</v>
      </c>
      <c r="C32" s="3">
        <v>26.468292236328125</v>
      </c>
      <c r="D32" s="3">
        <v>28.922433217366535</v>
      </c>
      <c r="E32" s="3">
        <f t="shared" si="0"/>
        <v>2.4541409810384103</v>
      </c>
      <c r="F32" s="3">
        <f t="shared" si="1"/>
        <v>0.65514098103841034</v>
      </c>
      <c r="G32" s="4">
        <f t="shared" si="2"/>
        <v>0.63501343433761503</v>
      </c>
    </row>
    <row r="33" spans="1:7">
      <c r="A33" s="10"/>
      <c r="B33" s="2" t="s">
        <v>67</v>
      </c>
      <c r="C33" s="3">
        <v>25.67522366841634</v>
      </c>
      <c r="D33" s="3">
        <v>29.746454238891602</v>
      </c>
      <c r="E33" s="3">
        <f t="shared" si="0"/>
        <v>4.0712305704752616</v>
      </c>
      <c r="F33" s="3">
        <f t="shared" si="1"/>
        <v>2.2722305704752617</v>
      </c>
      <c r="G33" s="4">
        <f t="shared" si="2"/>
        <v>0.207009578569022</v>
      </c>
    </row>
    <row r="34" spans="1:7">
      <c r="A34" s="2" t="s">
        <v>32</v>
      </c>
      <c r="B34" s="2"/>
      <c r="C34" s="2"/>
      <c r="D34" s="2"/>
      <c r="E34" s="2"/>
      <c r="F34" s="2"/>
      <c r="G34" s="4">
        <f>AVERAGE(G4:G18)</f>
        <v>1.5124061163877549</v>
      </c>
    </row>
    <row r="35" spans="1:7">
      <c r="A35" s="2" t="s">
        <v>34</v>
      </c>
      <c r="B35" s="2"/>
      <c r="C35" s="2"/>
      <c r="D35" s="2"/>
      <c r="E35" s="2"/>
      <c r="F35" s="2"/>
      <c r="G35" s="4">
        <f>AVERAGE(G19:G33)</f>
        <v>0.52673736335039945</v>
      </c>
    </row>
    <row r="36" spans="1:7">
      <c r="A36" s="2" t="s">
        <v>4</v>
      </c>
      <c r="B36" s="2"/>
      <c r="C36" s="2"/>
      <c r="D36" s="2"/>
      <c r="E36" s="2"/>
      <c r="F36" s="2"/>
      <c r="G36" s="4">
        <f>G35/G34</f>
        <v>0.34827772622902636</v>
      </c>
    </row>
    <row r="37" spans="1:7">
      <c r="A37" s="1" t="s">
        <v>5</v>
      </c>
      <c r="B37" s="2"/>
      <c r="C37" s="2"/>
      <c r="D37" s="2"/>
      <c r="E37" s="2"/>
      <c r="F37" s="2"/>
      <c r="G37" s="2">
        <f>TTEST(G4:G18,G19:G33,2,2)</f>
        <v>1.0035476729248686E-6</v>
      </c>
    </row>
    <row r="39" spans="1:7">
      <c r="A39" s="1" t="s">
        <v>27</v>
      </c>
      <c r="B39" s="1" t="s">
        <v>26</v>
      </c>
      <c r="C39" s="1" t="s">
        <v>0</v>
      </c>
      <c r="D39" s="1" t="s">
        <v>6</v>
      </c>
      <c r="E39" s="1" t="s">
        <v>7</v>
      </c>
      <c r="F39" s="1" t="s">
        <v>69</v>
      </c>
      <c r="G39" s="1" t="s">
        <v>3</v>
      </c>
    </row>
    <row r="40" spans="1:7">
      <c r="A40" s="10" t="s">
        <v>24</v>
      </c>
      <c r="B40" s="11" t="s">
        <v>36</v>
      </c>
      <c r="C40" s="3">
        <v>26.385695139567058</v>
      </c>
      <c r="D40" s="3">
        <v>28.651924133300781</v>
      </c>
      <c r="E40" s="3">
        <f>D40-C40</f>
        <v>2.2662289937337228</v>
      </c>
      <c r="F40" s="3">
        <f>E40-2.266</f>
        <v>2.2899373372275988E-4</v>
      </c>
      <c r="G40" s="4">
        <f>POWER(0.5,F40)</f>
        <v>0.99984128623546653</v>
      </c>
    </row>
    <row r="41" spans="1:7">
      <c r="A41" s="10"/>
      <c r="B41" s="12" t="s">
        <v>38</v>
      </c>
      <c r="C41" s="3">
        <v>26.206024805704754</v>
      </c>
      <c r="D41" s="3">
        <v>27.709281921386719</v>
      </c>
      <c r="E41" s="3">
        <f t="shared" ref="E41:E69" si="3">D41-C41</f>
        <v>1.503257115681965</v>
      </c>
      <c r="F41" s="3">
        <f t="shared" ref="F41:F69" si="4">E41-2.266</f>
        <v>-0.76274288431803505</v>
      </c>
      <c r="G41" s="4">
        <f t="shared" ref="G41:G69" si="5">POWER(0.5,F41)</f>
        <v>1.6967133898840203</v>
      </c>
    </row>
    <row r="42" spans="1:7">
      <c r="A42" s="10"/>
      <c r="B42" s="12" t="s">
        <v>39</v>
      </c>
      <c r="C42" s="3">
        <v>25.820072174072266</v>
      </c>
      <c r="D42" s="3">
        <v>27.099036534627277</v>
      </c>
      <c r="E42" s="3">
        <f t="shared" si="3"/>
        <v>1.2789643605550118</v>
      </c>
      <c r="F42" s="3">
        <f t="shared" si="4"/>
        <v>-0.98703563944498818</v>
      </c>
      <c r="G42" s="4">
        <f t="shared" si="5"/>
        <v>1.9821080906943369</v>
      </c>
    </row>
    <row r="43" spans="1:7">
      <c r="A43" s="10"/>
      <c r="B43" s="12" t="s">
        <v>40</v>
      </c>
      <c r="C43" s="3">
        <v>26.034422556559246</v>
      </c>
      <c r="D43" s="3">
        <v>27.868172963460285</v>
      </c>
      <c r="E43" s="3">
        <f t="shared" si="3"/>
        <v>1.8337504069010393</v>
      </c>
      <c r="F43" s="3">
        <f t="shared" si="4"/>
        <v>-0.43224959309896072</v>
      </c>
      <c r="G43" s="4">
        <f t="shared" si="5"/>
        <v>1.3493359556811155</v>
      </c>
    </row>
    <row r="44" spans="1:7">
      <c r="A44" s="10"/>
      <c r="B44" s="12" t="s">
        <v>41</v>
      </c>
      <c r="C44" s="3">
        <v>25.908652623494465</v>
      </c>
      <c r="D44" s="3">
        <v>27.861912409464519</v>
      </c>
      <c r="E44" s="3">
        <f t="shared" si="3"/>
        <v>1.9532597859700545</v>
      </c>
      <c r="F44" s="3">
        <f t="shared" si="4"/>
        <v>-0.31274021402994556</v>
      </c>
      <c r="G44" s="4">
        <f t="shared" si="5"/>
        <v>1.2420646031814975</v>
      </c>
    </row>
    <row r="45" spans="1:7">
      <c r="A45" s="10"/>
      <c r="B45" s="12" t="s">
        <v>42</v>
      </c>
      <c r="C45" s="3">
        <v>26.145713170369465</v>
      </c>
      <c r="D45" s="3">
        <v>27.872399012247723</v>
      </c>
      <c r="E45" s="3">
        <f t="shared" si="3"/>
        <v>1.7266858418782576</v>
      </c>
      <c r="F45" s="3">
        <f t="shared" si="4"/>
        <v>-0.53931415812174244</v>
      </c>
      <c r="G45" s="4">
        <f t="shared" si="5"/>
        <v>1.4532814785189647</v>
      </c>
    </row>
    <row r="46" spans="1:7">
      <c r="A46" s="10"/>
      <c r="B46" s="12" t="s">
        <v>43</v>
      </c>
      <c r="C46" s="3">
        <v>25.735118230183918</v>
      </c>
      <c r="D46" s="3">
        <v>27.954701741536457</v>
      </c>
      <c r="E46" s="3">
        <f t="shared" si="3"/>
        <v>2.2195835113525391</v>
      </c>
      <c r="F46" s="3">
        <f t="shared" si="4"/>
        <v>-4.6416488647460952E-2</v>
      </c>
      <c r="G46" s="4">
        <f t="shared" si="5"/>
        <v>1.0326966195057239</v>
      </c>
    </row>
    <row r="47" spans="1:7">
      <c r="A47" s="10"/>
      <c r="B47" s="12" t="s">
        <v>44</v>
      </c>
      <c r="C47" s="3">
        <v>25.573380788167317</v>
      </c>
      <c r="D47" s="3">
        <v>27.791798909505207</v>
      </c>
      <c r="E47" s="3">
        <f t="shared" si="3"/>
        <v>2.2184181213378906</v>
      </c>
      <c r="F47" s="3">
        <f t="shared" si="4"/>
        <v>-4.7581878662109389E-2</v>
      </c>
      <c r="G47" s="4">
        <f t="shared" si="5"/>
        <v>1.0335311552244573</v>
      </c>
    </row>
    <row r="48" spans="1:7">
      <c r="A48" s="10"/>
      <c r="B48" s="12" t="s">
        <v>45</v>
      </c>
      <c r="C48" s="3">
        <v>26.217161178588867</v>
      </c>
      <c r="D48" s="3">
        <v>28.632383346557617</v>
      </c>
      <c r="E48" s="3">
        <f t="shared" si="3"/>
        <v>2.41522216796875</v>
      </c>
      <c r="F48" s="3">
        <f t="shared" si="4"/>
        <v>0.14922216796874999</v>
      </c>
      <c r="G48" s="4">
        <f t="shared" si="5"/>
        <v>0.90173650468534006</v>
      </c>
    </row>
    <row r="49" spans="1:7">
      <c r="A49" s="10"/>
      <c r="B49" s="12" t="s">
        <v>46</v>
      </c>
      <c r="C49" s="3">
        <v>25.666005452473957</v>
      </c>
      <c r="D49" s="3">
        <v>27.547606786092121</v>
      </c>
      <c r="E49" s="3">
        <f t="shared" si="3"/>
        <v>1.8816013336181641</v>
      </c>
      <c r="F49" s="3">
        <f t="shared" si="4"/>
        <v>-0.38439866638183595</v>
      </c>
      <c r="G49" s="4">
        <f t="shared" si="5"/>
        <v>1.3053156015622183</v>
      </c>
    </row>
    <row r="50" spans="1:7">
      <c r="A50" s="10"/>
      <c r="B50" s="12" t="s">
        <v>47</v>
      </c>
      <c r="C50" s="3">
        <v>25.723699569702148</v>
      </c>
      <c r="D50" s="3">
        <v>29.038234074910481</v>
      </c>
      <c r="E50" s="3">
        <f t="shared" si="3"/>
        <v>3.3145345052083321</v>
      </c>
      <c r="F50" s="3">
        <f t="shared" si="4"/>
        <v>1.0485345052083321</v>
      </c>
      <c r="G50" s="4">
        <f t="shared" si="5"/>
        <v>0.48345901451575823</v>
      </c>
    </row>
    <row r="51" spans="1:7">
      <c r="A51" s="10"/>
      <c r="B51" s="12" t="s">
        <v>48</v>
      </c>
      <c r="C51" s="3">
        <v>26.003997802734375</v>
      </c>
      <c r="D51" s="3">
        <v>28.763356526692707</v>
      </c>
      <c r="E51" s="3">
        <f t="shared" si="3"/>
        <v>2.7593587239583321</v>
      </c>
      <c r="F51" s="3">
        <f t="shared" si="4"/>
        <v>0.49335872395833213</v>
      </c>
      <c r="G51" s="4">
        <f t="shared" si="5"/>
        <v>0.71036936735132095</v>
      </c>
    </row>
    <row r="52" spans="1:7">
      <c r="A52" s="10"/>
      <c r="B52" s="12" t="s">
        <v>49</v>
      </c>
      <c r="C52" s="3">
        <v>25.269749323527019</v>
      </c>
      <c r="D52" s="3">
        <v>27.779233296712238</v>
      </c>
      <c r="E52" s="3">
        <f t="shared" si="3"/>
        <v>2.509483973185219</v>
      </c>
      <c r="F52" s="3">
        <f t="shared" si="4"/>
        <v>0.24348397318521897</v>
      </c>
      <c r="G52" s="4">
        <f t="shared" si="5"/>
        <v>0.84470296889242669</v>
      </c>
    </row>
    <row r="53" spans="1:7">
      <c r="A53" s="10"/>
      <c r="B53" s="12" t="s">
        <v>50</v>
      </c>
      <c r="C53" s="3">
        <v>25.576895395914715</v>
      </c>
      <c r="D53" s="3">
        <v>27.601363499959309</v>
      </c>
      <c r="E53" s="3">
        <f t="shared" si="3"/>
        <v>2.024468104044594</v>
      </c>
      <c r="F53" s="3">
        <f t="shared" si="4"/>
        <v>-0.24153189595540603</v>
      </c>
      <c r="G53" s="4">
        <f t="shared" si="5"/>
        <v>1.1822473401236695</v>
      </c>
    </row>
    <row r="54" spans="1:7">
      <c r="A54" s="10"/>
      <c r="B54" s="12" t="s">
        <v>51</v>
      </c>
      <c r="C54" s="3">
        <v>25.305688858032227</v>
      </c>
      <c r="D54" s="3">
        <v>28.139005661010742</v>
      </c>
      <c r="E54" s="3">
        <f t="shared" si="3"/>
        <v>2.8333168029785156</v>
      </c>
      <c r="F54" s="3">
        <f t="shared" si="4"/>
        <v>0.56731680297851561</v>
      </c>
      <c r="G54" s="4">
        <f t="shared" si="5"/>
        <v>0.67487078067771378</v>
      </c>
    </row>
    <row r="55" spans="1:7">
      <c r="A55" s="10" t="s">
        <v>25</v>
      </c>
      <c r="B55" s="12" t="s">
        <v>52</v>
      </c>
      <c r="C55" s="3">
        <v>26.12859280904134</v>
      </c>
      <c r="D55" s="3">
        <v>29.549598693847656</v>
      </c>
      <c r="E55" s="3">
        <f t="shared" si="3"/>
        <v>3.4210058848063163</v>
      </c>
      <c r="F55" s="3">
        <f t="shared" si="4"/>
        <v>1.1550058848063163</v>
      </c>
      <c r="G55" s="4">
        <f t="shared" si="5"/>
        <v>0.44906435468815514</v>
      </c>
    </row>
    <row r="56" spans="1:7">
      <c r="A56" s="10"/>
      <c r="B56" s="12" t="s">
        <v>54</v>
      </c>
      <c r="C56" s="3">
        <v>26.620123545328777</v>
      </c>
      <c r="D56" s="3">
        <v>30.356233596801758</v>
      </c>
      <c r="E56" s="3">
        <f t="shared" si="3"/>
        <v>3.7361100514729806</v>
      </c>
      <c r="F56" s="3">
        <f t="shared" si="4"/>
        <v>1.4701100514729806</v>
      </c>
      <c r="G56" s="4">
        <f t="shared" si="5"/>
        <v>0.36095476352671108</v>
      </c>
    </row>
    <row r="57" spans="1:7">
      <c r="A57" s="10"/>
      <c r="B57" s="12" t="s">
        <v>55</v>
      </c>
      <c r="C57" s="3">
        <v>25.722533543904621</v>
      </c>
      <c r="D57" s="3">
        <v>28.837514241536457</v>
      </c>
      <c r="E57" s="3">
        <f t="shared" si="3"/>
        <v>3.1149806976318359</v>
      </c>
      <c r="F57" s="3">
        <f t="shared" si="4"/>
        <v>0.84898069763183592</v>
      </c>
      <c r="G57" s="4">
        <f t="shared" si="5"/>
        <v>0.55517684468775141</v>
      </c>
    </row>
    <row r="58" spans="1:7">
      <c r="A58" s="10"/>
      <c r="B58" s="12" t="s">
        <v>56</v>
      </c>
      <c r="C58" s="3">
        <v>25.789045333862305</v>
      </c>
      <c r="D58" s="3">
        <v>28.612960815429688</v>
      </c>
      <c r="E58" s="3">
        <f t="shared" si="3"/>
        <v>2.8239154815673828</v>
      </c>
      <c r="F58" s="3">
        <f t="shared" si="4"/>
        <v>0.5579154815673828</v>
      </c>
      <c r="G58" s="4">
        <f t="shared" si="5"/>
        <v>0.67928293602558421</v>
      </c>
    </row>
    <row r="59" spans="1:7">
      <c r="A59" s="10"/>
      <c r="B59" s="12" t="s">
        <v>57</v>
      </c>
      <c r="C59" s="3">
        <v>25.225186030069988</v>
      </c>
      <c r="D59" s="3">
        <v>30.01882044474284</v>
      </c>
      <c r="E59" s="3">
        <f t="shared" si="3"/>
        <v>4.7936344146728516</v>
      </c>
      <c r="F59" s="3">
        <f t="shared" si="4"/>
        <v>2.5276344146728515</v>
      </c>
      <c r="G59" s="4">
        <f t="shared" si="5"/>
        <v>0.17342281168408794</v>
      </c>
    </row>
    <row r="60" spans="1:7">
      <c r="A60" s="10"/>
      <c r="B60" s="12" t="s">
        <v>58</v>
      </c>
      <c r="C60" s="3">
        <v>25.638074239095051</v>
      </c>
      <c r="D60" s="3">
        <v>29.026183446248371</v>
      </c>
      <c r="E60" s="3">
        <f t="shared" si="3"/>
        <v>3.3881092071533203</v>
      </c>
      <c r="F60" s="3">
        <f t="shared" si="4"/>
        <v>1.1221092071533203</v>
      </c>
      <c r="G60" s="4">
        <f t="shared" si="5"/>
        <v>0.45942166375136495</v>
      </c>
    </row>
    <row r="61" spans="1:7">
      <c r="A61" s="10"/>
      <c r="B61" s="12" t="s">
        <v>59</v>
      </c>
      <c r="C61" s="3">
        <v>26.009090423583984</v>
      </c>
      <c r="D61" s="3">
        <v>29.939920425415039</v>
      </c>
      <c r="E61" s="3">
        <f t="shared" si="3"/>
        <v>3.9308300018310547</v>
      </c>
      <c r="F61" s="3">
        <f t="shared" si="4"/>
        <v>1.6648300018310547</v>
      </c>
      <c r="G61" s="4">
        <f t="shared" si="5"/>
        <v>0.31538151260518038</v>
      </c>
    </row>
    <row r="62" spans="1:7">
      <c r="A62" s="10"/>
      <c r="B62" s="12" t="s">
        <v>60</v>
      </c>
      <c r="C62" s="3">
        <v>25.482179005940754</v>
      </c>
      <c r="D62" s="3">
        <v>29.845178604125977</v>
      </c>
      <c r="E62" s="3">
        <f t="shared" si="3"/>
        <v>4.3629995981852225</v>
      </c>
      <c r="F62" s="3">
        <f t="shared" si="4"/>
        <v>2.0969995981852225</v>
      </c>
      <c r="G62" s="4">
        <f t="shared" si="5"/>
        <v>0.23374386453944332</v>
      </c>
    </row>
    <row r="63" spans="1:7">
      <c r="A63" s="10"/>
      <c r="B63" s="12" t="s">
        <v>61</v>
      </c>
      <c r="C63" s="3">
        <v>25.989862442016602</v>
      </c>
      <c r="D63" s="3">
        <v>29.863128026326496</v>
      </c>
      <c r="E63" s="3">
        <f t="shared" si="3"/>
        <v>3.8732655843098946</v>
      </c>
      <c r="F63" s="3">
        <f t="shared" si="4"/>
        <v>1.6072655843098946</v>
      </c>
      <c r="G63" s="4">
        <f t="shared" si="5"/>
        <v>0.32821985412436633</v>
      </c>
    </row>
    <row r="64" spans="1:7">
      <c r="A64" s="10"/>
      <c r="B64" s="12" t="s">
        <v>62</v>
      </c>
      <c r="C64" s="3">
        <v>25.881568272908527</v>
      </c>
      <c r="D64" s="3">
        <v>29.104046503702801</v>
      </c>
      <c r="E64" s="3">
        <f t="shared" si="3"/>
        <v>3.2224782307942732</v>
      </c>
      <c r="F64" s="3">
        <f t="shared" si="4"/>
        <v>0.95647823079427319</v>
      </c>
      <c r="G64" s="4">
        <f t="shared" si="5"/>
        <v>0.51531331279593795</v>
      </c>
    </row>
    <row r="65" spans="1:7">
      <c r="A65" s="10"/>
      <c r="B65" s="12" t="s">
        <v>63</v>
      </c>
      <c r="C65" s="3">
        <v>25.131458282470703</v>
      </c>
      <c r="D65" s="3">
        <v>28.354745864868164</v>
      </c>
      <c r="E65" s="3">
        <f t="shared" si="3"/>
        <v>3.2232875823974609</v>
      </c>
      <c r="F65" s="3">
        <f t="shared" si="4"/>
        <v>0.95728758239746092</v>
      </c>
      <c r="G65" s="4">
        <f t="shared" si="5"/>
        <v>0.51502430321462045</v>
      </c>
    </row>
    <row r="66" spans="1:7">
      <c r="A66" s="10"/>
      <c r="B66" s="12" t="s">
        <v>64</v>
      </c>
      <c r="C66" s="3">
        <v>25.625349044799805</v>
      </c>
      <c r="D66" s="3">
        <v>28.60304896036784</v>
      </c>
      <c r="E66" s="3">
        <f t="shared" si="3"/>
        <v>2.977699915568035</v>
      </c>
      <c r="F66" s="3">
        <f t="shared" si="4"/>
        <v>0.71169991556803502</v>
      </c>
      <c r="G66" s="4">
        <f t="shared" si="5"/>
        <v>0.61060024961371262</v>
      </c>
    </row>
    <row r="67" spans="1:7">
      <c r="A67" s="10"/>
      <c r="B67" s="12" t="s">
        <v>65</v>
      </c>
      <c r="C67" s="3">
        <v>25.371466318766277</v>
      </c>
      <c r="D67" s="3">
        <v>29.099961598714192</v>
      </c>
      <c r="E67" s="3">
        <f t="shared" si="3"/>
        <v>3.7284952799479143</v>
      </c>
      <c r="F67" s="3">
        <f t="shared" si="4"/>
        <v>1.4624952799479143</v>
      </c>
      <c r="G67" s="4">
        <f t="shared" si="5"/>
        <v>0.3628649763549448</v>
      </c>
    </row>
    <row r="68" spans="1:7">
      <c r="A68" s="10"/>
      <c r="B68" s="12" t="s">
        <v>66</v>
      </c>
      <c r="C68" s="3">
        <v>26.468292236328125</v>
      </c>
      <c r="D68" s="3">
        <v>29.634814580281574</v>
      </c>
      <c r="E68" s="3">
        <f t="shared" si="3"/>
        <v>3.1665223439534493</v>
      </c>
      <c r="F68" s="3">
        <f t="shared" si="4"/>
        <v>0.90052234395344932</v>
      </c>
      <c r="G68" s="4">
        <f t="shared" si="5"/>
        <v>0.5356927425744783</v>
      </c>
    </row>
    <row r="69" spans="1:7">
      <c r="A69" s="10"/>
      <c r="B69" s="12" t="s">
        <v>67</v>
      </c>
      <c r="C69" s="3">
        <v>25.67522366841634</v>
      </c>
      <c r="D69" s="3">
        <v>28.541002909342449</v>
      </c>
      <c r="E69" s="3">
        <f t="shared" si="3"/>
        <v>2.8657792409261091</v>
      </c>
      <c r="F69" s="3">
        <f t="shared" si="4"/>
        <v>0.59977924092610913</v>
      </c>
      <c r="G69" s="4">
        <f t="shared" si="5"/>
        <v>0.65985491769098614</v>
      </c>
    </row>
    <row r="70" spans="1:7">
      <c r="A70" s="2" t="s">
        <v>32</v>
      </c>
      <c r="B70" s="2"/>
      <c r="C70" s="2"/>
      <c r="D70" s="2"/>
      <c r="E70" s="2"/>
      <c r="F70" s="2"/>
      <c r="G70" s="4">
        <f>AVERAGE(G40:G54)</f>
        <v>1.1261516104489355</v>
      </c>
    </row>
    <row r="71" spans="1:7">
      <c r="A71" s="2" t="s">
        <v>34</v>
      </c>
      <c r="B71" s="2"/>
      <c r="C71" s="2"/>
      <c r="D71" s="2"/>
      <c r="E71" s="2"/>
      <c r="F71" s="2"/>
      <c r="G71" s="4">
        <f>AVERAGE(G55:G69)</f>
        <v>0.45026794052515501</v>
      </c>
    </row>
    <row r="72" spans="1:7">
      <c r="A72" s="2" t="s">
        <v>35</v>
      </c>
      <c r="B72" s="2"/>
      <c r="C72" s="2"/>
      <c r="D72" s="2"/>
      <c r="E72" s="2"/>
      <c r="F72" s="2"/>
      <c r="G72" s="4">
        <f>G71/G70</f>
        <v>0.39982888302726632</v>
      </c>
    </row>
    <row r="73" spans="1:7">
      <c r="A73" s="1" t="s">
        <v>5</v>
      </c>
      <c r="B73" s="2"/>
      <c r="C73" s="2"/>
      <c r="D73" s="2"/>
      <c r="E73" s="2"/>
      <c r="F73" s="2"/>
      <c r="G73" s="2">
        <f>TTEST(G40:G54,G55:G69,2,2)</f>
        <v>1.2270386365183268E-6</v>
      </c>
    </row>
    <row r="75" spans="1:7">
      <c r="A75" s="1" t="s">
        <v>27</v>
      </c>
      <c r="B75" s="1" t="s">
        <v>26</v>
      </c>
      <c r="C75" s="1" t="s">
        <v>0</v>
      </c>
      <c r="D75" s="1" t="s">
        <v>8</v>
      </c>
      <c r="E75" s="1" t="s">
        <v>9</v>
      </c>
      <c r="F75" s="1" t="s">
        <v>70</v>
      </c>
      <c r="G75" s="1" t="s">
        <v>3</v>
      </c>
    </row>
    <row r="76" spans="1:7">
      <c r="A76" s="10" t="s">
        <v>24</v>
      </c>
      <c r="B76" s="11" t="s">
        <v>36</v>
      </c>
      <c r="C76" s="3">
        <v>26.385695139567058</v>
      </c>
      <c r="D76" s="3">
        <v>26.742088317871094</v>
      </c>
      <c r="E76" s="3">
        <f>D76-C76</f>
        <v>0.35639317830403527</v>
      </c>
      <c r="F76" s="3">
        <f>E76-0.356</f>
        <v>3.9317830403529097E-4</v>
      </c>
      <c r="G76" s="4">
        <f>POWER(0.5,F76)</f>
        <v>0.99972750670014565</v>
      </c>
    </row>
    <row r="77" spans="1:7">
      <c r="A77" s="10"/>
      <c r="B77" s="12" t="s">
        <v>38</v>
      </c>
      <c r="C77" s="3">
        <v>26.206024805704754</v>
      </c>
      <c r="D77" s="3">
        <v>25.016542434692383</v>
      </c>
      <c r="E77" s="3">
        <f t="shared" ref="E77:E105" si="6">D77-C77</f>
        <v>-1.189482371012371</v>
      </c>
      <c r="F77" s="3">
        <f t="shared" ref="F77:F105" si="7">E77-0.356</f>
        <v>-1.5454823710123708</v>
      </c>
      <c r="G77" s="4">
        <f t="shared" ref="G77:G105" si="8">POWER(0.5,F77)</f>
        <v>2.9190165104955046</v>
      </c>
    </row>
    <row r="78" spans="1:7">
      <c r="A78" s="10"/>
      <c r="B78" s="12" t="s">
        <v>39</v>
      </c>
      <c r="C78" s="3">
        <v>25.820072174072266</v>
      </c>
      <c r="D78" s="3">
        <v>25.110915501912434</v>
      </c>
      <c r="E78" s="3">
        <f t="shared" si="6"/>
        <v>-0.70915667215983191</v>
      </c>
      <c r="F78" s="3">
        <f t="shared" si="7"/>
        <v>-1.0651566721598318</v>
      </c>
      <c r="G78" s="4">
        <f t="shared" si="8"/>
        <v>2.0923970950140456</v>
      </c>
    </row>
    <row r="79" spans="1:7">
      <c r="A79" s="10"/>
      <c r="B79" s="12" t="s">
        <v>40</v>
      </c>
      <c r="C79" s="3">
        <v>26.034422556559246</v>
      </c>
      <c r="D79" s="3">
        <v>24.831457138061523</v>
      </c>
      <c r="E79" s="3">
        <f t="shared" si="6"/>
        <v>-1.2029654184977225</v>
      </c>
      <c r="F79" s="3">
        <f t="shared" si="7"/>
        <v>-1.5589654184977224</v>
      </c>
      <c r="G79" s="4">
        <f t="shared" si="8"/>
        <v>2.9464247447767495</v>
      </c>
    </row>
    <row r="80" spans="1:7">
      <c r="A80" s="10"/>
      <c r="B80" s="12" t="s">
        <v>41</v>
      </c>
      <c r="C80" s="3">
        <v>25.908652623494465</v>
      </c>
      <c r="D80" s="3">
        <v>24.828680038452148</v>
      </c>
      <c r="E80" s="3">
        <f t="shared" si="6"/>
        <v>-1.0799725850423165</v>
      </c>
      <c r="F80" s="3">
        <f t="shared" si="7"/>
        <v>-1.4359725850423164</v>
      </c>
      <c r="G80" s="4">
        <f t="shared" si="8"/>
        <v>2.7056450473197797</v>
      </c>
    </row>
    <row r="81" spans="1:7">
      <c r="A81" s="10"/>
      <c r="B81" s="12" t="s">
        <v>42</v>
      </c>
      <c r="C81" s="3">
        <v>26.145713170369465</v>
      </c>
      <c r="D81" s="3">
        <v>25.533051172892254</v>
      </c>
      <c r="E81" s="3">
        <f t="shared" si="6"/>
        <v>-0.61266199747721117</v>
      </c>
      <c r="F81" s="3">
        <f t="shared" si="7"/>
        <v>-0.96866199747721116</v>
      </c>
      <c r="G81" s="4">
        <f t="shared" si="8"/>
        <v>1.9570247445680675</v>
      </c>
    </row>
    <row r="82" spans="1:7">
      <c r="A82" s="10"/>
      <c r="B82" s="12" t="s">
        <v>43</v>
      </c>
      <c r="C82" s="3">
        <v>25.735118230183918</v>
      </c>
      <c r="D82" s="3">
        <v>26.172229131062824</v>
      </c>
      <c r="E82" s="3">
        <f t="shared" si="6"/>
        <v>0.43711090087890625</v>
      </c>
      <c r="F82" s="3">
        <f t="shared" si="7"/>
        <v>8.1110900878906267E-2</v>
      </c>
      <c r="G82" s="4">
        <f t="shared" si="8"/>
        <v>0.94532944588613754</v>
      </c>
    </row>
    <row r="83" spans="1:7">
      <c r="A83" s="10"/>
      <c r="B83" s="12" t="s">
        <v>44</v>
      </c>
      <c r="C83" s="3">
        <v>25.573380788167317</v>
      </c>
      <c r="D83" s="3">
        <v>25.516771952311199</v>
      </c>
      <c r="E83" s="3">
        <f t="shared" si="6"/>
        <v>-5.6608835856117423E-2</v>
      </c>
      <c r="F83" s="3">
        <f t="shared" si="7"/>
        <v>-0.41260883585611741</v>
      </c>
      <c r="G83" s="4">
        <f t="shared" si="8"/>
        <v>1.3310906599396104</v>
      </c>
    </row>
    <row r="84" spans="1:7">
      <c r="A84" s="10"/>
      <c r="B84" s="12" t="s">
        <v>45</v>
      </c>
      <c r="C84" s="3">
        <v>26.217161178588867</v>
      </c>
      <c r="D84" s="3">
        <v>25.898484547932942</v>
      </c>
      <c r="E84" s="3">
        <f t="shared" si="6"/>
        <v>-0.31867663065592566</v>
      </c>
      <c r="F84" s="3">
        <f t="shared" si="7"/>
        <v>-0.67467663065592565</v>
      </c>
      <c r="G84" s="4">
        <f t="shared" si="8"/>
        <v>1.5962389475461602</v>
      </c>
    </row>
    <row r="85" spans="1:7">
      <c r="A85" s="10"/>
      <c r="B85" s="12" t="s">
        <v>46</v>
      </c>
      <c r="C85" s="3">
        <v>25.666005452473957</v>
      </c>
      <c r="D85" s="3">
        <v>24.913809458414715</v>
      </c>
      <c r="E85" s="3">
        <f t="shared" si="6"/>
        <v>-0.75219599405924242</v>
      </c>
      <c r="F85" s="3">
        <f t="shared" si="7"/>
        <v>-1.1081959940592423</v>
      </c>
      <c r="G85" s="4">
        <f t="shared" si="8"/>
        <v>2.1557591359578518</v>
      </c>
    </row>
    <row r="86" spans="1:7">
      <c r="A86" s="10"/>
      <c r="B86" s="12" t="s">
        <v>47</v>
      </c>
      <c r="C86" s="3">
        <v>25.723699569702148</v>
      </c>
      <c r="D86" s="3">
        <v>24.942883809407551</v>
      </c>
      <c r="E86" s="3">
        <f t="shared" si="6"/>
        <v>-0.78081576029459754</v>
      </c>
      <c r="F86" s="3">
        <f t="shared" si="7"/>
        <v>-1.1368157602945974</v>
      </c>
      <c r="G86" s="4">
        <f t="shared" si="8"/>
        <v>2.1989514630898865</v>
      </c>
    </row>
    <row r="87" spans="1:7">
      <c r="A87" s="10"/>
      <c r="B87" s="12" t="s">
        <v>48</v>
      </c>
      <c r="C87" s="3">
        <v>26.003997802734375</v>
      </c>
      <c r="D87" s="3">
        <v>24.973009745279949</v>
      </c>
      <c r="E87" s="3">
        <f t="shared" si="6"/>
        <v>-1.0309880574544259</v>
      </c>
      <c r="F87" s="3">
        <f t="shared" si="7"/>
        <v>-1.3869880574544258</v>
      </c>
      <c r="G87" s="4">
        <f t="shared" si="8"/>
        <v>2.6153210475085085</v>
      </c>
    </row>
    <row r="88" spans="1:7">
      <c r="A88" s="10"/>
      <c r="B88" s="12" t="s">
        <v>49</v>
      </c>
      <c r="C88" s="3">
        <v>25.269749323527019</v>
      </c>
      <c r="D88" s="3">
        <v>24.827924092610676</v>
      </c>
      <c r="E88" s="3">
        <f t="shared" si="6"/>
        <v>-0.44182523091634351</v>
      </c>
      <c r="F88" s="3">
        <f t="shared" si="7"/>
        <v>-0.7978252309163435</v>
      </c>
      <c r="G88" s="4">
        <f t="shared" si="8"/>
        <v>1.738478506924316</v>
      </c>
    </row>
    <row r="89" spans="1:7">
      <c r="A89" s="10"/>
      <c r="B89" s="12" t="s">
        <v>50</v>
      </c>
      <c r="C89" s="3">
        <v>25.576895395914715</v>
      </c>
      <c r="D89" s="3">
        <v>25.189310709635418</v>
      </c>
      <c r="E89" s="3">
        <f t="shared" si="6"/>
        <v>-0.38758468627929688</v>
      </c>
      <c r="F89" s="3">
        <f t="shared" si="7"/>
        <v>-0.74358468627929686</v>
      </c>
      <c r="G89" s="4">
        <f t="shared" si="8"/>
        <v>1.6743309100762176</v>
      </c>
    </row>
    <row r="90" spans="1:7">
      <c r="A90" s="10"/>
      <c r="B90" s="12" t="s">
        <v>51</v>
      </c>
      <c r="C90" s="3">
        <v>25.305688858032227</v>
      </c>
      <c r="D90" s="3">
        <v>24.588035583496094</v>
      </c>
      <c r="E90" s="3">
        <f t="shared" si="6"/>
        <v>-0.71765327453613281</v>
      </c>
      <c r="F90" s="3">
        <f t="shared" si="7"/>
        <v>-1.0736532745361327</v>
      </c>
      <c r="G90" s="4">
        <f t="shared" si="8"/>
        <v>2.1047564087799477</v>
      </c>
    </row>
    <row r="91" spans="1:7">
      <c r="A91" s="10" t="s">
        <v>25</v>
      </c>
      <c r="B91" s="12" t="s">
        <v>52</v>
      </c>
      <c r="C91" s="3">
        <v>26.12859280904134</v>
      </c>
      <c r="D91" s="3">
        <v>23.740105946858723</v>
      </c>
      <c r="E91" s="3">
        <f t="shared" si="6"/>
        <v>-2.3884868621826172</v>
      </c>
      <c r="F91" s="3">
        <f t="shared" si="7"/>
        <v>-2.7444868621826171</v>
      </c>
      <c r="G91" s="4">
        <f t="shared" si="8"/>
        <v>6.7015130590198897</v>
      </c>
    </row>
    <row r="92" spans="1:7">
      <c r="A92" s="10"/>
      <c r="B92" s="12" t="s">
        <v>54</v>
      </c>
      <c r="C92" s="3">
        <v>26.620123545328777</v>
      </c>
      <c r="D92" s="3">
        <v>24.474001566569012</v>
      </c>
      <c r="E92" s="3">
        <f t="shared" si="6"/>
        <v>-2.1461219787597656</v>
      </c>
      <c r="F92" s="3">
        <f t="shared" si="7"/>
        <v>-2.5021219787597655</v>
      </c>
      <c r="G92" s="4">
        <f t="shared" si="8"/>
        <v>5.6651807192967674</v>
      </c>
    </row>
    <row r="93" spans="1:7">
      <c r="A93" s="10"/>
      <c r="B93" s="12" t="s">
        <v>55</v>
      </c>
      <c r="C93" s="3">
        <v>25.722533543904621</v>
      </c>
      <c r="D93" s="3">
        <v>24.653736114501953</v>
      </c>
      <c r="E93" s="3">
        <f t="shared" si="6"/>
        <v>-1.0687974294026681</v>
      </c>
      <c r="F93" s="3">
        <f t="shared" si="7"/>
        <v>-1.424797429402668</v>
      </c>
      <c r="G93" s="4">
        <f t="shared" si="8"/>
        <v>2.6847680074930009</v>
      </c>
    </row>
    <row r="94" spans="1:7">
      <c r="A94" s="10"/>
      <c r="B94" s="12" t="s">
        <v>56</v>
      </c>
      <c r="C94" s="3">
        <v>25.789045333862305</v>
      </c>
      <c r="D94" s="3">
        <v>24.238443374633789</v>
      </c>
      <c r="E94" s="3">
        <f t="shared" si="6"/>
        <v>-1.5506019592285156</v>
      </c>
      <c r="F94" s="3">
        <f t="shared" si="7"/>
        <v>-1.9066019592285155</v>
      </c>
      <c r="G94" s="4">
        <f t="shared" si="8"/>
        <v>3.74924982194685</v>
      </c>
    </row>
    <row r="95" spans="1:7">
      <c r="A95" s="10"/>
      <c r="B95" s="12" t="s">
        <v>57</v>
      </c>
      <c r="C95" s="3">
        <v>25.225186030069988</v>
      </c>
      <c r="D95" s="3">
        <v>23.789775848388672</v>
      </c>
      <c r="E95" s="3">
        <f t="shared" si="6"/>
        <v>-1.4354101816813163</v>
      </c>
      <c r="F95" s="3">
        <f t="shared" si="7"/>
        <v>-1.7914101816813162</v>
      </c>
      <c r="G95" s="4">
        <f t="shared" si="8"/>
        <v>3.4615307919892682</v>
      </c>
    </row>
    <row r="96" spans="1:7">
      <c r="A96" s="10"/>
      <c r="B96" s="12" t="s">
        <v>58</v>
      </c>
      <c r="C96" s="3">
        <v>25.638074239095051</v>
      </c>
      <c r="D96" s="3">
        <v>24.533204396565754</v>
      </c>
      <c r="E96" s="3">
        <f t="shared" si="6"/>
        <v>-1.1048698425292969</v>
      </c>
      <c r="F96" s="3">
        <f t="shared" si="7"/>
        <v>-1.4608698425292967</v>
      </c>
      <c r="G96" s="4">
        <f t="shared" si="8"/>
        <v>2.7527428442430248</v>
      </c>
    </row>
    <row r="97" spans="1:7">
      <c r="A97" s="10"/>
      <c r="B97" s="12" t="s">
        <v>59</v>
      </c>
      <c r="C97" s="3">
        <v>26.009090423583984</v>
      </c>
      <c r="D97" s="3">
        <v>24.034863154093426</v>
      </c>
      <c r="E97" s="3">
        <f t="shared" si="6"/>
        <v>-1.9742272694905587</v>
      </c>
      <c r="F97" s="3">
        <f t="shared" si="7"/>
        <v>-2.3302272694905586</v>
      </c>
      <c r="G97" s="4">
        <f t="shared" si="8"/>
        <v>5.0288456358133233</v>
      </c>
    </row>
    <row r="98" spans="1:7">
      <c r="A98" s="10"/>
      <c r="B98" s="12" t="s">
        <v>60</v>
      </c>
      <c r="C98" s="3">
        <v>25.482179005940754</v>
      </c>
      <c r="D98" s="3">
        <v>23.895392735799152</v>
      </c>
      <c r="E98" s="3">
        <f t="shared" si="6"/>
        <v>-1.5867862701416016</v>
      </c>
      <c r="F98" s="3">
        <f t="shared" si="7"/>
        <v>-1.9427862701416014</v>
      </c>
      <c r="G98" s="4">
        <f t="shared" si="8"/>
        <v>3.8444741269447018</v>
      </c>
    </row>
    <row r="99" spans="1:7">
      <c r="A99" s="10"/>
      <c r="B99" s="12" t="s">
        <v>61</v>
      </c>
      <c r="C99" s="3">
        <v>25.989862442016602</v>
      </c>
      <c r="D99" s="3">
        <v>23.569887797037762</v>
      </c>
      <c r="E99" s="3">
        <f t="shared" si="6"/>
        <v>-2.41997464497884</v>
      </c>
      <c r="F99" s="3">
        <f t="shared" si="7"/>
        <v>-2.7759746449788398</v>
      </c>
      <c r="G99" s="4">
        <f t="shared" si="8"/>
        <v>6.8493858989907377</v>
      </c>
    </row>
    <row r="100" spans="1:7">
      <c r="A100" s="10"/>
      <c r="B100" s="12" t="s">
        <v>62</v>
      </c>
      <c r="C100" s="3">
        <v>25.881568272908527</v>
      </c>
      <c r="D100" s="3">
        <v>24.451968510945637</v>
      </c>
      <c r="E100" s="3">
        <f t="shared" si="6"/>
        <v>-1.4295997619628906</v>
      </c>
      <c r="F100" s="3">
        <f t="shared" si="7"/>
        <v>-1.7855997619628905</v>
      </c>
      <c r="G100" s="4">
        <f t="shared" si="8"/>
        <v>3.4476175959815607</v>
      </c>
    </row>
    <row r="101" spans="1:7">
      <c r="A101" s="10"/>
      <c r="B101" s="12" t="s">
        <v>63</v>
      </c>
      <c r="C101" s="3">
        <v>25.131458282470703</v>
      </c>
      <c r="D101" s="3">
        <v>24.265037536621094</v>
      </c>
      <c r="E101" s="3">
        <f t="shared" si="6"/>
        <v>-0.86642074584960938</v>
      </c>
      <c r="F101" s="3">
        <f t="shared" si="7"/>
        <v>-1.2224207458496092</v>
      </c>
      <c r="G101" s="4">
        <f t="shared" si="8"/>
        <v>2.3333791442480587</v>
      </c>
    </row>
    <row r="102" spans="1:7">
      <c r="A102" s="10"/>
      <c r="B102" s="12" t="s">
        <v>64</v>
      </c>
      <c r="C102" s="3">
        <v>25.625349044799805</v>
      </c>
      <c r="D102" s="3">
        <v>24.235320409138996</v>
      </c>
      <c r="E102" s="3">
        <f t="shared" si="6"/>
        <v>-1.3900286356608085</v>
      </c>
      <c r="F102" s="3">
        <f t="shared" si="7"/>
        <v>-1.7460286356608083</v>
      </c>
      <c r="G102" s="4">
        <f t="shared" si="8"/>
        <v>3.3543393164701834</v>
      </c>
    </row>
    <row r="103" spans="1:7">
      <c r="A103" s="10"/>
      <c r="B103" s="12" t="s">
        <v>65</v>
      </c>
      <c r="C103" s="3">
        <v>25.371466318766277</v>
      </c>
      <c r="D103" s="3">
        <v>23.739061991373699</v>
      </c>
      <c r="E103" s="3">
        <f t="shared" si="6"/>
        <v>-1.6324043273925781</v>
      </c>
      <c r="F103" s="3">
        <f t="shared" si="7"/>
        <v>-1.988404327392578</v>
      </c>
      <c r="G103" s="4">
        <f t="shared" si="8"/>
        <v>3.9679788265018985</v>
      </c>
    </row>
    <row r="104" spans="1:7">
      <c r="A104" s="10"/>
      <c r="B104" s="12" t="s">
        <v>66</v>
      </c>
      <c r="C104" s="3">
        <v>26.468292236328125</v>
      </c>
      <c r="D104" s="3">
        <v>23.718179702758789</v>
      </c>
      <c r="E104" s="3">
        <f t="shared" si="6"/>
        <v>-2.7501125335693359</v>
      </c>
      <c r="F104" s="3">
        <f t="shared" si="7"/>
        <v>-3.1061125335693358</v>
      </c>
      <c r="G104" s="4">
        <f t="shared" si="8"/>
        <v>8.6105926183311521</v>
      </c>
    </row>
    <row r="105" spans="1:7">
      <c r="A105" s="10"/>
      <c r="B105" s="12" t="s">
        <v>67</v>
      </c>
      <c r="C105" s="3">
        <v>25.67522366841634</v>
      </c>
      <c r="D105" s="3">
        <v>24.187765121459961</v>
      </c>
      <c r="E105" s="3">
        <f t="shared" si="6"/>
        <v>-1.487458546956379</v>
      </c>
      <c r="F105" s="3">
        <f t="shared" si="7"/>
        <v>-1.8434585469563789</v>
      </c>
      <c r="G105" s="4">
        <f t="shared" si="8"/>
        <v>3.5886930895111688</v>
      </c>
    </row>
    <row r="106" spans="1:7">
      <c r="A106" s="2" t="s">
        <v>32</v>
      </c>
      <c r="B106" s="2"/>
      <c r="C106" s="2"/>
      <c r="D106" s="2"/>
      <c r="E106" s="2"/>
      <c r="F106" s="2"/>
      <c r="G106" s="4">
        <f>AVERAGE(G76:G90)</f>
        <v>1.998699478305529</v>
      </c>
    </row>
    <row r="107" spans="1:7">
      <c r="A107" s="2" t="s">
        <v>34</v>
      </c>
      <c r="B107" s="2"/>
      <c r="C107" s="2"/>
      <c r="D107" s="2"/>
      <c r="E107" s="2"/>
      <c r="F107" s="2"/>
      <c r="G107" s="4">
        <f>AVERAGE(G91:G105)</f>
        <v>4.4026860997854396</v>
      </c>
    </row>
    <row r="108" spans="1:7">
      <c r="A108" s="2" t="s">
        <v>35</v>
      </c>
      <c r="B108" s="2"/>
      <c r="C108" s="2"/>
      <c r="D108" s="2"/>
      <c r="E108" s="2"/>
      <c r="F108" s="2"/>
      <c r="G108" s="4">
        <f>G107/G106</f>
        <v>2.2027754285091317</v>
      </c>
    </row>
    <row r="109" spans="1:7">
      <c r="A109" s="1" t="s">
        <v>5</v>
      </c>
      <c r="B109" s="2"/>
      <c r="C109" s="2"/>
      <c r="D109" s="2"/>
      <c r="E109" s="2"/>
      <c r="F109" s="2"/>
      <c r="G109" s="2">
        <f>TTEST(G76:G90,G91:G105,2,2)</f>
        <v>3.8727313261576574E-5</v>
      </c>
    </row>
    <row r="111" spans="1:7">
      <c r="A111" s="1" t="s">
        <v>27</v>
      </c>
      <c r="B111" s="1" t="s">
        <v>26</v>
      </c>
      <c r="C111" s="1" t="s">
        <v>0</v>
      </c>
      <c r="D111" s="1" t="s">
        <v>10</v>
      </c>
      <c r="E111" s="1" t="s">
        <v>11</v>
      </c>
      <c r="F111" s="1" t="s">
        <v>71</v>
      </c>
      <c r="G111" s="1" t="s">
        <v>3</v>
      </c>
    </row>
    <row r="112" spans="1:7">
      <c r="A112" s="7" t="s">
        <v>29</v>
      </c>
      <c r="B112" s="11" t="s">
        <v>36</v>
      </c>
      <c r="C112" s="3">
        <v>26.385695139567058</v>
      </c>
      <c r="D112" s="3">
        <v>27.664691925048828</v>
      </c>
      <c r="E112" s="3">
        <f>D112-C112</f>
        <v>1.2789967854817696</v>
      </c>
      <c r="F112" s="3">
        <f>E112-1.279</f>
        <v>-3.2145182302656394E-6</v>
      </c>
      <c r="G112" s="4">
        <f>POWER(0.5,F112)</f>
        <v>1.0000022281367305</v>
      </c>
    </row>
    <row r="113" spans="1:7">
      <c r="A113" s="8"/>
      <c r="B113" s="12" t="s">
        <v>38</v>
      </c>
      <c r="C113" s="3">
        <v>26.206024805704754</v>
      </c>
      <c r="D113" s="3">
        <v>27.986972173055012</v>
      </c>
      <c r="E113" s="3">
        <f t="shared" ref="E113:E141" si="9">D113-C113</f>
        <v>1.780947367350258</v>
      </c>
      <c r="F113" s="3">
        <f t="shared" ref="F113:F141" si="10">E113-1.279</f>
        <v>0.50194736735025813</v>
      </c>
      <c r="G113" s="4">
        <f t="shared" ref="G113:G141" si="11">POWER(0.5,F113)</f>
        <v>0.70615296371688363</v>
      </c>
    </row>
    <row r="114" spans="1:7">
      <c r="A114" s="8"/>
      <c r="B114" s="12" t="s">
        <v>39</v>
      </c>
      <c r="C114" s="3">
        <v>25.820072174072266</v>
      </c>
      <c r="D114" s="3">
        <v>27.376330693562824</v>
      </c>
      <c r="E114" s="3">
        <f t="shared" si="9"/>
        <v>1.5562585194905587</v>
      </c>
      <c r="F114" s="3">
        <f t="shared" si="10"/>
        <v>0.2772585194905588</v>
      </c>
      <c r="G114" s="4">
        <f t="shared" si="11"/>
        <v>0.82515753358907895</v>
      </c>
    </row>
    <row r="115" spans="1:7">
      <c r="A115" s="8"/>
      <c r="B115" s="12" t="s">
        <v>40</v>
      </c>
      <c r="C115" s="3">
        <v>26.034422556559246</v>
      </c>
      <c r="D115" s="3">
        <v>27.790022532145183</v>
      </c>
      <c r="E115" s="3">
        <f t="shared" si="9"/>
        <v>1.7555999755859375</v>
      </c>
      <c r="F115" s="3">
        <f t="shared" si="10"/>
        <v>0.47659997558593759</v>
      </c>
      <c r="G115" s="4">
        <f t="shared" si="11"/>
        <v>0.71866933025798385</v>
      </c>
    </row>
    <row r="116" spans="1:7">
      <c r="A116" s="8"/>
      <c r="B116" s="12" t="s">
        <v>41</v>
      </c>
      <c r="C116" s="3">
        <v>25.908652623494465</v>
      </c>
      <c r="D116" s="3">
        <v>27.282074610392254</v>
      </c>
      <c r="E116" s="3">
        <f t="shared" si="9"/>
        <v>1.3734219868977888</v>
      </c>
      <c r="F116" s="3">
        <f t="shared" si="10"/>
        <v>9.4421986897788912E-2</v>
      </c>
      <c r="G116" s="4">
        <f t="shared" si="11"/>
        <v>0.93664743833506392</v>
      </c>
    </row>
    <row r="117" spans="1:7">
      <c r="A117" s="8"/>
      <c r="B117" s="12" t="s">
        <v>42</v>
      </c>
      <c r="C117" s="3">
        <v>26.145713170369465</v>
      </c>
      <c r="D117" s="3">
        <v>27.751560211181641</v>
      </c>
      <c r="E117" s="3">
        <f t="shared" si="9"/>
        <v>1.6058470408121757</v>
      </c>
      <c r="F117" s="3">
        <f t="shared" si="10"/>
        <v>0.32684704081217575</v>
      </c>
      <c r="G117" s="4">
        <f t="shared" si="11"/>
        <v>0.79727700194240503</v>
      </c>
    </row>
    <row r="118" spans="1:7">
      <c r="A118" s="8"/>
      <c r="B118" s="12" t="s">
        <v>43</v>
      </c>
      <c r="C118" s="3">
        <v>25.735118230183918</v>
      </c>
      <c r="D118" s="3">
        <v>27.462669372558594</v>
      </c>
      <c r="E118" s="3">
        <f t="shared" si="9"/>
        <v>1.7275511423746757</v>
      </c>
      <c r="F118" s="3">
        <f t="shared" si="10"/>
        <v>0.44855114237467575</v>
      </c>
      <c r="G118" s="4">
        <f t="shared" si="11"/>
        <v>0.73277838707761833</v>
      </c>
    </row>
    <row r="119" spans="1:7">
      <c r="A119" s="8"/>
      <c r="B119" s="12" t="s">
        <v>44</v>
      </c>
      <c r="C119" s="3">
        <v>25.573380788167317</v>
      </c>
      <c r="D119" s="3">
        <v>28.124616622924805</v>
      </c>
      <c r="E119" s="3">
        <f t="shared" si="9"/>
        <v>2.5512358347574882</v>
      </c>
      <c r="F119" s="3">
        <f t="shared" si="10"/>
        <v>1.2722358347574882</v>
      </c>
      <c r="G119" s="4">
        <f t="shared" si="11"/>
        <v>0.41401764641703076</v>
      </c>
    </row>
    <row r="120" spans="1:7">
      <c r="A120" s="8"/>
      <c r="B120" s="12" t="s">
        <v>45</v>
      </c>
      <c r="C120" s="3">
        <v>26.217161178588867</v>
      </c>
      <c r="D120" s="3">
        <v>28.425586064656574</v>
      </c>
      <c r="E120" s="3">
        <f t="shared" si="9"/>
        <v>2.2084248860677071</v>
      </c>
      <c r="F120" s="3">
        <f t="shared" si="10"/>
        <v>0.92942488606770723</v>
      </c>
      <c r="G120" s="4">
        <f t="shared" si="11"/>
        <v>0.52506761231534216</v>
      </c>
    </row>
    <row r="121" spans="1:7">
      <c r="A121" s="8"/>
      <c r="B121" s="12" t="s">
        <v>46</v>
      </c>
      <c r="C121" s="3">
        <v>25.666005452473957</v>
      </c>
      <c r="D121" s="3">
        <v>27.600953420003254</v>
      </c>
      <c r="E121" s="3">
        <f t="shared" si="9"/>
        <v>1.9349479675292969</v>
      </c>
      <c r="F121" s="3">
        <f t="shared" si="10"/>
        <v>0.65594796752929696</v>
      </c>
      <c r="G121" s="4">
        <f t="shared" si="11"/>
        <v>0.63465833228632529</v>
      </c>
    </row>
    <row r="122" spans="1:7">
      <c r="A122" s="8"/>
      <c r="B122" s="12" t="s">
        <v>47</v>
      </c>
      <c r="C122" s="3">
        <v>25.723699569702148</v>
      </c>
      <c r="D122" s="3">
        <v>27.915721257527668</v>
      </c>
      <c r="E122" s="3">
        <f t="shared" si="9"/>
        <v>2.1920216878255196</v>
      </c>
      <c r="F122" s="3">
        <f t="shared" si="10"/>
        <v>0.91302168782551973</v>
      </c>
      <c r="G122" s="4">
        <f t="shared" si="11"/>
        <v>0.53107160966511646</v>
      </c>
    </row>
    <row r="123" spans="1:7">
      <c r="A123" s="8"/>
      <c r="B123" s="12" t="s">
        <v>48</v>
      </c>
      <c r="C123" s="3">
        <v>26.003997802734375</v>
      </c>
      <c r="D123" s="3">
        <v>27.805445988972981</v>
      </c>
      <c r="E123" s="3">
        <f t="shared" si="9"/>
        <v>1.8014481862386056</v>
      </c>
      <c r="F123" s="3">
        <f t="shared" si="10"/>
        <v>0.52244818623860567</v>
      </c>
      <c r="G123" s="4">
        <f t="shared" si="11"/>
        <v>0.69618942920561377</v>
      </c>
    </row>
    <row r="124" spans="1:7">
      <c r="A124" s="8"/>
      <c r="B124" s="12" t="s">
        <v>49</v>
      </c>
      <c r="C124" s="3">
        <v>25.269749323527019</v>
      </c>
      <c r="D124" s="3">
        <v>27.756135304768879</v>
      </c>
      <c r="E124" s="3">
        <f t="shared" si="9"/>
        <v>2.4863859812418596</v>
      </c>
      <c r="F124" s="3">
        <f t="shared" si="10"/>
        <v>1.2073859812418597</v>
      </c>
      <c r="G124" s="4">
        <f t="shared" si="11"/>
        <v>0.43305255303634232</v>
      </c>
    </row>
    <row r="125" spans="1:7">
      <c r="A125" s="8"/>
      <c r="B125" s="12" t="s">
        <v>50</v>
      </c>
      <c r="C125" s="3">
        <v>25.576895395914715</v>
      </c>
      <c r="D125" s="3">
        <v>27.798444747924805</v>
      </c>
      <c r="E125" s="3">
        <f t="shared" si="9"/>
        <v>2.22154935201009</v>
      </c>
      <c r="F125" s="3">
        <f t="shared" si="10"/>
        <v>0.94254935201009005</v>
      </c>
      <c r="G125" s="4">
        <f t="shared" si="11"/>
        <v>0.52031263553563611</v>
      </c>
    </row>
    <row r="126" spans="1:7">
      <c r="A126" s="9"/>
      <c r="B126" s="12" t="s">
        <v>51</v>
      </c>
      <c r="C126" s="3">
        <v>25.305688858032227</v>
      </c>
      <c r="D126" s="3">
        <v>28.461954116821289</v>
      </c>
      <c r="E126" s="3">
        <f t="shared" si="9"/>
        <v>3.1562652587890625</v>
      </c>
      <c r="F126" s="3">
        <f t="shared" si="10"/>
        <v>1.8772652587890626</v>
      </c>
      <c r="G126" s="4">
        <f t="shared" si="11"/>
        <v>0.27219920176704793</v>
      </c>
    </row>
    <row r="127" spans="1:7">
      <c r="A127" s="7" t="s">
        <v>30</v>
      </c>
      <c r="B127" s="12" t="s">
        <v>52</v>
      </c>
      <c r="C127" s="3">
        <v>26.12859280904134</v>
      </c>
      <c r="D127" s="3">
        <v>28.323766072591145</v>
      </c>
      <c r="E127" s="3">
        <f t="shared" si="9"/>
        <v>2.1951732635498047</v>
      </c>
      <c r="F127" s="3">
        <f t="shared" si="10"/>
        <v>0.91617326354980477</v>
      </c>
      <c r="G127" s="4">
        <f t="shared" si="11"/>
        <v>0.52991274687103607</v>
      </c>
    </row>
    <row r="128" spans="1:7">
      <c r="A128" s="8"/>
      <c r="B128" s="12" t="s">
        <v>54</v>
      </c>
      <c r="C128" s="3">
        <v>26.620123545328777</v>
      </c>
      <c r="D128" s="3">
        <v>28.30780855814616</v>
      </c>
      <c r="E128" s="3">
        <f t="shared" si="9"/>
        <v>1.6876850128173828</v>
      </c>
      <c r="F128" s="3">
        <f t="shared" si="10"/>
        <v>0.4086850128173829</v>
      </c>
      <c r="G128" s="4">
        <f t="shared" si="11"/>
        <v>0.75330968733381964</v>
      </c>
    </row>
    <row r="129" spans="1:7">
      <c r="A129" s="8"/>
      <c r="B129" s="12" t="s">
        <v>55</v>
      </c>
      <c r="C129" s="3">
        <v>25.722533543904621</v>
      </c>
      <c r="D129" s="3">
        <v>27.547052383422852</v>
      </c>
      <c r="E129" s="3">
        <f t="shared" si="9"/>
        <v>1.8245188395182304</v>
      </c>
      <c r="F129" s="3">
        <f t="shared" si="10"/>
        <v>0.54551883951823044</v>
      </c>
      <c r="G129" s="4">
        <f t="shared" si="11"/>
        <v>0.68514495802404685</v>
      </c>
    </row>
    <row r="130" spans="1:7">
      <c r="A130" s="8"/>
      <c r="B130" s="12" t="s">
        <v>56</v>
      </c>
      <c r="C130" s="3">
        <v>25.789045333862305</v>
      </c>
      <c r="D130" s="3">
        <v>27.395405451456707</v>
      </c>
      <c r="E130" s="3">
        <f t="shared" si="9"/>
        <v>1.6063601175944022</v>
      </c>
      <c r="F130" s="3">
        <f t="shared" si="10"/>
        <v>0.32736011759440231</v>
      </c>
      <c r="G130" s="4">
        <f t="shared" si="11"/>
        <v>0.79699351057633072</v>
      </c>
    </row>
    <row r="131" spans="1:7">
      <c r="A131" s="8"/>
      <c r="B131" s="12" t="s">
        <v>57</v>
      </c>
      <c r="C131" s="3">
        <v>25.225186030069988</v>
      </c>
      <c r="D131" s="3">
        <v>27.594355901082356</v>
      </c>
      <c r="E131" s="3">
        <f t="shared" si="9"/>
        <v>2.3691698710123674</v>
      </c>
      <c r="F131" s="3">
        <f t="shared" si="10"/>
        <v>1.0901698710123675</v>
      </c>
      <c r="G131" s="4">
        <f t="shared" si="11"/>
        <v>0.4697060655221218</v>
      </c>
    </row>
    <row r="132" spans="1:7">
      <c r="A132" s="8"/>
      <c r="B132" s="12" t="s">
        <v>58</v>
      </c>
      <c r="C132" s="3">
        <v>25.638074239095051</v>
      </c>
      <c r="D132" s="3">
        <v>27.952393213907879</v>
      </c>
      <c r="E132" s="3">
        <f t="shared" si="9"/>
        <v>2.3143189748128279</v>
      </c>
      <c r="F132" s="3">
        <f t="shared" si="10"/>
        <v>1.035318974812828</v>
      </c>
      <c r="G132" s="4">
        <f t="shared" si="11"/>
        <v>0.48790799371595162</v>
      </c>
    </row>
    <row r="133" spans="1:7">
      <c r="A133" s="8"/>
      <c r="B133" s="12" t="s">
        <v>59</v>
      </c>
      <c r="C133" s="3">
        <v>26.009090423583984</v>
      </c>
      <c r="D133" s="3">
        <v>28.31702995300293</v>
      </c>
      <c r="E133" s="3">
        <f t="shared" si="9"/>
        <v>2.3079395294189453</v>
      </c>
      <c r="F133" s="3">
        <f t="shared" si="10"/>
        <v>1.0289395294189454</v>
      </c>
      <c r="G133" s="4">
        <f t="shared" si="11"/>
        <v>0.49007024854117015</v>
      </c>
    </row>
    <row r="134" spans="1:7">
      <c r="A134" s="8"/>
      <c r="B134" s="12" t="s">
        <v>60</v>
      </c>
      <c r="C134" s="3">
        <v>25.482179005940754</v>
      </c>
      <c r="D134" s="3">
        <v>27.865672429402668</v>
      </c>
      <c r="E134" s="3">
        <f t="shared" si="9"/>
        <v>2.3834934234619141</v>
      </c>
      <c r="F134" s="3">
        <f t="shared" si="10"/>
        <v>1.1044934234619141</v>
      </c>
      <c r="G134" s="4">
        <f t="shared" si="11"/>
        <v>0.46506574215035273</v>
      </c>
    </row>
    <row r="135" spans="1:7">
      <c r="A135" s="8"/>
      <c r="B135" s="12" t="s">
        <v>61</v>
      </c>
      <c r="C135" s="3">
        <v>25.989862442016602</v>
      </c>
      <c r="D135" s="3">
        <v>27.709424336751301</v>
      </c>
      <c r="E135" s="3">
        <f t="shared" si="9"/>
        <v>1.7195618947346993</v>
      </c>
      <c r="F135" s="3">
        <f t="shared" si="10"/>
        <v>0.44056189473469942</v>
      </c>
      <c r="G135" s="4">
        <f t="shared" si="11"/>
        <v>0.736847568491384</v>
      </c>
    </row>
    <row r="136" spans="1:7">
      <c r="A136" s="8"/>
      <c r="B136" s="12" t="s">
        <v>62</v>
      </c>
      <c r="C136" s="3">
        <v>25.881568272908527</v>
      </c>
      <c r="D136" s="3">
        <v>27.80065409342448</v>
      </c>
      <c r="E136" s="3">
        <f t="shared" si="9"/>
        <v>1.9190858205159529</v>
      </c>
      <c r="F136" s="3">
        <f t="shared" si="10"/>
        <v>0.64008582051595297</v>
      </c>
      <c r="G136" s="4">
        <f t="shared" si="11"/>
        <v>0.64167477682077267</v>
      </c>
    </row>
    <row r="137" spans="1:7">
      <c r="A137" s="8"/>
      <c r="B137" s="12" t="s">
        <v>63</v>
      </c>
      <c r="C137" s="3">
        <v>25.131458282470703</v>
      </c>
      <c r="D137" s="3">
        <v>27.621036529541016</v>
      </c>
      <c r="E137" s="3">
        <f t="shared" si="9"/>
        <v>2.4895782470703125</v>
      </c>
      <c r="F137" s="3">
        <f t="shared" si="10"/>
        <v>1.2105782470703126</v>
      </c>
      <c r="G137" s="4">
        <f t="shared" si="11"/>
        <v>0.43209539264608066</v>
      </c>
    </row>
    <row r="138" spans="1:7">
      <c r="A138" s="8"/>
      <c r="B138" s="12" t="s">
        <v>64</v>
      </c>
      <c r="C138" s="3">
        <v>25.625349044799805</v>
      </c>
      <c r="D138" s="3">
        <v>27.843775431315105</v>
      </c>
      <c r="E138" s="3">
        <f t="shared" si="9"/>
        <v>2.2184263865153007</v>
      </c>
      <c r="F138" s="3">
        <f t="shared" si="10"/>
        <v>0.93942638651530075</v>
      </c>
      <c r="G138" s="4">
        <f t="shared" si="11"/>
        <v>0.52144016307318308</v>
      </c>
    </row>
    <row r="139" spans="1:7">
      <c r="A139" s="8"/>
      <c r="B139" s="12" t="s">
        <v>65</v>
      </c>
      <c r="C139" s="3">
        <v>25.371466318766277</v>
      </c>
      <c r="D139" s="3">
        <v>27.492783864339192</v>
      </c>
      <c r="E139" s="3">
        <f t="shared" si="9"/>
        <v>2.1213175455729143</v>
      </c>
      <c r="F139" s="3">
        <f t="shared" si="10"/>
        <v>0.84231754557291438</v>
      </c>
      <c r="G139" s="4">
        <f t="shared" si="11"/>
        <v>0.55774688431650421</v>
      </c>
    </row>
    <row r="140" spans="1:7">
      <c r="A140" s="8"/>
      <c r="B140" s="12" t="s">
        <v>66</v>
      </c>
      <c r="C140" s="3">
        <v>26.468292236328125</v>
      </c>
      <c r="D140" s="3">
        <v>27.672557830810547</v>
      </c>
      <c r="E140" s="3">
        <f t="shared" si="9"/>
        <v>1.2042655944824219</v>
      </c>
      <c r="F140" s="3">
        <f t="shared" si="10"/>
        <v>-7.473440551757804E-2</v>
      </c>
      <c r="G140" s="4">
        <f t="shared" si="11"/>
        <v>1.0531671341801652</v>
      </c>
    </row>
    <row r="141" spans="1:7">
      <c r="A141" s="9"/>
      <c r="B141" s="12" t="s">
        <v>67</v>
      </c>
      <c r="C141" s="3">
        <v>25.67522366841634</v>
      </c>
      <c r="D141" s="3">
        <v>27.802153269449871</v>
      </c>
      <c r="E141" s="3">
        <f t="shared" si="9"/>
        <v>2.126929601033531</v>
      </c>
      <c r="F141" s="3">
        <f t="shared" si="10"/>
        <v>0.8479296010335311</v>
      </c>
      <c r="G141" s="4">
        <f t="shared" si="11"/>
        <v>0.55558147428925475</v>
      </c>
    </row>
    <row r="142" spans="1:7">
      <c r="A142" s="5" t="s">
        <v>31</v>
      </c>
      <c r="B142" s="2"/>
      <c r="C142" s="2"/>
      <c r="D142" s="2"/>
      <c r="E142" s="2"/>
      <c r="F142" s="2"/>
      <c r="G142" s="4">
        <f>AVERAGE(G112:G126)</f>
        <v>0.64955026021894791</v>
      </c>
    </row>
    <row r="143" spans="1:7">
      <c r="A143" s="5" t="s">
        <v>33</v>
      </c>
      <c r="B143" s="2"/>
      <c r="C143" s="2"/>
      <c r="D143" s="2"/>
      <c r="E143" s="2"/>
      <c r="F143" s="2"/>
      <c r="G143" s="4">
        <f>AVERAGE(G127:G141)</f>
        <v>0.61177762310347827</v>
      </c>
    </row>
    <row r="144" spans="1:7">
      <c r="A144" s="2" t="s">
        <v>35</v>
      </c>
      <c r="B144" s="2"/>
      <c r="C144" s="2"/>
      <c r="D144" s="2"/>
      <c r="E144" s="2"/>
      <c r="F144" s="2"/>
      <c r="G144" s="4">
        <f>G143/G142</f>
        <v>0.94184801480529412</v>
      </c>
    </row>
    <row r="145" spans="1:7">
      <c r="A145" s="1" t="s">
        <v>5</v>
      </c>
      <c r="B145" s="2"/>
      <c r="C145" s="2"/>
      <c r="D145" s="2"/>
      <c r="E145" s="2"/>
      <c r="F145" s="2"/>
      <c r="G145" s="2">
        <f>TTEST(G112:G126,G127:G141,2,2)</f>
        <v>0.58129187391307069</v>
      </c>
    </row>
    <row r="147" spans="1:7">
      <c r="A147" s="1" t="s">
        <v>27</v>
      </c>
      <c r="B147" s="1" t="s">
        <v>26</v>
      </c>
      <c r="C147" s="1" t="s">
        <v>0</v>
      </c>
      <c r="D147" s="1" t="s">
        <v>12</v>
      </c>
      <c r="E147" s="1" t="s">
        <v>13</v>
      </c>
      <c r="F147" s="1" t="s">
        <v>72</v>
      </c>
      <c r="G147" s="1" t="s">
        <v>3</v>
      </c>
    </row>
    <row r="148" spans="1:7">
      <c r="A148" s="7" t="s">
        <v>29</v>
      </c>
      <c r="B148" s="11" t="s">
        <v>36</v>
      </c>
      <c r="C148" s="3">
        <v>26.385695139567058</v>
      </c>
      <c r="D148" s="3">
        <v>27.968154907226562</v>
      </c>
      <c r="E148" s="3">
        <f>D148-C148</f>
        <v>1.582459767659504</v>
      </c>
      <c r="F148" s="3">
        <f>E148-1.582</f>
        <v>4.5976765950395126E-4</v>
      </c>
      <c r="G148" s="4">
        <f>POWER(0.5,F148)</f>
        <v>0.99968136411830089</v>
      </c>
    </row>
    <row r="149" spans="1:7">
      <c r="A149" s="8"/>
      <c r="B149" s="12" t="s">
        <v>38</v>
      </c>
      <c r="C149" s="3">
        <v>26.206024805704754</v>
      </c>
      <c r="D149" s="3">
        <v>28.39739990234375</v>
      </c>
      <c r="E149" s="3">
        <f t="shared" ref="E149:E177" si="12">D149-C149</f>
        <v>2.1913750966389962</v>
      </c>
      <c r="F149" s="3">
        <f t="shared" ref="F149:F177" si="13">E149-1.582</f>
        <v>0.60937509663899614</v>
      </c>
      <c r="G149" s="4">
        <f t="shared" ref="G149:G177" si="14">POWER(0.5,F149)</f>
        <v>0.65548056185498405</v>
      </c>
    </row>
    <row r="150" spans="1:7">
      <c r="A150" s="8"/>
      <c r="B150" s="12" t="s">
        <v>39</v>
      </c>
      <c r="C150" s="3">
        <v>25.820072174072266</v>
      </c>
      <c r="D150" s="3">
        <v>28.244653701782227</v>
      </c>
      <c r="E150" s="3">
        <f t="shared" si="12"/>
        <v>2.4245815277099609</v>
      </c>
      <c r="F150" s="3">
        <f t="shared" si="13"/>
        <v>0.84258152770996086</v>
      </c>
      <c r="G150" s="4">
        <f t="shared" si="14"/>
        <v>0.55764483797915332</v>
      </c>
    </row>
    <row r="151" spans="1:7">
      <c r="A151" s="8"/>
      <c r="B151" s="12" t="s">
        <v>40</v>
      </c>
      <c r="C151" s="3">
        <v>26.034422556559246</v>
      </c>
      <c r="D151" s="3">
        <v>28.703906377156574</v>
      </c>
      <c r="E151" s="3">
        <f t="shared" si="12"/>
        <v>2.6694838205973284</v>
      </c>
      <c r="F151" s="3">
        <f t="shared" si="13"/>
        <v>1.0874838205973283</v>
      </c>
      <c r="G151" s="4">
        <f t="shared" si="14"/>
        <v>0.47058139215553679</v>
      </c>
    </row>
    <row r="152" spans="1:7">
      <c r="A152" s="8"/>
      <c r="B152" s="12" t="s">
        <v>41</v>
      </c>
      <c r="C152" s="3">
        <v>25.908652623494465</v>
      </c>
      <c r="D152" s="3">
        <v>27.400976816813152</v>
      </c>
      <c r="E152" s="3">
        <f t="shared" si="12"/>
        <v>1.4923241933186873</v>
      </c>
      <c r="F152" s="3">
        <f t="shared" si="13"/>
        <v>-8.9675806681312809E-2</v>
      </c>
      <c r="G152" s="4">
        <f t="shared" si="14"/>
        <v>1.0641310307789982</v>
      </c>
    </row>
    <row r="153" spans="1:7">
      <c r="A153" s="8"/>
      <c r="B153" s="12" t="s">
        <v>42</v>
      </c>
      <c r="C153" s="3">
        <v>26.145713170369465</v>
      </c>
      <c r="D153" s="3">
        <v>27.802304585774738</v>
      </c>
      <c r="E153" s="3">
        <f t="shared" si="12"/>
        <v>1.6565914154052734</v>
      </c>
      <c r="F153" s="3">
        <f t="shared" si="13"/>
        <v>7.4591415405273365E-2</v>
      </c>
      <c r="G153" s="4">
        <f t="shared" si="14"/>
        <v>0.94961102150570909</v>
      </c>
    </row>
    <row r="154" spans="1:7">
      <c r="A154" s="8"/>
      <c r="B154" s="12" t="s">
        <v>43</v>
      </c>
      <c r="C154" s="3">
        <v>25.735118230183918</v>
      </c>
      <c r="D154" s="3">
        <v>27.614309946695965</v>
      </c>
      <c r="E154" s="3">
        <f t="shared" si="12"/>
        <v>1.8791917165120466</v>
      </c>
      <c r="F154" s="3">
        <f t="shared" si="13"/>
        <v>0.29719171651204657</v>
      </c>
      <c r="G154" s="4">
        <f t="shared" si="14"/>
        <v>0.81383502917042949</v>
      </c>
    </row>
    <row r="155" spans="1:7">
      <c r="A155" s="8"/>
      <c r="B155" s="12" t="s">
        <v>44</v>
      </c>
      <c r="C155" s="3">
        <v>25.573380788167317</v>
      </c>
      <c r="D155" s="3">
        <v>27.69706090291341</v>
      </c>
      <c r="E155" s="3">
        <f t="shared" si="12"/>
        <v>2.1236801147460938</v>
      </c>
      <c r="F155" s="3">
        <f t="shared" si="13"/>
        <v>0.54168011474609368</v>
      </c>
      <c r="G155" s="4">
        <f t="shared" si="14"/>
        <v>0.68697042010556908</v>
      </c>
    </row>
    <row r="156" spans="1:7">
      <c r="A156" s="8"/>
      <c r="B156" s="12" t="s">
        <v>45</v>
      </c>
      <c r="C156" s="3">
        <v>26.217161178588867</v>
      </c>
      <c r="D156" s="3">
        <v>27.887332916259766</v>
      </c>
      <c r="E156" s="3">
        <f t="shared" si="12"/>
        <v>1.6701717376708984</v>
      </c>
      <c r="F156" s="3">
        <f t="shared" si="13"/>
        <v>8.8171737670898365E-2</v>
      </c>
      <c r="G156" s="4">
        <f t="shared" si="14"/>
        <v>0.94071411872661626</v>
      </c>
    </row>
    <row r="157" spans="1:7">
      <c r="A157" s="8"/>
      <c r="B157" s="12" t="s">
        <v>46</v>
      </c>
      <c r="C157" s="3">
        <v>25.666005452473957</v>
      </c>
      <c r="D157" s="3">
        <v>26.810532251993816</v>
      </c>
      <c r="E157" s="3">
        <f t="shared" si="12"/>
        <v>1.1445267995198591</v>
      </c>
      <c r="F157" s="3">
        <f t="shared" si="13"/>
        <v>-0.43747320048014093</v>
      </c>
      <c r="G157" s="4">
        <f t="shared" si="14"/>
        <v>1.3542303905037558</v>
      </c>
    </row>
    <row r="158" spans="1:7">
      <c r="A158" s="8"/>
      <c r="B158" s="12" t="s">
        <v>47</v>
      </c>
      <c r="C158" s="3">
        <v>25.723699569702148</v>
      </c>
      <c r="D158" s="3">
        <v>27.61153284708659</v>
      </c>
      <c r="E158" s="3">
        <f t="shared" si="12"/>
        <v>1.8878332773844413</v>
      </c>
      <c r="F158" s="3">
        <f t="shared" si="13"/>
        <v>0.30583327738444122</v>
      </c>
      <c r="G158" s="4">
        <f t="shared" si="14"/>
        <v>0.80897483076995347</v>
      </c>
    </row>
    <row r="159" spans="1:7">
      <c r="A159" s="8"/>
      <c r="B159" s="12" t="s">
        <v>48</v>
      </c>
      <c r="C159" s="3">
        <v>26.003997802734375</v>
      </c>
      <c r="D159" s="3">
        <v>27.948696772257488</v>
      </c>
      <c r="E159" s="3">
        <f t="shared" si="12"/>
        <v>1.9446989695231132</v>
      </c>
      <c r="F159" s="3">
        <f t="shared" si="13"/>
        <v>0.36269896952311309</v>
      </c>
      <c r="G159" s="4">
        <f t="shared" si="14"/>
        <v>0.77770829434250321</v>
      </c>
    </row>
    <row r="160" spans="1:7">
      <c r="A160" s="8"/>
      <c r="B160" s="12" t="s">
        <v>49</v>
      </c>
      <c r="C160" s="3">
        <v>25.269749323527019</v>
      </c>
      <c r="D160" s="3">
        <v>28.553718566894531</v>
      </c>
      <c r="E160" s="3">
        <f t="shared" si="12"/>
        <v>3.2839692433675118</v>
      </c>
      <c r="F160" s="3">
        <f t="shared" si="13"/>
        <v>1.7019692433675118</v>
      </c>
      <c r="G160" s="4">
        <f t="shared" si="14"/>
        <v>0.30736626944628886</v>
      </c>
    </row>
    <row r="161" spans="1:7">
      <c r="A161" s="8"/>
      <c r="B161" s="12" t="s">
        <v>50</v>
      </c>
      <c r="C161" s="3">
        <v>25.576895395914715</v>
      </c>
      <c r="D161" s="3">
        <v>28.266114552815754</v>
      </c>
      <c r="E161" s="3">
        <f t="shared" si="12"/>
        <v>2.6892191569010393</v>
      </c>
      <c r="F161" s="3">
        <f t="shared" si="13"/>
        <v>1.1072191569010392</v>
      </c>
      <c r="G161" s="4">
        <f t="shared" si="14"/>
        <v>0.46418790694626072</v>
      </c>
    </row>
    <row r="162" spans="1:7">
      <c r="A162" s="9"/>
      <c r="B162" s="12" t="s">
        <v>51</v>
      </c>
      <c r="C162" s="3">
        <v>25.305688858032227</v>
      </c>
      <c r="D162" s="3">
        <v>27.821282068888348</v>
      </c>
      <c r="E162" s="3">
        <f t="shared" si="12"/>
        <v>2.515593210856121</v>
      </c>
      <c r="F162" s="3">
        <f t="shared" si="13"/>
        <v>0.9335932108561209</v>
      </c>
      <c r="G162" s="4">
        <f t="shared" si="14"/>
        <v>0.52355274359444126</v>
      </c>
    </row>
    <row r="163" spans="1:7">
      <c r="A163" s="7" t="s">
        <v>30</v>
      </c>
      <c r="B163" s="12" t="s">
        <v>52</v>
      </c>
      <c r="C163" s="3">
        <v>26.12859280904134</v>
      </c>
      <c r="D163" s="3">
        <v>29.880283991495769</v>
      </c>
      <c r="E163" s="3">
        <f t="shared" si="12"/>
        <v>3.7516911824544295</v>
      </c>
      <c r="F163" s="3">
        <f t="shared" si="13"/>
        <v>2.1696911824544296</v>
      </c>
      <c r="G163" s="4">
        <f t="shared" si="14"/>
        <v>0.22225824091253824</v>
      </c>
    </row>
    <row r="164" spans="1:7">
      <c r="A164" s="8"/>
      <c r="B164" s="12" t="s">
        <v>54</v>
      </c>
      <c r="C164" s="3">
        <v>26.620123545328777</v>
      </c>
      <c r="D164" s="3">
        <v>29.119521458943684</v>
      </c>
      <c r="E164" s="3">
        <f t="shared" si="12"/>
        <v>2.4993979136149065</v>
      </c>
      <c r="F164" s="3">
        <f t="shared" si="13"/>
        <v>0.91739791361490641</v>
      </c>
      <c r="G164" s="4">
        <f t="shared" si="14"/>
        <v>0.52946311454993467</v>
      </c>
    </row>
    <row r="165" spans="1:7">
      <c r="A165" s="8"/>
      <c r="B165" s="12" t="s">
        <v>55</v>
      </c>
      <c r="C165" s="3">
        <v>25.722533543904621</v>
      </c>
      <c r="D165" s="3">
        <v>28.541919708251953</v>
      </c>
      <c r="E165" s="3">
        <f t="shared" si="12"/>
        <v>2.8193861643473319</v>
      </c>
      <c r="F165" s="3">
        <f t="shared" si="13"/>
        <v>1.2373861643473318</v>
      </c>
      <c r="G165" s="4">
        <f t="shared" si="14"/>
        <v>0.42414040653413548</v>
      </c>
    </row>
    <row r="166" spans="1:7">
      <c r="A166" s="8"/>
      <c r="B166" s="12" t="s">
        <v>56</v>
      </c>
      <c r="C166" s="3">
        <v>25.789045333862305</v>
      </c>
      <c r="D166" s="3">
        <v>29.697980880737305</v>
      </c>
      <c r="E166" s="3">
        <f t="shared" si="12"/>
        <v>3.908935546875</v>
      </c>
      <c r="F166" s="3">
        <f t="shared" si="13"/>
        <v>2.3269355468750001</v>
      </c>
      <c r="G166" s="4">
        <f t="shared" si="14"/>
        <v>0.1993070230775211</v>
      </c>
    </row>
    <row r="167" spans="1:7">
      <c r="A167" s="8"/>
      <c r="B167" s="12" t="s">
        <v>57</v>
      </c>
      <c r="C167" s="3">
        <v>25.225186030069988</v>
      </c>
      <c r="D167" s="3">
        <v>28.755151112874348</v>
      </c>
      <c r="E167" s="3">
        <f t="shared" si="12"/>
        <v>3.5299650828043596</v>
      </c>
      <c r="F167" s="3">
        <f t="shared" si="13"/>
        <v>1.9479650828043595</v>
      </c>
      <c r="G167" s="4">
        <f t="shared" si="14"/>
        <v>0.25918154808671318</v>
      </c>
    </row>
    <row r="168" spans="1:7">
      <c r="A168" s="8"/>
      <c r="B168" s="12" t="s">
        <v>58</v>
      </c>
      <c r="C168" s="3">
        <v>25.638074239095051</v>
      </c>
      <c r="D168" s="3">
        <v>28.539158503214519</v>
      </c>
      <c r="E168" s="3">
        <f t="shared" si="12"/>
        <v>2.9010842641194685</v>
      </c>
      <c r="F168" s="3">
        <f t="shared" si="13"/>
        <v>1.3190842641194684</v>
      </c>
      <c r="G168" s="4">
        <f t="shared" si="14"/>
        <v>0.40078925494296058</v>
      </c>
    </row>
    <row r="169" spans="1:7">
      <c r="A169" s="8"/>
      <c r="B169" s="12" t="s">
        <v>59</v>
      </c>
      <c r="C169" s="3">
        <v>26.009090423583984</v>
      </c>
      <c r="D169" s="3">
        <v>28.852987289428711</v>
      </c>
      <c r="E169" s="3">
        <f t="shared" si="12"/>
        <v>2.8438968658447266</v>
      </c>
      <c r="F169" s="3">
        <f t="shared" si="13"/>
        <v>1.2618968658447265</v>
      </c>
      <c r="G169" s="4">
        <f t="shared" si="14"/>
        <v>0.4169953306543111</v>
      </c>
    </row>
    <row r="170" spans="1:7">
      <c r="A170" s="8"/>
      <c r="B170" s="12" t="s">
        <v>60</v>
      </c>
      <c r="C170" s="3">
        <v>25.482179005940754</v>
      </c>
      <c r="D170" s="3">
        <v>28.082796732584637</v>
      </c>
      <c r="E170" s="3">
        <f t="shared" si="12"/>
        <v>2.6006177266438826</v>
      </c>
      <c r="F170" s="3">
        <f t="shared" si="13"/>
        <v>1.0186177266438825</v>
      </c>
      <c r="G170" s="4">
        <f t="shared" si="14"/>
        <v>0.4935890427442694</v>
      </c>
    </row>
    <row r="171" spans="1:7">
      <c r="A171" s="8"/>
      <c r="B171" s="12" t="s">
        <v>61</v>
      </c>
      <c r="C171" s="3">
        <v>25.989862442016602</v>
      </c>
      <c r="D171" s="3">
        <v>29.287076314290363</v>
      </c>
      <c r="E171" s="3">
        <f t="shared" si="12"/>
        <v>3.2972138722737618</v>
      </c>
      <c r="F171" s="3">
        <f t="shared" si="13"/>
        <v>1.7152138722737618</v>
      </c>
      <c r="G171" s="4">
        <f t="shared" si="14"/>
        <v>0.30455741346940784</v>
      </c>
    </row>
    <row r="172" spans="1:7">
      <c r="A172" s="8"/>
      <c r="B172" s="12" t="s">
        <v>62</v>
      </c>
      <c r="C172" s="3">
        <v>25.881568272908527</v>
      </c>
      <c r="D172" s="3">
        <v>29.407334645589192</v>
      </c>
      <c r="E172" s="3">
        <f t="shared" si="12"/>
        <v>3.5257663726806641</v>
      </c>
      <c r="F172" s="3">
        <f t="shared" si="13"/>
        <v>1.943766372680664</v>
      </c>
      <c r="G172" s="4">
        <f t="shared" si="14"/>
        <v>0.25993694908597192</v>
      </c>
    </row>
    <row r="173" spans="1:7">
      <c r="A173" s="8"/>
      <c r="B173" s="12" t="s">
        <v>63</v>
      </c>
      <c r="C173" s="3">
        <v>25.131458282470703</v>
      </c>
      <c r="D173" s="3">
        <v>29.51988410949707</v>
      </c>
      <c r="E173" s="3">
        <f t="shared" si="12"/>
        <v>4.3884258270263672</v>
      </c>
      <c r="F173" s="3">
        <f t="shared" si="13"/>
        <v>2.8064258270263673</v>
      </c>
      <c r="G173" s="4">
        <f t="shared" si="14"/>
        <v>0.14294917243051994</v>
      </c>
    </row>
    <row r="174" spans="1:7">
      <c r="A174" s="8"/>
      <c r="B174" s="12" t="s">
        <v>64</v>
      </c>
      <c r="C174" s="3">
        <v>25.625349044799805</v>
      </c>
      <c r="D174" s="3">
        <v>27.752627054850262</v>
      </c>
      <c r="E174" s="3">
        <f t="shared" si="12"/>
        <v>2.1272780100504569</v>
      </c>
      <c r="F174" s="3">
        <f t="shared" si="13"/>
        <v>0.54527801005045684</v>
      </c>
      <c r="G174" s="4">
        <f t="shared" si="14"/>
        <v>0.68525933900109581</v>
      </c>
    </row>
    <row r="175" spans="1:7">
      <c r="A175" s="8"/>
      <c r="B175" s="12" t="s">
        <v>65</v>
      </c>
      <c r="C175" s="3">
        <v>25.371466318766277</v>
      </c>
      <c r="D175" s="3">
        <v>28.65763219197591</v>
      </c>
      <c r="E175" s="3">
        <f t="shared" si="12"/>
        <v>3.286165873209633</v>
      </c>
      <c r="F175" s="3">
        <f t="shared" si="13"/>
        <v>1.704165873209633</v>
      </c>
      <c r="G175" s="4">
        <f t="shared" si="14"/>
        <v>0.30689863341868578</v>
      </c>
    </row>
    <row r="176" spans="1:7">
      <c r="A176" s="8"/>
      <c r="B176" s="12" t="s">
        <v>66</v>
      </c>
      <c r="C176" s="3">
        <v>26.468292236328125</v>
      </c>
      <c r="D176" s="3">
        <v>28.877278645833332</v>
      </c>
      <c r="E176" s="3">
        <f t="shared" si="12"/>
        <v>2.4089864095052071</v>
      </c>
      <c r="F176" s="3">
        <f t="shared" si="13"/>
        <v>0.82698640950520708</v>
      </c>
      <c r="G176" s="4">
        <f t="shared" si="14"/>
        <v>0.56370551627381515</v>
      </c>
    </row>
    <row r="177" spans="1:7">
      <c r="A177" s="9"/>
      <c r="B177" s="12" t="s">
        <v>67</v>
      </c>
      <c r="C177" s="3">
        <v>25.67522366841634</v>
      </c>
      <c r="D177" s="3">
        <v>29.798987070719402</v>
      </c>
      <c r="E177" s="3">
        <f t="shared" si="12"/>
        <v>4.1237634023030623</v>
      </c>
      <c r="F177" s="3">
        <f t="shared" si="13"/>
        <v>2.5417634023030624</v>
      </c>
      <c r="G177" s="4">
        <f t="shared" si="14"/>
        <v>0.17173269052005991</v>
      </c>
    </row>
    <row r="178" spans="1:7">
      <c r="A178" s="5" t="s">
        <v>31</v>
      </c>
      <c r="B178" s="2"/>
      <c r="C178" s="2"/>
      <c r="D178" s="2"/>
      <c r="E178" s="2"/>
      <c r="F178" s="2"/>
      <c r="G178" s="4">
        <f>AVERAGE(G148:G162)</f>
        <v>0.7583113474665667</v>
      </c>
    </row>
    <row r="179" spans="1:7">
      <c r="A179" s="5" t="s">
        <v>33</v>
      </c>
      <c r="B179" s="2"/>
      <c r="C179" s="2"/>
      <c r="D179" s="2"/>
      <c r="E179" s="2"/>
      <c r="F179" s="2"/>
      <c r="G179" s="4">
        <f>AVERAGE(G163:G177)</f>
        <v>0.35871757838012935</v>
      </c>
    </row>
    <row r="180" spans="1:7">
      <c r="A180" s="2" t="s">
        <v>35</v>
      </c>
      <c r="B180" s="2"/>
      <c r="C180" s="2"/>
      <c r="D180" s="2"/>
      <c r="E180" s="2"/>
      <c r="F180" s="2"/>
      <c r="G180" s="4">
        <f>G179/G178</f>
        <v>0.47304788406314191</v>
      </c>
    </row>
    <row r="181" spans="1:7">
      <c r="A181" s="1" t="s">
        <v>5</v>
      </c>
      <c r="B181" s="2"/>
      <c r="C181" s="2"/>
      <c r="D181" s="2"/>
      <c r="E181" s="2"/>
      <c r="F181" s="2"/>
      <c r="G181" s="2">
        <f>TTEST(G148:G162,G163:G177,2,2)</f>
        <v>4.1262120416904915E-5</v>
      </c>
    </row>
    <row r="183" spans="1:7">
      <c r="A183" s="1" t="s">
        <v>27</v>
      </c>
      <c r="B183" s="1" t="s">
        <v>26</v>
      </c>
      <c r="C183" s="1" t="s">
        <v>0</v>
      </c>
      <c r="D183" s="1" t="s">
        <v>14</v>
      </c>
      <c r="E183" s="1" t="s">
        <v>15</v>
      </c>
      <c r="F183" s="1" t="s">
        <v>73</v>
      </c>
      <c r="G183" s="1" t="s">
        <v>3</v>
      </c>
    </row>
    <row r="184" spans="1:7">
      <c r="A184" s="7" t="s">
        <v>29</v>
      </c>
      <c r="B184" s="11" t="s">
        <v>36</v>
      </c>
      <c r="C184" s="3">
        <v>26.385695139567058</v>
      </c>
      <c r="D184" s="3">
        <v>27.429852803548176</v>
      </c>
      <c r="E184" s="3">
        <f>D184-C184</f>
        <v>1.0441576639811174</v>
      </c>
      <c r="F184" s="3">
        <f>E184-1.044</f>
        <v>1.5766398111738411E-4</v>
      </c>
      <c r="G184" s="4">
        <f>POWER(0.5,F184)</f>
        <v>0.99989072162732906</v>
      </c>
    </row>
    <row r="185" spans="1:7">
      <c r="A185" s="8"/>
      <c r="B185" s="12" t="s">
        <v>38</v>
      </c>
      <c r="C185" s="3">
        <v>26.206024805704754</v>
      </c>
      <c r="D185" s="3">
        <v>27.204082489013672</v>
      </c>
      <c r="E185" s="3">
        <f t="shared" ref="E185:E213" si="15">D185-C185</f>
        <v>0.99805768330891809</v>
      </c>
      <c r="F185" s="3">
        <f t="shared" ref="F185:F213" si="16">E185-1.044</f>
        <v>-4.5942316691081952E-2</v>
      </c>
      <c r="G185" s="4">
        <f t="shared" ref="G185:G213" si="17">POWER(0.5,F185)</f>
        <v>1.0323572578941194</v>
      </c>
    </row>
    <row r="186" spans="1:7">
      <c r="A186" s="8"/>
      <c r="B186" s="12" t="s">
        <v>39</v>
      </c>
      <c r="C186" s="3">
        <v>25.820072174072266</v>
      </c>
      <c r="D186" s="3">
        <v>28.086202621459961</v>
      </c>
      <c r="E186" s="3">
        <f t="shared" si="15"/>
        <v>2.2661304473876953</v>
      </c>
      <c r="F186" s="3">
        <f t="shared" si="16"/>
        <v>1.2221304473876953</v>
      </c>
      <c r="G186" s="4">
        <f t="shared" si="17"/>
        <v>0.42864925842505086</v>
      </c>
    </row>
    <row r="187" spans="1:7">
      <c r="A187" s="8"/>
      <c r="B187" s="12" t="s">
        <v>40</v>
      </c>
      <c r="C187" s="3">
        <v>26.034422556559246</v>
      </c>
      <c r="D187" s="3">
        <v>27.972494125366211</v>
      </c>
      <c r="E187" s="3">
        <f t="shared" si="15"/>
        <v>1.938071568806965</v>
      </c>
      <c r="F187" s="3">
        <f t="shared" si="16"/>
        <v>0.89407156880696492</v>
      </c>
      <c r="G187" s="4">
        <f t="shared" si="17"/>
        <v>0.53809336814638431</v>
      </c>
    </row>
    <row r="188" spans="1:7">
      <c r="A188" s="8"/>
      <c r="B188" s="12" t="s">
        <v>41</v>
      </c>
      <c r="C188" s="3">
        <v>25.908652623494465</v>
      </c>
      <c r="D188" s="3">
        <v>27.247618993123371</v>
      </c>
      <c r="E188" s="3">
        <f t="shared" si="15"/>
        <v>1.3389663696289062</v>
      </c>
      <c r="F188" s="3">
        <f t="shared" si="16"/>
        <v>0.29496636962890621</v>
      </c>
      <c r="G188" s="4">
        <f t="shared" si="17"/>
        <v>0.81509133260968292</v>
      </c>
    </row>
    <row r="189" spans="1:7">
      <c r="A189" s="8"/>
      <c r="B189" s="12" t="s">
        <v>42</v>
      </c>
      <c r="C189" s="3">
        <v>26.145713170369465</v>
      </c>
      <c r="D189" s="3">
        <v>27.252052307128906</v>
      </c>
      <c r="E189" s="3">
        <f t="shared" si="15"/>
        <v>1.1063391367594413</v>
      </c>
      <c r="F189" s="3">
        <f t="shared" si="16"/>
        <v>6.2339136759441249E-2</v>
      </c>
      <c r="G189" s="4">
        <f t="shared" si="17"/>
        <v>0.95771006123840285</v>
      </c>
    </row>
    <row r="190" spans="1:7">
      <c r="A190" s="8"/>
      <c r="B190" s="12" t="s">
        <v>43</v>
      </c>
      <c r="C190" s="3">
        <v>25.735118230183918</v>
      </c>
      <c r="D190" s="3">
        <v>26.829669316609699</v>
      </c>
      <c r="E190" s="3">
        <f t="shared" si="15"/>
        <v>1.0945510864257812</v>
      </c>
      <c r="F190" s="3">
        <f t="shared" si="16"/>
        <v>5.0551086425781211E-2</v>
      </c>
      <c r="G190" s="4">
        <f t="shared" si="17"/>
        <v>0.96556742716175148</v>
      </c>
    </row>
    <row r="191" spans="1:7">
      <c r="A191" s="8"/>
      <c r="B191" s="12" t="s">
        <v>44</v>
      </c>
      <c r="C191" s="3">
        <v>25.573380788167317</v>
      </c>
      <c r="D191" s="3">
        <v>26.742653528849285</v>
      </c>
      <c r="E191" s="3">
        <f t="shared" si="15"/>
        <v>1.1692727406819685</v>
      </c>
      <c r="F191" s="3">
        <f t="shared" si="16"/>
        <v>0.12527274068196848</v>
      </c>
      <c r="G191" s="4">
        <f t="shared" si="17"/>
        <v>0.91683070049434479</v>
      </c>
    </row>
    <row r="192" spans="1:7">
      <c r="A192" s="8"/>
      <c r="B192" s="12" t="s">
        <v>45</v>
      </c>
      <c r="C192" s="3">
        <v>26.217161178588867</v>
      </c>
      <c r="D192" s="3">
        <v>27.647223790486652</v>
      </c>
      <c r="E192" s="3">
        <f t="shared" si="15"/>
        <v>1.4300626118977853</v>
      </c>
      <c r="F192" s="3">
        <f t="shared" si="16"/>
        <v>0.38606261189778524</v>
      </c>
      <c r="G192" s="4">
        <f t="shared" si="17"/>
        <v>0.7652151744180522</v>
      </c>
    </row>
    <row r="193" spans="1:7">
      <c r="A193" s="8"/>
      <c r="B193" s="12" t="s">
        <v>46</v>
      </c>
      <c r="C193" s="3">
        <v>25.666005452473957</v>
      </c>
      <c r="D193" s="3">
        <v>27.85984992980957</v>
      </c>
      <c r="E193" s="3">
        <f t="shared" si="15"/>
        <v>2.1938444773356132</v>
      </c>
      <c r="F193" s="3">
        <f t="shared" si="16"/>
        <v>1.1498444773356131</v>
      </c>
      <c r="G193" s="4">
        <f t="shared" si="17"/>
        <v>0.45067381136718054</v>
      </c>
    </row>
    <row r="194" spans="1:7">
      <c r="A194" s="8"/>
      <c r="B194" s="12" t="s">
        <v>47</v>
      </c>
      <c r="C194" s="3">
        <v>25.723699569702148</v>
      </c>
      <c r="D194" s="3">
        <v>27.965084075927734</v>
      </c>
      <c r="E194" s="3">
        <f t="shared" si="15"/>
        <v>2.2413845062255859</v>
      </c>
      <c r="F194" s="3">
        <f t="shared" si="16"/>
        <v>1.1973845062255859</v>
      </c>
      <c r="G194" s="4">
        <f t="shared" si="17"/>
        <v>0.43606511758039496</v>
      </c>
    </row>
    <row r="195" spans="1:7">
      <c r="A195" s="8"/>
      <c r="B195" s="12" t="s">
        <v>48</v>
      </c>
      <c r="C195" s="3">
        <v>26.003997802734375</v>
      </c>
      <c r="D195" s="3">
        <v>27.277758280436199</v>
      </c>
      <c r="E195" s="3">
        <f t="shared" si="15"/>
        <v>1.2737604777018241</v>
      </c>
      <c r="F195" s="3">
        <f t="shared" si="16"/>
        <v>0.22976047770182406</v>
      </c>
      <c r="G195" s="4">
        <f t="shared" si="17"/>
        <v>0.85277646155026221</v>
      </c>
    </row>
    <row r="196" spans="1:7">
      <c r="A196" s="8"/>
      <c r="B196" s="12" t="s">
        <v>49</v>
      </c>
      <c r="C196" s="3">
        <v>25.269749323527019</v>
      </c>
      <c r="D196" s="3">
        <v>26.859708150227863</v>
      </c>
      <c r="E196" s="3">
        <f t="shared" si="15"/>
        <v>1.589958826700844</v>
      </c>
      <c r="F196" s="3">
        <f t="shared" si="16"/>
        <v>0.54595882670084395</v>
      </c>
      <c r="G196" s="4">
        <f t="shared" si="17"/>
        <v>0.6849360372004204</v>
      </c>
    </row>
    <row r="197" spans="1:7">
      <c r="A197" s="8"/>
      <c r="B197" s="12" t="s">
        <v>50</v>
      </c>
      <c r="C197" s="3">
        <v>25.576895395914715</v>
      </c>
      <c r="D197" s="3">
        <v>27.119271596272785</v>
      </c>
      <c r="E197" s="3">
        <f t="shared" si="15"/>
        <v>1.5423762003580705</v>
      </c>
      <c r="F197" s="3">
        <f t="shared" si="16"/>
        <v>0.49837620035807051</v>
      </c>
      <c r="G197" s="4">
        <f t="shared" si="17"/>
        <v>0.70790310065524187</v>
      </c>
    </row>
    <row r="198" spans="1:7">
      <c r="A198" s="9"/>
      <c r="B198" s="12" t="s">
        <v>51</v>
      </c>
      <c r="C198" s="3">
        <v>25.305688858032227</v>
      </c>
      <c r="D198" s="3">
        <v>27.772748947143555</v>
      </c>
      <c r="E198" s="3">
        <f t="shared" si="15"/>
        <v>2.4670600891113281</v>
      </c>
      <c r="F198" s="3">
        <f t="shared" si="16"/>
        <v>1.4230600891113281</v>
      </c>
      <c r="G198" s="4">
        <f t="shared" si="17"/>
        <v>0.37292047398861072</v>
      </c>
    </row>
    <row r="199" spans="1:7">
      <c r="A199" s="7" t="s">
        <v>30</v>
      </c>
      <c r="B199" s="12" t="s">
        <v>52</v>
      </c>
      <c r="C199" s="3">
        <v>26.12859280904134</v>
      </c>
      <c r="D199" s="3">
        <v>29.638738632202148</v>
      </c>
      <c r="E199" s="3">
        <f t="shared" si="15"/>
        <v>3.5101458231608085</v>
      </c>
      <c r="F199" s="3">
        <f t="shared" si="16"/>
        <v>2.4661458231608084</v>
      </c>
      <c r="G199" s="4">
        <f t="shared" si="17"/>
        <v>0.18097397833192722</v>
      </c>
    </row>
    <row r="200" spans="1:7">
      <c r="A200" s="8"/>
      <c r="B200" s="12" t="s">
        <v>54</v>
      </c>
      <c r="C200" s="3">
        <v>26.620123545328777</v>
      </c>
      <c r="D200" s="3">
        <v>28.74205207824707</v>
      </c>
      <c r="E200" s="3">
        <f t="shared" si="15"/>
        <v>2.1219285329182931</v>
      </c>
      <c r="F200" s="3">
        <f t="shared" si="16"/>
        <v>1.077928532918293</v>
      </c>
      <c r="G200" s="4">
        <f t="shared" si="17"/>
        <v>0.47370850091410138</v>
      </c>
    </row>
    <row r="201" spans="1:7">
      <c r="A201" s="8"/>
      <c r="B201" s="12" t="s">
        <v>55</v>
      </c>
      <c r="C201" s="3">
        <v>25.722533543904621</v>
      </c>
      <c r="D201" s="3">
        <v>29.053645451863606</v>
      </c>
      <c r="E201" s="3">
        <f t="shared" si="15"/>
        <v>3.3311119079589844</v>
      </c>
      <c r="F201" s="3">
        <f t="shared" si="16"/>
        <v>2.2871119079589843</v>
      </c>
      <c r="G201" s="4">
        <f t="shared" si="17"/>
        <v>0.20488525861263315</v>
      </c>
    </row>
    <row r="202" spans="1:7">
      <c r="A202" s="8"/>
      <c r="B202" s="12" t="s">
        <v>56</v>
      </c>
      <c r="C202" s="3">
        <v>25.789045333862305</v>
      </c>
      <c r="D202" s="3">
        <v>28.587291081746418</v>
      </c>
      <c r="E202" s="3">
        <f t="shared" si="15"/>
        <v>2.7982457478841134</v>
      </c>
      <c r="F202" s="3">
        <f t="shared" si="16"/>
        <v>1.7542457478841134</v>
      </c>
      <c r="G202" s="4">
        <f t="shared" si="17"/>
        <v>0.29642812714695077</v>
      </c>
    </row>
    <row r="203" spans="1:7">
      <c r="A203" s="8"/>
      <c r="B203" s="12" t="s">
        <v>57</v>
      </c>
      <c r="C203" s="3">
        <v>25.225186030069988</v>
      </c>
      <c r="D203" s="3">
        <v>29.14821497599284</v>
      </c>
      <c r="E203" s="3">
        <f t="shared" si="15"/>
        <v>3.9230289459228516</v>
      </c>
      <c r="F203" s="3">
        <f t="shared" si="16"/>
        <v>2.8790289459228515</v>
      </c>
      <c r="G203" s="4">
        <f t="shared" si="17"/>
        <v>0.13593332149258847</v>
      </c>
    </row>
    <row r="204" spans="1:7">
      <c r="A204" s="8"/>
      <c r="B204" s="12" t="s">
        <v>58</v>
      </c>
      <c r="C204" s="3">
        <v>25.638074239095051</v>
      </c>
      <c r="D204" s="3">
        <v>28.90763219197591</v>
      </c>
      <c r="E204" s="3">
        <f t="shared" si="15"/>
        <v>3.2695579528808594</v>
      </c>
      <c r="F204" s="3">
        <f t="shared" si="16"/>
        <v>2.2255579528808593</v>
      </c>
      <c r="G204" s="4">
        <f t="shared" si="17"/>
        <v>0.21381604846857616</v>
      </c>
    </row>
    <row r="205" spans="1:7">
      <c r="A205" s="8"/>
      <c r="B205" s="12" t="s">
        <v>59</v>
      </c>
      <c r="C205" s="3">
        <v>26.009090423583984</v>
      </c>
      <c r="D205" s="3">
        <v>30.887639999389648</v>
      </c>
      <c r="E205" s="3">
        <f t="shared" si="15"/>
        <v>4.8785495758056641</v>
      </c>
      <c r="F205" s="3">
        <f t="shared" si="16"/>
        <v>3.834549575805664</v>
      </c>
      <c r="G205" s="4">
        <f t="shared" si="17"/>
        <v>7.0094760764393374E-2</v>
      </c>
    </row>
    <row r="206" spans="1:7">
      <c r="A206" s="8"/>
      <c r="B206" s="12" t="s">
        <v>60</v>
      </c>
      <c r="C206" s="3">
        <v>25.482179005940754</v>
      </c>
      <c r="D206" s="3">
        <v>29.298706690470379</v>
      </c>
      <c r="E206" s="3">
        <f t="shared" si="15"/>
        <v>3.8165276845296248</v>
      </c>
      <c r="F206" s="3">
        <f t="shared" si="16"/>
        <v>2.7725276845296247</v>
      </c>
      <c r="G206" s="4">
        <f t="shared" si="17"/>
        <v>0.14634773426900793</v>
      </c>
    </row>
    <row r="207" spans="1:7">
      <c r="A207" s="8"/>
      <c r="B207" s="12" t="s">
        <v>61</v>
      </c>
      <c r="C207" s="3">
        <v>25.989862442016602</v>
      </c>
      <c r="D207" s="3">
        <v>30.165098190307617</v>
      </c>
      <c r="E207" s="3">
        <f t="shared" si="15"/>
        <v>4.1752357482910156</v>
      </c>
      <c r="F207" s="3">
        <f t="shared" si="16"/>
        <v>3.1312357482910156</v>
      </c>
      <c r="G207" s="4">
        <f t="shared" si="17"/>
        <v>0.11413112975794108</v>
      </c>
    </row>
    <row r="208" spans="1:7">
      <c r="A208" s="8"/>
      <c r="B208" s="12" t="s">
        <v>62</v>
      </c>
      <c r="C208" s="3">
        <v>25.881568272908527</v>
      </c>
      <c r="D208" s="3">
        <v>28.760852177937824</v>
      </c>
      <c r="E208" s="3">
        <f t="shared" si="15"/>
        <v>2.8792839050292969</v>
      </c>
      <c r="F208" s="3">
        <f t="shared" si="16"/>
        <v>1.8352839050292968</v>
      </c>
      <c r="G208" s="4">
        <f t="shared" si="17"/>
        <v>0.28023636693468529</v>
      </c>
    </row>
    <row r="209" spans="1:7">
      <c r="A209" s="8"/>
      <c r="B209" s="12" t="s">
        <v>63</v>
      </c>
      <c r="C209" s="3">
        <v>25.131458282470703</v>
      </c>
      <c r="D209" s="3">
        <v>30.263777414957683</v>
      </c>
      <c r="E209" s="3">
        <f t="shared" si="15"/>
        <v>5.1323191324869804</v>
      </c>
      <c r="F209" s="3">
        <f t="shared" si="16"/>
        <v>4.0883191324869799</v>
      </c>
      <c r="G209" s="4">
        <f t="shared" si="17"/>
        <v>5.8788625897126294E-2</v>
      </c>
    </row>
    <row r="210" spans="1:7">
      <c r="A210" s="8"/>
      <c r="B210" s="12" t="s">
        <v>64</v>
      </c>
      <c r="C210" s="3">
        <v>25.625349044799805</v>
      </c>
      <c r="D210" s="3">
        <v>26.712703069051106</v>
      </c>
      <c r="E210" s="3">
        <f t="shared" si="15"/>
        <v>1.0873540242513009</v>
      </c>
      <c r="F210" s="3">
        <f t="shared" si="16"/>
        <v>4.335402425130086E-2</v>
      </c>
      <c r="G210" s="4">
        <f t="shared" si="17"/>
        <v>0.97039631411395333</v>
      </c>
    </row>
    <row r="211" spans="1:7">
      <c r="A211" s="8"/>
      <c r="B211" s="12" t="s">
        <v>65</v>
      </c>
      <c r="C211" s="3">
        <v>25.371466318766277</v>
      </c>
      <c r="D211" s="3">
        <v>29.865502675374348</v>
      </c>
      <c r="E211" s="3">
        <f t="shared" si="15"/>
        <v>4.4940363566080705</v>
      </c>
      <c r="F211" s="3">
        <f t="shared" si="16"/>
        <v>3.4500363566080705</v>
      </c>
      <c r="G211" s="4">
        <f t="shared" si="17"/>
        <v>9.1503050046728887E-2</v>
      </c>
    </row>
    <row r="212" spans="1:7">
      <c r="A212" s="8"/>
      <c r="B212" s="12" t="s">
        <v>66</v>
      </c>
      <c r="C212" s="3">
        <v>26.468292236328125</v>
      </c>
      <c r="D212" s="3">
        <v>29.418213526407879</v>
      </c>
      <c r="E212" s="3">
        <f t="shared" si="15"/>
        <v>2.9499212900797538</v>
      </c>
      <c r="F212" s="3">
        <f t="shared" si="16"/>
        <v>1.9059212900797537</v>
      </c>
      <c r="G212" s="4">
        <f t="shared" si="17"/>
        <v>0.26684589257346841</v>
      </c>
    </row>
    <row r="213" spans="1:7">
      <c r="A213" s="9"/>
      <c r="B213" s="12" t="s">
        <v>67</v>
      </c>
      <c r="C213" s="3">
        <v>25.67522366841634</v>
      </c>
      <c r="D213" s="3">
        <v>29.728534698486328</v>
      </c>
      <c r="E213" s="3">
        <f t="shared" si="15"/>
        <v>4.0533110300699882</v>
      </c>
      <c r="F213" s="3">
        <f t="shared" si="16"/>
        <v>3.0093110300699881</v>
      </c>
      <c r="G213" s="4">
        <f t="shared" si="17"/>
        <v>0.12419585844142929</v>
      </c>
    </row>
    <row r="214" spans="1:7">
      <c r="A214" s="5" t="s">
        <v>31</v>
      </c>
      <c r="B214" s="2"/>
      <c r="C214" s="2"/>
      <c r="D214" s="2"/>
      <c r="E214" s="2"/>
      <c r="F214" s="2"/>
      <c r="G214" s="4">
        <f>AVERAGE(G184:G198)</f>
        <v>0.72831202029048181</v>
      </c>
    </row>
    <row r="215" spans="1:7">
      <c r="A215" s="5" t="s">
        <v>33</v>
      </c>
      <c r="B215" s="2"/>
      <c r="C215" s="2"/>
      <c r="D215" s="2"/>
      <c r="E215" s="2"/>
      <c r="F215" s="2"/>
      <c r="G215" s="4">
        <f>AVERAGE(G199:G213)</f>
        <v>0.24188566451770074</v>
      </c>
    </row>
    <row r="216" spans="1:7">
      <c r="A216" s="2" t="s">
        <v>35</v>
      </c>
      <c r="B216" s="2"/>
      <c r="C216" s="2"/>
      <c r="D216" s="2"/>
      <c r="E216" s="2"/>
      <c r="F216" s="2"/>
      <c r="G216" s="4">
        <f>G215/G214</f>
        <v>0.33211818256305375</v>
      </c>
    </row>
    <row r="217" spans="1:7">
      <c r="A217" s="1" t="s">
        <v>5</v>
      </c>
      <c r="B217" s="2"/>
      <c r="C217" s="2"/>
      <c r="D217" s="2"/>
      <c r="E217" s="2"/>
      <c r="F217" s="2"/>
      <c r="G217" s="2">
        <f>TTEST(G184:G198,G199:G213,2,2)</f>
        <v>3.2509838693664791E-6</v>
      </c>
    </row>
    <row r="219" spans="1:7">
      <c r="A219" s="1" t="s">
        <v>27</v>
      </c>
      <c r="B219" s="1" t="s">
        <v>26</v>
      </c>
      <c r="C219" s="1" t="s">
        <v>0</v>
      </c>
      <c r="D219" s="1" t="s">
        <v>16</v>
      </c>
      <c r="E219" s="1" t="s">
        <v>17</v>
      </c>
      <c r="F219" s="1" t="s">
        <v>74</v>
      </c>
      <c r="G219" s="1" t="s">
        <v>3</v>
      </c>
    </row>
    <row r="220" spans="1:7">
      <c r="A220" s="7" t="s">
        <v>29</v>
      </c>
      <c r="B220" s="11" t="s">
        <v>36</v>
      </c>
      <c r="C220" s="3">
        <v>26.385695139567058</v>
      </c>
      <c r="D220" s="3">
        <v>28.628084182739258</v>
      </c>
      <c r="E220" s="3">
        <f>D220-C220</f>
        <v>2.2423890431721993</v>
      </c>
      <c r="F220" s="3">
        <f>E220-2.242</f>
        <v>3.890431721993437E-4</v>
      </c>
      <c r="G220" s="4">
        <f>POWER(0.5,F220)</f>
        <v>0.99973037217819027</v>
      </c>
    </row>
    <row r="221" spans="1:7">
      <c r="A221" s="8"/>
      <c r="B221" s="12" t="s">
        <v>38</v>
      </c>
      <c r="C221" s="3">
        <v>26.206024805704754</v>
      </c>
      <c r="D221" s="3">
        <v>28.37451171875</v>
      </c>
      <c r="E221" s="3">
        <f t="shared" ref="E221:E249" si="18">D221-C221</f>
        <v>2.1684869130452462</v>
      </c>
      <c r="F221" s="3">
        <f t="shared" ref="F221:F249" si="19">E221-2.242</f>
        <v>-7.3513086954753781E-2</v>
      </c>
      <c r="G221" s="4">
        <f t="shared" ref="G221:G249" si="20">POWER(0.5,F221)</f>
        <v>1.0522759491084268</v>
      </c>
    </row>
    <row r="222" spans="1:7">
      <c r="A222" s="8"/>
      <c r="B222" s="12" t="s">
        <v>39</v>
      </c>
      <c r="C222" s="3">
        <v>25.820072174072266</v>
      </c>
      <c r="D222" s="3">
        <v>28.131794611612957</v>
      </c>
      <c r="E222" s="3">
        <f t="shared" si="18"/>
        <v>2.3117224375406913</v>
      </c>
      <c r="F222" s="3">
        <f t="shared" si="19"/>
        <v>6.9722437540691296E-2</v>
      </c>
      <c r="G222" s="4">
        <f t="shared" si="20"/>
        <v>0.9528212952588514</v>
      </c>
    </row>
    <row r="223" spans="1:7">
      <c r="A223" s="8"/>
      <c r="B223" s="12" t="s">
        <v>40</v>
      </c>
      <c r="C223" s="3">
        <v>26.034422556559246</v>
      </c>
      <c r="D223" s="3">
        <v>28.876837412516277</v>
      </c>
      <c r="E223" s="3">
        <f t="shared" si="18"/>
        <v>2.8424148559570312</v>
      </c>
      <c r="F223" s="3">
        <f t="shared" si="19"/>
        <v>0.60041485595703126</v>
      </c>
      <c r="G223" s="4">
        <f t="shared" si="20"/>
        <v>0.65956426629616782</v>
      </c>
    </row>
    <row r="224" spans="1:7">
      <c r="A224" s="8"/>
      <c r="B224" s="12" t="s">
        <v>41</v>
      </c>
      <c r="C224" s="3">
        <v>25.908652623494465</v>
      </c>
      <c r="D224" s="3">
        <v>27.735091527303059</v>
      </c>
      <c r="E224" s="3">
        <f t="shared" si="18"/>
        <v>1.8264389038085938</v>
      </c>
      <c r="F224" s="3">
        <f t="shared" si="19"/>
        <v>-0.41556109619140624</v>
      </c>
      <c r="G224" s="4">
        <f t="shared" si="20"/>
        <v>1.3338173274542038</v>
      </c>
    </row>
    <row r="225" spans="1:7">
      <c r="A225" s="8"/>
      <c r="B225" s="12" t="s">
        <v>42</v>
      </c>
      <c r="C225" s="3">
        <v>26.145713170369465</v>
      </c>
      <c r="D225" s="3">
        <v>27.507949829101562</v>
      </c>
      <c r="E225" s="3">
        <f t="shared" si="18"/>
        <v>1.3622366587320975</v>
      </c>
      <c r="F225" s="3">
        <f t="shared" si="19"/>
        <v>-0.87976334126790245</v>
      </c>
      <c r="G225" s="4">
        <f t="shared" si="20"/>
        <v>1.8400734320729182</v>
      </c>
    </row>
    <row r="226" spans="1:7">
      <c r="A226" s="8"/>
      <c r="B226" s="12" t="s">
        <v>43</v>
      </c>
      <c r="C226" s="3">
        <v>25.735118230183918</v>
      </c>
      <c r="D226" s="3">
        <v>28.115044911702473</v>
      </c>
      <c r="E226" s="3">
        <f t="shared" si="18"/>
        <v>2.3799266815185547</v>
      </c>
      <c r="F226" s="3">
        <f t="shared" si="19"/>
        <v>0.13792668151855469</v>
      </c>
      <c r="G226" s="4">
        <f t="shared" si="20"/>
        <v>0.90882430217918364</v>
      </c>
    </row>
    <row r="227" spans="1:7">
      <c r="A227" s="8"/>
      <c r="B227" s="12" t="s">
        <v>44</v>
      </c>
      <c r="C227" s="3">
        <v>25.573380788167317</v>
      </c>
      <c r="D227" s="3">
        <v>26.772579828898113</v>
      </c>
      <c r="E227" s="3">
        <f t="shared" si="18"/>
        <v>1.1991990407307966</v>
      </c>
      <c r="F227" s="3">
        <f t="shared" si="19"/>
        <v>-1.0428009592692034</v>
      </c>
      <c r="G227" s="4">
        <f t="shared" si="20"/>
        <v>2.0602236498621185</v>
      </c>
    </row>
    <row r="228" spans="1:7">
      <c r="A228" s="8"/>
      <c r="B228" s="12" t="s">
        <v>45</v>
      </c>
      <c r="C228" s="3">
        <v>26.217161178588867</v>
      </c>
      <c r="D228" s="3">
        <v>27.499668121337891</v>
      </c>
      <c r="E228" s="3">
        <f t="shared" si="18"/>
        <v>1.2825069427490234</v>
      </c>
      <c r="F228" s="3">
        <f t="shared" si="19"/>
        <v>-0.95949305725097656</v>
      </c>
      <c r="G228" s="4">
        <f t="shared" si="20"/>
        <v>1.9446264603657122</v>
      </c>
    </row>
    <row r="229" spans="1:7">
      <c r="A229" s="8"/>
      <c r="B229" s="12" t="s">
        <v>46</v>
      </c>
      <c r="C229" s="3">
        <v>25.666005452473957</v>
      </c>
      <c r="D229" s="3">
        <v>26.649529774983723</v>
      </c>
      <c r="E229" s="3">
        <f t="shared" si="18"/>
        <v>0.98352432250976562</v>
      </c>
      <c r="F229" s="3">
        <f t="shared" si="19"/>
        <v>-1.2584756774902344</v>
      </c>
      <c r="G229" s="4">
        <f t="shared" si="20"/>
        <v>2.3924282818456737</v>
      </c>
    </row>
    <row r="230" spans="1:7">
      <c r="A230" s="8"/>
      <c r="B230" s="12" t="s">
        <v>47</v>
      </c>
      <c r="C230" s="3">
        <v>25.723699569702148</v>
      </c>
      <c r="D230" s="3">
        <v>26.919715245564777</v>
      </c>
      <c r="E230" s="3">
        <f t="shared" si="18"/>
        <v>1.196015675862629</v>
      </c>
      <c r="F230" s="3">
        <f t="shared" si="19"/>
        <v>-1.045984324137371</v>
      </c>
      <c r="G230" s="4">
        <f t="shared" si="20"/>
        <v>2.0647746356641656</v>
      </c>
    </row>
    <row r="231" spans="1:7">
      <c r="A231" s="8"/>
      <c r="B231" s="12" t="s">
        <v>48</v>
      </c>
      <c r="C231" s="3">
        <v>26.003997802734375</v>
      </c>
      <c r="D231" s="3">
        <v>27.721197128295898</v>
      </c>
      <c r="E231" s="3">
        <f t="shared" si="18"/>
        <v>1.7171993255615234</v>
      </c>
      <c r="F231" s="3">
        <f t="shared" si="19"/>
        <v>-0.52480067443847656</v>
      </c>
      <c r="G231" s="4">
        <f t="shared" si="20"/>
        <v>1.4387347878731411</v>
      </c>
    </row>
    <row r="232" spans="1:7">
      <c r="A232" s="8"/>
      <c r="B232" s="12" t="s">
        <v>49</v>
      </c>
      <c r="C232" s="3">
        <v>25.269749323527019</v>
      </c>
      <c r="D232" s="3">
        <v>27.008153279622395</v>
      </c>
      <c r="E232" s="3">
        <f t="shared" si="18"/>
        <v>1.7384039560953752</v>
      </c>
      <c r="F232" s="3">
        <f t="shared" si="19"/>
        <v>-0.50359604390462476</v>
      </c>
      <c r="G232" s="4">
        <f t="shared" si="20"/>
        <v>1.4177430105971085</v>
      </c>
    </row>
    <row r="233" spans="1:7">
      <c r="A233" s="8"/>
      <c r="B233" s="12" t="s">
        <v>50</v>
      </c>
      <c r="C233" s="3">
        <v>25.576895395914715</v>
      </c>
      <c r="D233" s="3">
        <v>27.409578323364258</v>
      </c>
      <c r="E233" s="3">
        <f t="shared" si="18"/>
        <v>1.8326829274495431</v>
      </c>
      <c r="F233" s="3">
        <f t="shared" si="19"/>
        <v>-0.40931707255045691</v>
      </c>
      <c r="G233" s="4">
        <f t="shared" si="20"/>
        <v>1.3280570039490038</v>
      </c>
    </row>
    <row r="234" spans="1:7">
      <c r="A234" s="9"/>
      <c r="B234" s="12" t="s">
        <v>51</v>
      </c>
      <c r="C234" s="3">
        <v>25.305688858032227</v>
      </c>
      <c r="D234" s="3">
        <v>27.500310897827148</v>
      </c>
      <c r="E234" s="3">
        <f t="shared" si="18"/>
        <v>2.1946220397949219</v>
      </c>
      <c r="F234" s="3">
        <f t="shared" si="19"/>
        <v>-4.7377960205078118E-2</v>
      </c>
      <c r="G234" s="4">
        <f t="shared" si="20"/>
        <v>1.0333850805666231</v>
      </c>
    </row>
    <row r="235" spans="1:7">
      <c r="A235" s="7" t="s">
        <v>30</v>
      </c>
      <c r="B235" s="12" t="s">
        <v>52</v>
      </c>
      <c r="C235" s="3">
        <v>26.12859280904134</v>
      </c>
      <c r="D235" s="3">
        <v>27.759151458740234</v>
      </c>
      <c r="E235" s="3">
        <f t="shared" si="18"/>
        <v>1.6305586496988944</v>
      </c>
      <c r="F235" s="3">
        <f t="shared" si="19"/>
        <v>-0.61144135030110558</v>
      </c>
      <c r="G235" s="4">
        <f t="shared" si="20"/>
        <v>1.5277848075007254</v>
      </c>
    </row>
    <row r="236" spans="1:7">
      <c r="A236" s="8"/>
      <c r="B236" s="12" t="s">
        <v>54</v>
      </c>
      <c r="C236" s="3">
        <v>26.620123545328777</v>
      </c>
      <c r="D236" s="3">
        <v>27.332757949829102</v>
      </c>
      <c r="E236" s="3">
        <f t="shared" si="18"/>
        <v>0.71263440450032434</v>
      </c>
      <c r="F236" s="3">
        <f t="shared" si="19"/>
        <v>-1.5293655954996757</v>
      </c>
      <c r="G236" s="4">
        <f t="shared" si="20"/>
        <v>2.8865887758086877</v>
      </c>
    </row>
    <row r="237" spans="1:7">
      <c r="A237" s="8"/>
      <c r="B237" s="12" t="s">
        <v>55</v>
      </c>
      <c r="C237" s="3">
        <v>25.722533543904621</v>
      </c>
      <c r="D237" s="3">
        <v>25.633522033691406</v>
      </c>
      <c r="E237" s="3">
        <f t="shared" si="18"/>
        <v>-8.9011510213214962E-2</v>
      </c>
      <c r="F237" s="3">
        <f t="shared" si="19"/>
        <v>-2.331011510213215</v>
      </c>
      <c r="G237" s="4">
        <f t="shared" si="20"/>
        <v>5.0315800304971914</v>
      </c>
    </row>
    <row r="238" spans="1:7">
      <c r="A238" s="8"/>
      <c r="B238" s="12" t="s">
        <v>56</v>
      </c>
      <c r="C238" s="3">
        <v>25.789045333862305</v>
      </c>
      <c r="D238" s="3">
        <v>25.966582616170246</v>
      </c>
      <c r="E238" s="3">
        <f t="shared" si="18"/>
        <v>0.17753728230794152</v>
      </c>
      <c r="F238" s="3">
        <f t="shared" si="19"/>
        <v>-2.0644627176920585</v>
      </c>
      <c r="G238" s="4">
        <f t="shared" si="20"/>
        <v>4.1827817354131671</v>
      </c>
    </row>
    <row r="239" spans="1:7">
      <c r="A239" s="8"/>
      <c r="B239" s="12" t="s">
        <v>57</v>
      </c>
      <c r="C239" s="3">
        <v>25.225186030069988</v>
      </c>
      <c r="D239" s="3">
        <v>26.587378819783527</v>
      </c>
      <c r="E239" s="3">
        <f t="shared" si="18"/>
        <v>1.3621927897135393</v>
      </c>
      <c r="F239" s="3">
        <f t="shared" si="19"/>
        <v>-0.87980721028646069</v>
      </c>
      <c r="G239" s="4">
        <f t="shared" si="20"/>
        <v>1.8401293852997282</v>
      </c>
    </row>
    <row r="240" spans="1:7">
      <c r="A240" s="8"/>
      <c r="B240" s="12" t="s">
        <v>58</v>
      </c>
      <c r="C240" s="3">
        <v>25.638074239095051</v>
      </c>
      <c r="D240" s="3">
        <v>26.891468683878582</v>
      </c>
      <c r="E240" s="3">
        <f t="shared" si="18"/>
        <v>1.253394444783531</v>
      </c>
      <c r="F240" s="3">
        <f t="shared" si="19"/>
        <v>-0.98860555521646898</v>
      </c>
      <c r="G240" s="4">
        <f t="shared" si="20"/>
        <v>1.9842661603838494</v>
      </c>
    </row>
    <row r="241" spans="1:7">
      <c r="A241" s="8"/>
      <c r="B241" s="12" t="s">
        <v>59</v>
      </c>
      <c r="C241" s="3">
        <v>26.009090423583984</v>
      </c>
      <c r="D241" s="3">
        <v>26.177443186442058</v>
      </c>
      <c r="E241" s="3">
        <f t="shared" si="18"/>
        <v>0.1683527628580741</v>
      </c>
      <c r="F241" s="3">
        <f t="shared" si="19"/>
        <v>-2.0736472371419259</v>
      </c>
      <c r="G241" s="4">
        <f t="shared" si="20"/>
        <v>4.2094952016158462</v>
      </c>
    </row>
    <row r="242" spans="1:7">
      <c r="A242" s="8"/>
      <c r="B242" s="12" t="s">
        <v>60</v>
      </c>
      <c r="C242" s="3">
        <v>25.482179005940754</v>
      </c>
      <c r="D242" s="3">
        <v>26.910436630249023</v>
      </c>
      <c r="E242" s="3">
        <f t="shared" si="18"/>
        <v>1.4282576243082694</v>
      </c>
      <c r="F242" s="3">
        <f t="shared" si="19"/>
        <v>-0.81374237569173058</v>
      </c>
      <c r="G242" s="4">
        <f t="shared" si="20"/>
        <v>1.7577652069160237</v>
      </c>
    </row>
    <row r="243" spans="1:7">
      <c r="A243" s="8"/>
      <c r="B243" s="12" t="s">
        <v>61</v>
      </c>
      <c r="C243" s="3">
        <v>25.989862442016602</v>
      </c>
      <c r="D243" s="3">
        <v>26.189372380574543</v>
      </c>
      <c r="E243" s="3">
        <f t="shared" si="18"/>
        <v>0.19950993855794152</v>
      </c>
      <c r="F243" s="3">
        <f t="shared" si="19"/>
        <v>-2.0424900614420585</v>
      </c>
      <c r="G243" s="4">
        <f t="shared" si="20"/>
        <v>4.1195594474370836</v>
      </c>
    </row>
    <row r="244" spans="1:7">
      <c r="A244" s="8"/>
      <c r="B244" s="12" t="s">
        <v>62</v>
      </c>
      <c r="C244" s="3">
        <v>25.881568272908527</v>
      </c>
      <c r="D244" s="3">
        <v>25.567956924438477</v>
      </c>
      <c r="E244" s="3">
        <f t="shared" si="18"/>
        <v>-0.3136113484700509</v>
      </c>
      <c r="F244" s="3">
        <f t="shared" si="19"/>
        <v>-2.5556113484700509</v>
      </c>
      <c r="G244" s="4">
        <f t="shared" si="20"/>
        <v>5.8791653279111529</v>
      </c>
    </row>
    <row r="245" spans="1:7">
      <c r="A245" s="8"/>
      <c r="B245" s="12" t="s">
        <v>63</v>
      </c>
      <c r="C245" s="3">
        <v>25.131458282470703</v>
      </c>
      <c r="D245" s="3">
        <v>26.516911188761394</v>
      </c>
      <c r="E245" s="3">
        <f t="shared" si="18"/>
        <v>1.3854529062906913</v>
      </c>
      <c r="F245" s="3">
        <f t="shared" si="19"/>
        <v>-0.8565470937093087</v>
      </c>
      <c r="G245" s="4">
        <f t="shared" si="20"/>
        <v>1.8106994426249123</v>
      </c>
    </row>
    <row r="246" spans="1:7">
      <c r="A246" s="8"/>
      <c r="B246" s="12" t="s">
        <v>64</v>
      </c>
      <c r="C246" s="3">
        <v>25.625349044799805</v>
      </c>
      <c r="D246" s="3">
        <v>26.212893168131512</v>
      </c>
      <c r="E246" s="3">
        <f t="shared" si="18"/>
        <v>0.58754412333170691</v>
      </c>
      <c r="F246" s="3">
        <f t="shared" si="19"/>
        <v>-1.6544558766682931</v>
      </c>
      <c r="G246" s="4">
        <f t="shared" si="20"/>
        <v>3.1480443736339563</v>
      </c>
    </row>
    <row r="247" spans="1:7">
      <c r="A247" s="8"/>
      <c r="B247" s="12" t="s">
        <v>65</v>
      </c>
      <c r="C247" s="3">
        <v>25.371466318766277</v>
      </c>
      <c r="D247" s="3">
        <v>26.082533518473308</v>
      </c>
      <c r="E247" s="3">
        <f t="shared" si="18"/>
        <v>0.71106719970703125</v>
      </c>
      <c r="F247" s="3">
        <f t="shared" si="19"/>
        <v>-1.5309328002929687</v>
      </c>
      <c r="G247" s="4">
        <f t="shared" si="20"/>
        <v>2.8897261913252286</v>
      </c>
    </row>
    <row r="248" spans="1:7">
      <c r="A248" s="8"/>
      <c r="B248" s="12" t="s">
        <v>66</v>
      </c>
      <c r="C248" s="3">
        <v>26.468292236328125</v>
      </c>
      <c r="D248" s="3">
        <v>27.319444020589192</v>
      </c>
      <c r="E248" s="3">
        <f t="shared" si="18"/>
        <v>0.85115178426106652</v>
      </c>
      <c r="F248" s="3">
        <f t="shared" si="19"/>
        <v>-1.3908482157389335</v>
      </c>
      <c r="G248" s="4">
        <f t="shared" si="20"/>
        <v>2.6223281218372199</v>
      </c>
    </row>
    <row r="249" spans="1:7">
      <c r="A249" s="9"/>
      <c r="B249" s="12" t="s">
        <v>67</v>
      </c>
      <c r="C249" s="3">
        <v>25.67522366841634</v>
      </c>
      <c r="D249" s="3">
        <v>26.280501047770183</v>
      </c>
      <c r="E249" s="3">
        <f t="shared" si="18"/>
        <v>0.60527737935384351</v>
      </c>
      <c r="F249" s="3">
        <f t="shared" si="19"/>
        <v>-1.6367226206461565</v>
      </c>
      <c r="G249" s="4">
        <f t="shared" si="20"/>
        <v>3.109586222337283</v>
      </c>
    </row>
    <row r="250" spans="1:7">
      <c r="A250" s="5" t="s">
        <v>31</v>
      </c>
      <c r="B250" s="2"/>
      <c r="C250" s="2"/>
      <c r="D250" s="2"/>
      <c r="E250" s="2"/>
      <c r="F250" s="2"/>
      <c r="G250" s="4">
        <f>AVERAGE(G220:G234)</f>
        <v>1.4284719903514325</v>
      </c>
    </row>
    <row r="251" spans="1:7">
      <c r="A251" s="5" t="s">
        <v>33</v>
      </c>
      <c r="B251" s="2"/>
      <c r="C251" s="2"/>
      <c r="D251" s="2"/>
      <c r="E251" s="2"/>
      <c r="F251" s="2"/>
      <c r="G251" s="4">
        <f>AVERAGE(G235:G249)</f>
        <v>3.1333000287028043</v>
      </c>
    </row>
    <row r="252" spans="1:7">
      <c r="A252" s="2" t="s">
        <v>35</v>
      </c>
      <c r="B252" s="2"/>
      <c r="C252" s="2"/>
      <c r="D252" s="2"/>
      <c r="E252" s="2"/>
      <c r="F252" s="2"/>
      <c r="G252" s="4">
        <f>G251/G250</f>
        <v>2.1934626999105178</v>
      </c>
    </row>
    <row r="253" spans="1:7">
      <c r="A253" s="1" t="s">
        <v>5</v>
      </c>
      <c r="B253" s="2"/>
      <c r="C253" s="2"/>
      <c r="D253" s="2"/>
      <c r="E253" s="2"/>
      <c r="F253" s="2"/>
      <c r="G253" s="2">
        <f>TTEST(G220:G234,G235:G249,2,2)</f>
        <v>6.4390527416936701E-5</v>
      </c>
    </row>
    <row r="255" spans="1:7">
      <c r="A255" s="1" t="s">
        <v>27</v>
      </c>
      <c r="B255" s="1" t="s">
        <v>26</v>
      </c>
      <c r="C255" s="1" t="s">
        <v>0</v>
      </c>
      <c r="D255" s="1" t="s">
        <v>18</v>
      </c>
      <c r="E255" s="1" t="s">
        <v>19</v>
      </c>
      <c r="F255" s="1" t="s">
        <v>75</v>
      </c>
      <c r="G255" s="1" t="s">
        <v>3</v>
      </c>
    </row>
    <row r="256" spans="1:7">
      <c r="A256" s="7" t="s">
        <v>29</v>
      </c>
      <c r="B256" s="11" t="s">
        <v>36</v>
      </c>
      <c r="C256" s="3">
        <v>26.385695139567058</v>
      </c>
      <c r="D256" s="3">
        <v>29.392265319824219</v>
      </c>
      <c r="E256" s="3">
        <f>D256-C256</f>
        <v>3.0065701802571603</v>
      </c>
      <c r="F256" s="3">
        <f>E256-3.007</f>
        <v>-4.2981974283984314E-4</v>
      </c>
      <c r="G256" s="4">
        <f>POWER(0.5,F256)</f>
        <v>1.0002979727279548</v>
      </c>
    </row>
    <row r="257" spans="1:7">
      <c r="A257" s="8"/>
      <c r="B257" s="12" t="s">
        <v>38</v>
      </c>
      <c r="C257" s="3">
        <v>26.206024805704754</v>
      </c>
      <c r="D257" s="3">
        <v>29.869527180989582</v>
      </c>
      <c r="E257" s="3">
        <f t="shared" ref="E257:E285" si="21">D257-C257</f>
        <v>3.6635023752848284</v>
      </c>
      <c r="F257" s="3">
        <f t="shared" ref="F257:F285" si="22">E257-3.007</f>
        <v>0.65650237528482824</v>
      </c>
      <c r="G257" s="4">
        <f t="shared" ref="G257:G285" si="23">POWER(0.5,F257)</f>
        <v>0.63441448872074113</v>
      </c>
    </row>
    <row r="258" spans="1:7">
      <c r="A258" s="8"/>
      <c r="B258" s="12" t="s">
        <v>39</v>
      </c>
      <c r="C258" s="3">
        <v>25.820072174072266</v>
      </c>
      <c r="D258" s="3">
        <v>29.375483830769856</v>
      </c>
      <c r="E258" s="3">
        <f t="shared" si="21"/>
        <v>3.55541165669759</v>
      </c>
      <c r="F258" s="3">
        <f t="shared" si="22"/>
        <v>0.54841165669758984</v>
      </c>
      <c r="G258" s="4">
        <f t="shared" si="23"/>
        <v>0.68377251736580502</v>
      </c>
    </row>
    <row r="259" spans="1:7">
      <c r="A259" s="8"/>
      <c r="B259" s="12" t="s">
        <v>40</v>
      </c>
      <c r="C259" s="3">
        <v>26.034422556559246</v>
      </c>
      <c r="D259" s="3">
        <v>30.066129048665363</v>
      </c>
      <c r="E259" s="3">
        <f t="shared" si="21"/>
        <v>4.0317064921061174</v>
      </c>
      <c r="F259" s="3">
        <f t="shared" si="22"/>
        <v>1.0247064921061173</v>
      </c>
      <c r="G259" s="4">
        <f t="shared" si="23"/>
        <v>0.49151028400296687</v>
      </c>
    </row>
    <row r="260" spans="1:7">
      <c r="A260" s="8"/>
      <c r="B260" s="12" t="s">
        <v>41</v>
      </c>
      <c r="C260" s="3">
        <v>25.908652623494465</v>
      </c>
      <c r="D260" s="3">
        <v>29.685134251912434</v>
      </c>
      <c r="E260" s="3">
        <f t="shared" si="21"/>
        <v>3.7764816284179688</v>
      </c>
      <c r="F260" s="3">
        <f t="shared" si="22"/>
        <v>0.76948162841796863</v>
      </c>
      <c r="G260" s="4">
        <f t="shared" si="23"/>
        <v>0.58662821684735456</v>
      </c>
    </row>
    <row r="261" spans="1:7">
      <c r="A261" s="8"/>
      <c r="B261" s="12" t="s">
        <v>42</v>
      </c>
      <c r="C261" s="3">
        <v>26.145713170369465</v>
      </c>
      <c r="D261" s="3">
        <v>28.820774714152019</v>
      </c>
      <c r="E261" s="3">
        <f t="shared" si="21"/>
        <v>2.6750615437825545</v>
      </c>
      <c r="F261" s="3">
        <f t="shared" si="22"/>
        <v>-0.33193845621744567</v>
      </c>
      <c r="G261" s="4">
        <f t="shared" si="23"/>
        <v>1.2587034774545915</v>
      </c>
    </row>
    <row r="262" spans="1:7">
      <c r="A262" s="8"/>
      <c r="B262" s="12" t="s">
        <v>43</v>
      </c>
      <c r="C262" s="3">
        <v>25.735118230183918</v>
      </c>
      <c r="D262" s="3">
        <v>28.672932306925457</v>
      </c>
      <c r="E262" s="3">
        <f t="shared" si="21"/>
        <v>2.9378140767415388</v>
      </c>
      <c r="F262" s="3">
        <f t="shared" si="22"/>
        <v>-6.918592325846129E-2</v>
      </c>
      <c r="G262" s="4">
        <f t="shared" si="23"/>
        <v>1.0491245218301102</v>
      </c>
    </row>
    <row r="263" spans="1:7">
      <c r="A263" s="8"/>
      <c r="B263" s="12" t="s">
        <v>44</v>
      </c>
      <c r="C263" s="3">
        <v>25.573380788167317</v>
      </c>
      <c r="D263" s="3">
        <v>28.491142908732098</v>
      </c>
      <c r="E263" s="3">
        <f t="shared" si="21"/>
        <v>2.917762120564781</v>
      </c>
      <c r="F263" s="3">
        <f t="shared" si="22"/>
        <v>-8.9237879435219103E-2</v>
      </c>
      <c r="G263" s="4">
        <f t="shared" si="23"/>
        <v>1.0638080649149502</v>
      </c>
    </row>
    <row r="264" spans="1:7">
      <c r="A264" s="8"/>
      <c r="B264" s="12" t="s">
        <v>45</v>
      </c>
      <c r="C264" s="3">
        <v>26.217161178588867</v>
      </c>
      <c r="D264" s="3">
        <v>28.990481694539387</v>
      </c>
      <c r="E264" s="3">
        <f t="shared" si="21"/>
        <v>2.7733205159505196</v>
      </c>
      <c r="F264" s="3">
        <f t="shared" si="22"/>
        <v>-0.23367948404948047</v>
      </c>
      <c r="G264" s="4">
        <f t="shared" si="23"/>
        <v>1.175829993321031</v>
      </c>
    </row>
    <row r="265" spans="1:7">
      <c r="A265" s="8"/>
      <c r="B265" s="12" t="s">
        <v>46</v>
      </c>
      <c r="C265" s="3">
        <v>25.666005452473957</v>
      </c>
      <c r="D265" s="3">
        <v>28.874136606852215</v>
      </c>
      <c r="E265" s="3">
        <f t="shared" si="21"/>
        <v>3.2081311543782576</v>
      </c>
      <c r="F265" s="3">
        <f t="shared" si="22"/>
        <v>0.20113115437825746</v>
      </c>
      <c r="G265" s="4">
        <f t="shared" si="23"/>
        <v>0.86986827000937761</v>
      </c>
    </row>
    <row r="266" spans="1:7">
      <c r="A266" s="8"/>
      <c r="B266" s="12" t="s">
        <v>47</v>
      </c>
      <c r="C266" s="3">
        <v>25.723699569702148</v>
      </c>
      <c r="D266" s="3">
        <v>29.800017038981121</v>
      </c>
      <c r="E266" s="3">
        <f t="shared" si="21"/>
        <v>4.0763174692789725</v>
      </c>
      <c r="F266" s="3">
        <f t="shared" si="22"/>
        <v>1.0693174692789724</v>
      </c>
      <c r="G266" s="4">
        <f t="shared" si="23"/>
        <v>0.4765443961119839</v>
      </c>
    </row>
    <row r="267" spans="1:7">
      <c r="A267" s="8"/>
      <c r="B267" s="12" t="s">
        <v>48</v>
      </c>
      <c r="C267" s="3">
        <v>26.003997802734375</v>
      </c>
      <c r="D267" s="3">
        <v>29.984375</v>
      </c>
      <c r="E267" s="3">
        <f t="shared" si="21"/>
        <v>3.980377197265625</v>
      </c>
      <c r="F267" s="3">
        <f t="shared" si="22"/>
        <v>0.97337719726562488</v>
      </c>
      <c r="G267" s="4">
        <f t="shared" si="23"/>
        <v>0.50931241952643569</v>
      </c>
    </row>
    <row r="268" spans="1:7">
      <c r="A268" s="8"/>
      <c r="B268" s="12" t="s">
        <v>49</v>
      </c>
      <c r="C268" s="3">
        <v>25.269749323527019</v>
      </c>
      <c r="D268" s="3">
        <v>29.13912073771159</v>
      </c>
      <c r="E268" s="3">
        <f t="shared" si="21"/>
        <v>3.8693714141845703</v>
      </c>
      <c r="F268" s="3">
        <f t="shared" si="22"/>
        <v>0.8623714141845702</v>
      </c>
      <c r="G268" s="4">
        <f t="shared" si="23"/>
        <v>0.55004767959650791</v>
      </c>
    </row>
    <row r="269" spans="1:7">
      <c r="A269" s="8"/>
      <c r="B269" s="12" t="s">
        <v>50</v>
      </c>
      <c r="C269" s="3">
        <v>25.576895395914715</v>
      </c>
      <c r="D269" s="3">
        <v>28.580224355061848</v>
      </c>
      <c r="E269" s="3">
        <f t="shared" si="21"/>
        <v>3.003328959147133</v>
      </c>
      <c r="F269" s="3">
        <f t="shared" si="22"/>
        <v>-3.671040852867069E-3</v>
      </c>
      <c r="G269" s="4">
        <f t="shared" si="23"/>
        <v>1.0025478117869406</v>
      </c>
    </row>
    <row r="270" spans="1:7">
      <c r="A270" s="9"/>
      <c r="B270" s="12" t="s">
        <v>51</v>
      </c>
      <c r="C270" s="3">
        <v>25.305688858032227</v>
      </c>
      <c r="D270" s="3">
        <v>28.329804102579754</v>
      </c>
      <c r="E270" s="3">
        <f t="shared" si="21"/>
        <v>3.0241152445475272</v>
      </c>
      <c r="F270" s="3">
        <f t="shared" si="22"/>
        <v>1.7115244547527109E-2</v>
      </c>
      <c r="G270" s="4">
        <f t="shared" si="23"/>
        <v>0.9882067089795491</v>
      </c>
    </row>
    <row r="271" spans="1:7">
      <c r="A271" s="7" t="s">
        <v>30</v>
      </c>
      <c r="B271" s="12" t="s">
        <v>52</v>
      </c>
      <c r="C271" s="3">
        <v>26.12859280904134</v>
      </c>
      <c r="D271" s="3">
        <v>29.426473617553711</v>
      </c>
      <c r="E271" s="3">
        <f t="shared" si="21"/>
        <v>3.297880808512371</v>
      </c>
      <c r="F271" s="3">
        <f t="shared" si="22"/>
        <v>0.29088080851237086</v>
      </c>
      <c r="G271" s="4">
        <f t="shared" si="23"/>
        <v>0.81740285726969963</v>
      </c>
    </row>
    <row r="272" spans="1:7">
      <c r="A272" s="8"/>
      <c r="B272" s="12" t="s">
        <v>54</v>
      </c>
      <c r="C272" s="3">
        <v>26.620123545328777</v>
      </c>
      <c r="D272" s="3">
        <v>29.602151870727539</v>
      </c>
      <c r="E272" s="3">
        <f t="shared" si="21"/>
        <v>2.9820283253987618</v>
      </c>
      <c r="F272" s="3">
        <f t="shared" si="22"/>
        <v>-2.4971674601238281E-2</v>
      </c>
      <c r="G272" s="4">
        <f t="shared" si="23"/>
        <v>1.0174597154379932</v>
      </c>
    </row>
    <row r="273" spans="1:7">
      <c r="A273" s="8"/>
      <c r="B273" s="12" t="s">
        <v>55</v>
      </c>
      <c r="C273" s="3">
        <v>25.722533543904621</v>
      </c>
      <c r="D273" s="3">
        <v>30.094664255777996</v>
      </c>
      <c r="E273" s="3">
        <f t="shared" si="21"/>
        <v>4.3721307118733748</v>
      </c>
      <c r="F273" s="3">
        <f t="shared" si="22"/>
        <v>1.3651307118733746</v>
      </c>
      <c r="G273" s="4">
        <f t="shared" si="23"/>
        <v>0.3881992640575066</v>
      </c>
    </row>
    <row r="274" spans="1:7">
      <c r="A274" s="8"/>
      <c r="B274" s="12" t="s">
        <v>56</v>
      </c>
      <c r="C274" s="3">
        <v>25.789045333862305</v>
      </c>
      <c r="D274" s="3">
        <v>29.229221343994141</v>
      </c>
      <c r="E274" s="3">
        <f t="shared" si="21"/>
        <v>3.4401760101318359</v>
      </c>
      <c r="F274" s="3">
        <f t="shared" si="22"/>
        <v>0.43317601013183582</v>
      </c>
      <c r="G274" s="4">
        <f t="shared" si="23"/>
        <v>0.74062953600840298</v>
      </c>
    </row>
    <row r="275" spans="1:7">
      <c r="A275" s="8"/>
      <c r="B275" s="12" t="s">
        <v>57</v>
      </c>
      <c r="C275" s="3">
        <v>25.225186030069988</v>
      </c>
      <c r="D275" s="3">
        <v>28.181343078613281</v>
      </c>
      <c r="E275" s="3">
        <f t="shared" si="21"/>
        <v>2.9561570485432931</v>
      </c>
      <c r="F275" s="3">
        <f t="shared" si="22"/>
        <v>-5.0842951456707031E-2</v>
      </c>
      <c r="G275" s="4">
        <f t="shared" si="23"/>
        <v>1.0358699949401451</v>
      </c>
    </row>
    <row r="276" spans="1:7">
      <c r="A276" s="8"/>
      <c r="B276" s="12" t="s">
        <v>58</v>
      </c>
      <c r="C276" s="3">
        <v>25.638074239095051</v>
      </c>
      <c r="D276" s="3">
        <v>29.646961847941082</v>
      </c>
      <c r="E276" s="3">
        <f t="shared" si="21"/>
        <v>4.008887608846031</v>
      </c>
      <c r="F276" s="3">
        <f t="shared" si="22"/>
        <v>1.0018876088460309</v>
      </c>
      <c r="G276" s="4">
        <f t="shared" si="23"/>
        <v>0.499346232410185</v>
      </c>
    </row>
    <row r="277" spans="1:7">
      <c r="A277" s="8"/>
      <c r="B277" s="12" t="s">
        <v>59</v>
      </c>
      <c r="C277" s="3">
        <v>26.009090423583984</v>
      </c>
      <c r="D277" s="3">
        <v>28.664414087931316</v>
      </c>
      <c r="E277" s="3">
        <f t="shared" si="21"/>
        <v>2.6553236643473319</v>
      </c>
      <c r="F277" s="3">
        <f t="shared" si="22"/>
        <v>-0.3516763356526682</v>
      </c>
      <c r="G277" s="4">
        <f t="shared" si="23"/>
        <v>1.2760424603780429</v>
      </c>
    </row>
    <row r="278" spans="1:7">
      <c r="A278" s="8"/>
      <c r="B278" s="12" t="s">
        <v>60</v>
      </c>
      <c r="C278" s="3">
        <v>25.482179005940754</v>
      </c>
      <c r="D278" s="3">
        <v>28.66333516438802</v>
      </c>
      <c r="E278" s="3">
        <f t="shared" si="21"/>
        <v>3.1811561584472656</v>
      </c>
      <c r="F278" s="3">
        <f t="shared" si="22"/>
        <v>0.17415615844726551</v>
      </c>
      <c r="G278" s="4">
        <f t="shared" si="23"/>
        <v>0.8862857617340385</v>
      </c>
    </row>
    <row r="279" spans="1:7">
      <c r="A279" s="8"/>
      <c r="B279" s="12" t="s">
        <v>61</v>
      </c>
      <c r="C279" s="3">
        <v>25.989862442016602</v>
      </c>
      <c r="D279" s="3">
        <v>29.800617853800457</v>
      </c>
      <c r="E279" s="3">
        <f t="shared" si="21"/>
        <v>3.8107554117838554</v>
      </c>
      <c r="F279" s="3">
        <f t="shared" si="22"/>
        <v>0.80375541178385523</v>
      </c>
      <c r="G279" s="4">
        <f t="shared" si="23"/>
        <v>0.57285606027219782</v>
      </c>
    </row>
    <row r="280" spans="1:7">
      <c r="A280" s="8"/>
      <c r="B280" s="12" t="s">
        <v>62</v>
      </c>
      <c r="C280" s="3">
        <v>25.881568272908527</v>
      </c>
      <c r="D280" s="3">
        <v>29.86680793762207</v>
      </c>
      <c r="E280" s="3">
        <f t="shared" si="21"/>
        <v>3.9852396647135429</v>
      </c>
      <c r="F280" s="3">
        <f t="shared" si="22"/>
        <v>0.97823966471354273</v>
      </c>
      <c r="G280" s="4">
        <f t="shared" si="23"/>
        <v>0.50759871964853476</v>
      </c>
    </row>
    <row r="281" spans="1:7">
      <c r="A281" s="8"/>
      <c r="B281" s="12" t="s">
        <v>63</v>
      </c>
      <c r="C281" s="3">
        <v>25.131458282470703</v>
      </c>
      <c r="D281" s="3">
        <v>29.344537734985352</v>
      </c>
      <c r="E281" s="3">
        <f t="shared" si="21"/>
        <v>4.2130794525146484</v>
      </c>
      <c r="F281" s="3">
        <f t="shared" si="22"/>
        <v>1.2060794525146483</v>
      </c>
      <c r="G281" s="4">
        <f t="shared" si="23"/>
        <v>0.43344491029773224</v>
      </c>
    </row>
    <row r="282" spans="1:7">
      <c r="A282" s="8"/>
      <c r="B282" s="12" t="s">
        <v>64</v>
      </c>
      <c r="C282" s="3">
        <v>25.625349044799805</v>
      </c>
      <c r="D282" s="3">
        <v>29.434755961100262</v>
      </c>
      <c r="E282" s="3">
        <f t="shared" si="21"/>
        <v>3.8094069163004569</v>
      </c>
      <c r="F282" s="3">
        <f t="shared" si="22"/>
        <v>0.8024069163004568</v>
      </c>
      <c r="G282" s="4">
        <f t="shared" si="23"/>
        <v>0.57339176250153934</v>
      </c>
    </row>
    <row r="283" spans="1:7">
      <c r="A283" s="8"/>
      <c r="B283" s="12" t="s">
        <v>65</v>
      </c>
      <c r="C283" s="3">
        <v>25.371466318766277</v>
      </c>
      <c r="D283" s="3">
        <v>29.04095967610677</v>
      </c>
      <c r="E283" s="3">
        <f t="shared" si="21"/>
        <v>3.6694933573404924</v>
      </c>
      <c r="F283" s="3">
        <f t="shared" si="22"/>
        <v>0.66249335734049231</v>
      </c>
      <c r="G283" s="4">
        <f t="shared" si="23"/>
        <v>0.63178546108074318</v>
      </c>
    </row>
    <row r="284" spans="1:7">
      <c r="A284" s="8"/>
      <c r="B284" s="12" t="s">
        <v>66</v>
      </c>
      <c r="C284" s="3">
        <v>26.468292236328125</v>
      </c>
      <c r="D284" s="3">
        <v>29.999370574951172</v>
      </c>
      <c r="E284" s="3">
        <f t="shared" si="21"/>
        <v>3.5310783386230469</v>
      </c>
      <c r="F284" s="3">
        <f t="shared" si="22"/>
        <v>0.52407833862304676</v>
      </c>
      <c r="G284" s="4">
        <f t="shared" si="23"/>
        <v>0.6954032242986079</v>
      </c>
    </row>
    <row r="285" spans="1:7">
      <c r="A285" s="9"/>
      <c r="B285" s="12" t="s">
        <v>67</v>
      </c>
      <c r="C285" s="3">
        <v>25.67522366841634</v>
      </c>
      <c r="D285" s="3">
        <v>29.187633514404297</v>
      </c>
      <c r="E285" s="3">
        <f t="shared" si="21"/>
        <v>3.5124098459879569</v>
      </c>
      <c r="F285" s="3">
        <f t="shared" si="22"/>
        <v>0.5054098459879568</v>
      </c>
      <c r="G285" s="4">
        <f t="shared" si="23"/>
        <v>0.70446022355208493</v>
      </c>
    </row>
    <row r="286" spans="1:7">
      <c r="A286" s="5" t="s">
        <v>31</v>
      </c>
      <c r="B286" s="2"/>
      <c r="C286" s="2"/>
      <c r="D286" s="2"/>
      <c r="E286" s="2"/>
      <c r="F286" s="2"/>
      <c r="G286" s="4">
        <f>AVERAGE(G256:G270)</f>
        <v>0.82270778821308677</v>
      </c>
    </row>
    <row r="287" spans="1:7">
      <c r="A287" s="5" t="s">
        <v>33</v>
      </c>
      <c r="B287" s="2"/>
      <c r="C287" s="2"/>
      <c r="D287" s="2"/>
      <c r="E287" s="2"/>
      <c r="F287" s="2"/>
      <c r="G287" s="4">
        <f>AVERAGE(G271:G285)</f>
        <v>0.71867841225916362</v>
      </c>
    </row>
    <row r="288" spans="1:7">
      <c r="A288" s="2" t="s">
        <v>35</v>
      </c>
      <c r="B288" s="2"/>
      <c r="C288" s="2"/>
      <c r="D288" s="2"/>
      <c r="E288" s="2"/>
      <c r="F288" s="2"/>
      <c r="G288" s="4">
        <f>G287/G286</f>
        <v>0.87355246000542441</v>
      </c>
    </row>
    <row r="289" spans="1:7">
      <c r="A289" s="1" t="s">
        <v>5</v>
      </c>
      <c r="B289" s="2"/>
      <c r="C289" s="2"/>
      <c r="D289" s="2"/>
      <c r="E289" s="2"/>
      <c r="F289" s="2"/>
      <c r="G289" s="2">
        <f>TTEST(G256:G270,G271:G285,2,2)</f>
        <v>0.28378981410031501</v>
      </c>
    </row>
    <row r="291" spans="1:7">
      <c r="A291" s="1" t="s">
        <v>27</v>
      </c>
      <c r="B291" s="1" t="s">
        <v>26</v>
      </c>
      <c r="C291" s="1" t="s">
        <v>0</v>
      </c>
      <c r="D291" s="1" t="s">
        <v>20</v>
      </c>
      <c r="E291" s="1" t="s">
        <v>21</v>
      </c>
      <c r="F291" s="1" t="s">
        <v>76</v>
      </c>
      <c r="G291" s="1" t="s">
        <v>3</v>
      </c>
    </row>
    <row r="292" spans="1:7">
      <c r="A292" s="7" t="s">
        <v>29</v>
      </c>
      <c r="B292" s="2" t="s">
        <v>37</v>
      </c>
      <c r="C292" s="3">
        <v>26.385695139567058</v>
      </c>
      <c r="D292" s="3">
        <v>27.684203465779621</v>
      </c>
      <c r="E292" s="3">
        <f>D292-C292</f>
        <v>1.2985083262125627</v>
      </c>
      <c r="F292" s="3">
        <f>E292-1.299</f>
        <v>-4.9167378743719681E-4</v>
      </c>
      <c r="G292" s="4">
        <f>POWER(0.5,F292)</f>
        <v>1.0003408603792188</v>
      </c>
    </row>
    <row r="293" spans="1:7">
      <c r="A293" s="8"/>
      <c r="B293" s="2" t="s">
        <v>38</v>
      </c>
      <c r="C293" s="3">
        <v>26.206024805704754</v>
      </c>
      <c r="D293" s="3">
        <v>27.491657257080078</v>
      </c>
      <c r="E293" s="3">
        <f t="shared" ref="E293:E321" si="24">D293-C293</f>
        <v>1.2856324513753243</v>
      </c>
      <c r="F293" s="3">
        <f t="shared" ref="F293:F321" si="25">E293-1.299</f>
        <v>-1.3367548624675596E-2</v>
      </c>
      <c r="G293" s="4">
        <f t="shared" ref="G293:G321" si="26">POWER(0.5,F293)</f>
        <v>1.0093087379289498</v>
      </c>
    </row>
    <row r="294" spans="1:7">
      <c r="A294" s="8"/>
      <c r="B294" s="2" t="s">
        <v>39</v>
      </c>
      <c r="C294" s="3">
        <v>25.820072174072266</v>
      </c>
      <c r="D294" s="3">
        <v>27.874713897705078</v>
      </c>
      <c r="E294" s="3">
        <f t="shared" si="24"/>
        <v>2.0546417236328125</v>
      </c>
      <c r="F294" s="3">
        <f t="shared" si="25"/>
        <v>0.75564172363281257</v>
      </c>
      <c r="G294" s="4">
        <f t="shared" si="26"/>
        <v>0.59228287415943737</v>
      </c>
    </row>
    <row r="295" spans="1:7">
      <c r="A295" s="8"/>
      <c r="B295" s="2" t="s">
        <v>40</v>
      </c>
      <c r="C295" s="3">
        <v>26.034422556559246</v>
      </c>
      <c r="D295" s="3">
        <v>27.229653040568035</v>
      </c>
      <c r="E295" s="3">
        <f t="shared" si="24"/>
        <v>1.1952304840087891</v>
      </c>
      <c r="F295" s="3">
        <f t="shared" si="25"/>
        <v>-0.10376951599121087</v>
      </c>
      <c r="G295" s="4">
        <f t="shared" si="26"/>
        <v>1.0745774853507664</v>
      </c>
    </row>
    <row r="296" spans="1:7">
      <c r="A296" s="8"/>
      <c r="B296" s="2" t="s">
        <v>41</v>
      </c>
      <c r="C296" s="3">
        <v>25.908652623494465</v>
      </c>
      <c r="D296" s="3">
        <v>26.715618133544922</v>
      </c>
      <c r="E296" s="3">
        <f t="shared" si="24"/>
        <v>0.80696551005045691</v>
      </c>
      <c r="F296" s="3">
        <f t="shared" si="25"/>
        <v>-0.49203448994954302</v>
      </c>
      <c r="G296" s="4">
        <f t="shared" si="26"/>
        <v>1.4064268224105596</v>
      </c>
    </row>
    <row r="297" spans="1:7">
      <c r="A297" s="8"/>
      <c r="B297" s="2" t="s">
        <v>42</v>
      </c>
      <c r="C297" s="3">
        <v>26.145713170369465</v>
      </c>
      <c r="D297" s="3">
        <v>27.279541651407879</v>
      </c>
      <c r="E297" s="3">
        <f t="shared" si="24"/>
        <v>1.1338284810384138</v>
      </c>
      <c r="F297" s="3">
        <f t="shared" si="25"/>
        <v>-0.16517151896158611</v>
      </c>
      <c r="G297" s="4">
        <f t="shared" si="26"/>
        <v>1.1212993790156305</v>
      </c>
    </row>
    <row r="298" spans="1:7">
      <c r="A298" s="8"/>
      <c r="B298" s="2" t="s">
        <v>43</v>
      </c>
      <c r="C298" s="3">
        <v>25.735118230183918</v>
      </c>
      <c r="D298" s="3">
        <v>27.888346354166668</v>
      </c>
      <c r="E298" s="3">
        <f t="shared" si="24"/>
        <v>2.1532281239827498</v>
      </c>
      <c r="F298" s="3">
        <f t="shared" si="25"/>
        <v>0.85422812398274983</v>
      </c>
      <c r="G298" s="4">
        <f t="shared" si="26"/>
        <v>0.55316120184762618</v>
      </c>
    </row>
    <row r="299" spans="1:7">
      <c r="A299" s="8"/>
      <c r="B299" s="2" t="s">
        <v>44</v>
      </c>
      <c r="C299" s="3">
        <v>25.573380788167317</v>
      </c>
      <c r="D299" s="3">
        <v>26.50916035970052</v>
      </c>
      <c r="E299" s="3">
        <f t="shared" si="24"/>
        <v>0.93577957153320312</v>
      </c>
      <c r="F299" s="3">
        <f t="shared" si="25"/>
        <v>-0.36322042846679681</v>
      </c>
      <c r="G299" s="4">
        <f t="shared" si="26"/>
        <v>1.2862940004676844</v>
      </c>
    </row>
    <row r="300" spans="1:7">
      <c r="A300" s="8"/>
      <c r="B300" s="2" t="s">
        <v>45</v>
      </c>
      <c r="C300" s="3">
        <v>26.217161178588867</v>
      </c>
      <c r="D300" s="3">
        <v>26.290340423583984</v>
      </c>
      <c r="E300" s="3">
        <f t="shared" si="24"/>
        <v>7.3179244995117188E-2</v>
      </c>
      <c r="F300" s="3">
        <f t="shared" si="25"/>
        <v>-1.2258207550048827</v>
      </c>
      <c r="G300" s="4">
        <f t="shared" si="26"/>
        <v>2.3388847196157641</v>
      </c>
    </row>
    <row r="301" spans="1:7">
      <c r="A301" s="8"/>
      <c r="B301" s="2" t="s">
        <v>46</v>
      </c>
      <c r="C301" s="3">
        <v>25.666005452473957</v>
      </c>
      <c r="D301" s="3">
        <v>26.226028442382812</v>
      </c>
      <c r="E301" s="3">
        <f t="shared" si="24"/>
        <v>0.56002298990885535</v>
      </c>
      <c r="F301" s="3">
        <f t="shared" si="25"/>
        <v>-0.73897701009114458</v>
      </c>
      <c r="G301" s="4">
        <f t="shared" si="26"/>
        <v>1.6689919660601797</v>
      </c>
    </row>
    <row r="302" spans="1:7">
      <c r="A302" s="8"/>
      <c r="B302" s="2" t="s">
        <v>47</v>
      </c>
      <c r="C302" s="3">
        <v>25.723699569702148</v>
      </c>
      <c r="D302" s="3">
        <v>26.653511047363281</v>
      </c>
      <c r="E302" s="3">
        <f t="shared" si="24"/>
        <v>0.92981147766113281</v>
      </c>
      <c r="F302" s="3">
        <f t="shared" si="25"/>
        <v>-0.36918852233886712</v>
      </c>
      <c r="G302" s="4">
        <f t="shared" si="26"/>
        <v>1.2916261208751105</v>
      </c>
    </row>
    <row r="303" spans="1:7">
      <c r="A303" s="8"/>
      <c r="B303" s="2" t="s">
        <v>48</v>
      </c>
      <c r="C303" s="3">
        <v>26.003997802734375</v>
      </c>
      <c r="D303" s="3">
        <v>26.957682927449543</v>
      </c>
      <c r="E303" s="3">
        <f t="shared" si="24"/>
        <v>0.95368512471516809</v>
      </c>
      <c r="F303" s="3">
        <f t="shared" si="25"/>
        <v>-0.34531487528483185</v>
      </c>
      <c r="G303" s="4">
        <f t="shared" si="26"/>
        <v>1.2704282294888298</v>
      </c>
    </row>
    <row r="304" spans="1:7">
      <c r="A304" s="8"/>
      <c r="B304" s="2" t="s">
        <v>49</v>
      </c>
      <c r="C304" s="3">
        <v>25.269749323527019</v>
      </c>
      <c r="D304" s="3">
        <v>25.696263631184895</v>
      </c>
      <c r="E304" s="3">
        <f t="shared" si="24"/>
        <v>0.42651430765787524</v>
      </c>
      <c r="F304" s="3">
        <f t="shared" si="25"/>
        <v>-0.8724856923421247</v>
      </c>
      <c r="G304" s="4">
        <f t="shared" si="26"/>
        <v>1.8308145877415882</v>
      </c>
    </row>
    <row r="305" spans="1:7">
      <c r="A305" s="8"/>
      <c r="B305" s="2" t="s">
        <v>50</v>
      </c>
      <c r="C305" s="3">
        <v>25.576895395914715</v>
      </c>
      <c r="D305" s="3">
        <v>27.256391525268555</v>
      </c>
      <c r="E305" s="3">
        <f t="shared" si="24"/>
        <v>1.67949612935384</v>
      </c>
      <c r="F305" s="3">
        <f t="shared" si="25"/>
        <v>0.38049612935384003</v>
      </c>
      <c r="G305" s="4">
        <f t="shared" si="26"/>
        <v>0.76817337756444304</v>
      </c>
    </row>
    <row r="306" spans="1:7">
      <c r="A306" s="9"/>
      <c r="B306" s="2" t="s">
        <v>51</v>
      </c>
      <c r="C306" s="3">
        <v>25.305688858032227</v>
      </c>
      <c r="D306" s="3">
        <v>26.472028096516926</v>
      </c>
      <c r="E306" s="3">
        <f t="shared" si="24"/>
        <v>1.1663392384846993</v>
      </c>
      <c r="F306" s="3">
        <f t="shared" si="25"/>
        <v>-0.1326607615153006</v>
      </c>
      <c r="G306" s="4">
        <f t="shared" si="26"/>
        <v>1.0963137686463278</v>
      </c>
    </row>
    <row r="307" spans="1:7">
      <c r="A307" s="7" t="s">
        <v>30</v>
      </c>
      <c r="B307" s="2" t="s">
        <v>53</v>
      </c>
      <c r="C307" s="3">
        <v>26.12859280904134</v>
      </c>
      <c r="D307" s="3">
        <v>27.08831278483073</v>
      </c>
      <c r="E307" s="3">
        <f t="shared" si="24"/>
        <v>0.95971997578939039</v>
      </c>
      <c r="F307" s="3">
        <f t="shared" si="25"/>
        <v>-0.33928002421060954</v>
      </c>
      <c r="G307" s="4">
        <f t="shared" si="26"/>
        <v>1.2651250767614184</v>
      </c>
    </row>
    <row r="308" spans="1:7">
      <c r="A308" s="8"/>
      <c r="B308" s="2" t="s">
        <v>54</v>
      </c>
      <c r="C308" s="3">
        <v>26.620123545328777</v>
      </c>
      <c r="D308" s="3">
        <v>25.776447296142578</v>
      </c>
      <c r="E308" s="3">
        <f t="shared" si="24"/>
        <v>-0.8436762491861991</v>
      </c>
      <c r="F308" s="3">
        <f t="shared" si="25"/>
        <v>-2.142676249186199</v>
      </c>
      <c r="G308" s="4">
        <f t="shared" si="26"/>
        <v>4.4158043402127669</v>
      </c>
    </row>
    <row r="309" spans="1:7">
      <c r="A309" s="8"/>
      <c r="B309" s="2" t="s">
        <v>55</v>
      </c>
      <c r="C309" s="3">
        <v>25.722533543904621</v>
      </c>
      <c r="D309" s="3">
        <v>24.568571090698242</v>
      </c>
      <c r="E309" s="3">
        <f t="shared" si="24"/>
        <v>-1.153962453206379</v>
      </c>
      <c r="F309" s="3">
        <f t="shared" si="25"/>
        <v>-2.452962453206379</v>
      </c>
      <c r="G309" s="4">
        <f t="shared" si="26"/>
        <v>5.4753927509301041</v>
      </c>
    </row>
    <row r="310" spans="1:7">
      <c r="A310" s="8"/>
      <c r="B310" s="2" t="s">
        <v>56</v>
      </c>
      <c r="C310" s="3">
        <v>25.789045333862305</v>
      </c>
      <c r="D310" s="3">
        <v>24.055083592732746</v>
      </c>
      <c r="E310" s="3">
        <f t="shared" si="24"/>
        <v>-1.7339617411295585</v>
      </c>
      <c r="F310" s="3">
        <f t="shared" si="25"/>
        <v>-3.0329617411295584</v>
      </c>
      <c r="G310" s="4">
        <f t="shared" si="26"/>
        <v>8.1848826998624329</v>
      </c>
    </row>
    <row r="311" spans="1:7">
      <c r="A311" s="8"/>
      <c r="B311" s="2" t="s">
        <v>57</v>
      </c>
      <c r="C311" s="3">
        <v>25.225186030069988</v>
      </c>
      <c r="D311" s="3">
        <v>25.631305694580078</v>
      </c>
      <c r="E311" s="3">
        <f t="shared" si="24"/>
        <v>0.40611966451008996</v>
      </c>
      <c r="F311" s="3">
        <f t="shared" si="25"/>
        <v>-0.89288033548990997</v>
      </c>
      <c r="G311" s="4">
        <f t="shared" si="26"/>
        <v>1.8568796791220232</v>
      </c>
    </row>
    <row r="312" spans="1:7">
      <c r="A312" s="8"/>
      <c r="B312" s="2" t="s">
        <v>58</v>
      </c>
      <c r="C312" s="3">
        <v>25.638074239095051</v>
      </c>
      <c r="D312" s="3">
        <v>25.192639032999676</v>
      </c>
      <c r="E312" s="3">
        <f t="shared" si="24"/>
        <v>-0.44543520609537524</v>
      </c>
      <c r="F312" s="3">
        <f t="shared" si="25"/>
        <v>-1.7444352060953752</v>
      </c>
      <c r="G312" s="4">
        <f t="shared" si="26"/>
        <v>3.3506365569114172</v>
      </c>
    </row>
    <row r="313" spans="1:7">
      <c r="A313" s="8"/>
      <c r="B313" s="2" t="s">
        <v>59</v>
      </c>
      <c r="C313" s="3">
        <v>26.009090423583984</v>
      </c>
      <c r="D313" s="3">
        <v>25.612181345621746</v>
      </c>
      <c r="E313" s="3">
        <f t="shared" si="24"/>
        <v>-0.3969090779622384</v>
      </c>
      <c r="F313" s="3">
        <f t="shared" si="25"/>
        <v>-1.6959090779622383</v>
      </c>
      <c r="G313" s="4">
        <f t="shared" si="26"/>
        <v>3.2398097076593881</v>
      </c>
    </row>
    <row r="314" spans="1:7">
      <c r="A314" s="8"/>
      <c r="B314" s="2" t="s">
        <v>60</v>
      </c>
      <c r="C314" s="3">
        <v>25.482179005940754</v>
      </c>
      <c r="D314" s="3">
        <v>26.490335464477539</v>
      </c>
      <c r="E314" s="3">
        <f t="shared" si="24"/>
        <v>1.008156458536785</v>
      </c>
      <c r="F314" s="3">
        <f t="shared" si="25"/>
        <v>-0.29084354146321489</v>
      </c>
      <c r="G314" s="4">
        <f t="shared" si="26"/>
        <v>1.2233553625243114</v>
      </c>
    </row>
    <row r="315" spans="1:7">
      <c r="A315" s="8"/>
      <c r="B315" s="2" t="s">
        <v>61</v>
      </c>
      <c r="C315" s="3">
        <v>25.989862442016602</v>
      </c>
      <c r="D315" s="3">
        <v>23.90799840291341</v>
      </c>
      <c r="E315" s="3">
        <f t="shared" si="24"/>
        <v>-2.0818640391031913</v>
      </c>
      <c r="F315" s="3">
        <f t="shared" si="25"/>
        <v>-3.3808640391031912</v>
      </c>
      <c r="G315" s="4">
        <f t="shared" si="26"/>
        <v>10.416971765369929</v>
      </c>
    </row>
    <row r="316" spans="1:7">
      <c r="A316" s="8"/>
      <c r="B316" s="2" t="s">
        <v>62</v>
      </c>
      <c r="C316" s="3">
        <v>25.881568272908527</v>
      </c>
      <c r="D316" s="3">
        <v>23.802677154541016</v>
      </c>
      <c r="E316" s="3">
        <f t="shared" si="24"/>
        <v>-2.0788911183675118</v>
      </c>
      <c r="F316" s="3">
        <f t="shared" si="25"/>
        <v>-3.3778911183675118</v>
      </c>
      <c r="G316" s="4">
        <f t="shared" si="26"/>
        <v>10.395527909185761</v>
      </c>
    </row>
    <row r="317" spans="1:7">
      <c r="A317" s="8"/>
      <c r="B317" s="2" t="s">
        <v>63</v>
      </c>
      <c r="C317" s="3">
        <v>25.131458282470703</v>
      </c>
      <c r="D317" s="3">
        <v>24.249338785807293</v>
      </c>
      <c r="E317" s="3">
        <f t="shared" si="24"/>
        <v>-0.88211949666341027</v>
      </c>
      <c r="F317" s="3">
        <f t="shared" si="25"/>
        <v>-2.1811194966634102</v>
      </c>
      <c r="G317" s="4">
        <f t="shared" si="26"/>
        <v>4.5350532684657914</v>
      </c>
    </row>
    <row r="318" spans="1:7">
      <c r="A318" s="8"/>
      <c r="B318" s="2" t="s">
        <v>64</v>
      </c>
      <c r="C318" s="3">
        <v>25.625349044799805</v>
      </c>
      <c r="D318" s="3">
        <v>24.892607371012371</v>
      </c>
      <c r="E318" s="3">
        <f t="shared" si="24"/>
        <v>-0.73274167378743371</v>
      </c>
      <c r="F318" s="3">
        <f t="shared" si="25"/>
        <v>-2.0317416737874336</v>
      </c>
      <c r="G318" s="4">
        <f t="shared" si="26"/>
        <v>4.0889818916149077</v>
      </c>
    </row>
    <row r="319" spans="1:7">
      <c r="A319" s="8"/>
      <c r="B319" s="2" t="s">
        <v>65</v>
      </c>
      <c r="C319" s="3">
        <v>25.371466318766277</v>
      </c>
      <c r="D319" s="3">
        <v>25.769691467285156</v>
      </c>
      <c r="E319" s="3">
        <f t="shared" si="24"/>
        <v>0.39822514851887902</v>
      </c>
      <c r="F319" s="3">
        <f t="shared" si="25"/>
        <v>-0.90077485148112091</v>
      </c>
      <c r="G319" s="4">
        <f t="shared" si="26"/>
        <v>1.867068490403466</v>
      </c>
    </row>
    <row r="320" spans="1:7">
      <c r="A320" s="8"/>
      <c r="B320" s="2" t="s">
        <v>66</v>
      </c>
      <c r="C320" s="3">
        <v>26.468292236328125</v>
      </c>
      <c r="D320" s="3">
        <v>25.592067082722981</v>
      </c>
      <c r="E320" s="3">
        <f t="shared" si="24"/>
        <v>-0.87622515360514441</v>
      </c>
      <c r="F320" s="3">
        <f t="shared" si="25"/>
        <v>-2.1752251536051443</v>
      </c>
      <c r="G320" s="4">
        <f t="shared" si="26"/>
        <v>4.5165624396743338</v>
      </c>
    </row>
    <row r="321" spans="1:7">
      <c r="A321" s="9"/>
      <c r="B321" s="2" t="s">
        <v>67</v>
      </c>
      <c r="C321" s="3">
        <v>25.67522366841634</v>
      </c>
      <c r="D321" s="3">
        <v>24.479145050048828</v>
      </c>
      <c r="E321" s="3">
        <f t="shared" si="24"/>
        <v>-1.1960786183675118</v>
      </c>
      <c r="F321" s="3">
        <f t="shared" si="25"/>
        <v>-2.4950786183675118</v>
      </c>
      <c r="G321" s="4">
        <f t="shared" si="26"/>
        <v>5.637590227601903</v>
      </c>
    </row>
    <row r="322" spans="1:7">
      <c r="A322" s="5" t="s">
        <v>31</v>
      </c>
      <c r="B322" s="2"/>
      <c r="C322" s="2"/>
      <c r="D322" s="2"/>
      <c r="E322" s="2"/>
      <c r="F322" s="2"/>
      <c r="G322" s="4">
        <f>AVERAGE(G292:G306)</f>
        <v>1.2205949421034745</v>
      </c>
    </row>
    <row r="323" spans="1:7">
      <c r="A323" s="5" t="s">
        <v>33</v>
      </c>
      <c r="B323" s="2"/>
      <c r="C323" s="2"/>
      <c r="D323" s="2"/>
      <c r="E323" s="2"/>
      <c r="F323" s="2"/>
      <c r="G323" s="4">
        <f>AVERAGE(G307:G321)</f>
        <v>4.6979761444199966</v>
      </c>
    </row>
    <row r="324" spans="1:7">
      <c r="A324" s="2" t="s">
        <v>35</v>
      </c>
      <c r="B324" s="2"/>
      <c r="C324" s="2"/>
      <c r="D324" s="2"/>
      <c r="E324" s="2"/>
      <c r="F324" s="2"/>
      <c r="G324" s="4">
        <f>G323/G322</f>
        <v>3.8489231622768196</v>
      </c>
    </row>
    <row r="325" spans="1:7">
      <c r="A325" s="1" t="s">
        <v>5</v>
      </c>
      <c r="B325" s="2"/>
      <c r="C325" s="2"/>
      <c r="D325" s="2"/>
      <c r="E325" s="2"/>
      <c r="F325" s="2"/>
      <c r="G325" s="2">
        <f>TTEST(G292:G306,G307:G321,2,2)</f>
        <v>1.1331733408179109E-4</v>
      </c>
    </row>
    <row r="327" spans="1:7">
      <c r="A327" s="1" t="s">
        <v>27</v>
      </c>
      <c r="B327" s="1" t="s">
        <v>26</v>
      </c>
      <c r="C327" s="1" t="s">
        <v>0</v>
      </c>
      <c r="D327" s="1" t="s">
        <v>22</v>
      </c>
      <c r="E327" s="1" t="s">
        <v>23</v>
      </c>
      <c r="F327" s="1" t="s">
        <v>77</v>
      </c>
      <c r="G327" s="1" t="s">
        <v>3</v>
      </c>
    </row>
    <row r="328" spans="1:7">
      <c r="A328" s="7" t="s">
        <v>29</v>
      </c>
      <c r="B328" s="2" t="s">
        <v>37</v>
      </c>
      <c r="C328" s="3">
        <v>26.385695139567058</v>
      </c>
      <c r="D328" s="3">
        <v>31.904555638631184</v>
      </c>
      <c r="E328" s="3">
        <f>D328-C328</f>
        <v>5.5188604990641252</v>
      </c>
      <c r="F328" s="3">
        <f>E328-5.519</f>
        <v>-1.3950093587489221E-4</v>
      </c>
      <c r="G328" s="4">
        <f>POWER(0.5,F328)</f>
        <v>1.0000966993554685</v>
      </c>
    </row>
    <row r="329" spans="1:7">
      <c r="A329" s="8"/>
      <c r="B329" s="2" t="s">
        <v>38</v>
      </c>
      <c r="C329" s="3">
        <v>26.206024805704754</v>
      </c>
      <c r="D329" s="3">
        <v>30.987207412719727</v>
      </c>
      <c r="E329" s="3">
        <f t="shared" ref="E329:E357" si="27">D329-C329</f>
        <v>4.7811826070149728</v>
      </c>
      <c r="F329" s="3">
        <f t="shared" ref="F329:F357" si="28">E329-5.519</f>
        <v>-0.73781739298502735</v>
      </c>
      <c r="G329" s="4">
        <f t="shared" ref="G329:G357" si="29">POWER(0.5,F329)</f>
        <v>1.6676509938050299</v>
      </c>
    </row>
    <row r="330" spans="1:7">
      <c r="A330" s="8"/>
      <c r="B330" s="2" t="s">
        <v>39</v>
      </c>
      <c r="C330" s="3">
        <v>25.820072174072266</v>
      </c>
      <c r="D330" s="3">
        <v>33.276434580485024</v>
      </c>
      <c r="E330" s="3">
        <f t="shared" si="27"/>
        <v>7.456362406412758</v>
      </c>
      <c r="F330" s="3">
        <f t="shared" si="28"/>
        <v>1.9373624064127579</v>
      </c>
      <c r="G330" s="4">
        <f t="shared" si="29"/>
        <v>0.26109334557250052</v>
      </c>
    </row>
    <row r="331" spans="1:7">
      <c r="A331" s="8"/>
      <c r="B331" s="2" t="s">
        <v>40</v>
      </c>
      <c r="C331" s="3">
        <v>26.034422556559246</v>
      </c>
      <c r="D331" s="3">
        <v>32.095465342203774</v>
      </c>
      <c r="E331" s="3">
        <f t="shared" si="27"/>
        <v>6.0610427856445277</v>
      </c>
      <c r="F331" s="3">
        <f t="shared" si="28"/>
        <v>0.54204278564452757</v>
      </c>
      <c r="G331" s="4">
        <f t="shared" si="29"/>
        <v>0.68679774822443562</v>
      </c>
    </row>
    <row r="332" spans="1:7">
      <c r="A332" s="8"/>
      <c r="B332" s="2" t="s">
        <v>41</v>
      </c>
      <c r="C332" s="3">
        <v>25.908652623494465</v>
      </c>
      <c r="D332" s="3">
        <v>31.630652745564777</v>
      </c>
      <c r="E332" s="3">
        <f t="shared" si="27"/>
        <v>5.7220001220703125</v>
      </c>
      <c r="F332" s="3">
        <f t="shared" si="28"/>
        <v>0.20300012207031237</v>
      </c>
      <c r="G332" s="4">
        <f t="shared" si="29"/>
        <v>0.86874211164401072</v>
      </c>
    </row>
    <row r="333" spans="1:7">
      <c r="A333" s="8"/>
      <c r="B333" s="2" t="s">
        <v>42</v>
      </c>
      <c r="C333" s="3">
        <v>26.145713170369465</v>
      </c>
      <c r="D333" s="3">
        <v>31.553081512451172</v>
      </c>
      <c r="E333" s="3">
        <f t="shared" si="27"/>
        <v>5.4073683420817069</v>
      </c>
      <c r="F333" s="3">
        <f t="shared" si="28"/>
        <v>-0.11163165791829321</v>
      </c>
      <c r="G333" s="4">
        <f t="shared" si="29"/>
        <v>1.0804495115567059</v>
      </c>
    </row>
    <row r="334" spans="1:7">
      <c r="A334" s="8"/>
      <c r="B334" s="2" t="s">
        <v>43</v>
      </c>
      <c r="C334" s="3">
        <v>25.735118230183918</v>
      </c>
      <c r="D334" s="3">
        <v>33.434814453125</v>
      </c>
      <c r="E334" s="3">
        <f t="shared" si="27"/>
        <v>7.6996962229410819</v>
      </c>
      <c r="F334" s="3">
        <f t="shared" si="28"/>
        <v>2.1806962229410818</v>
      </c>
      <c r="G334" s="4">
        <f t="shared" si="29"/>
        <v>0.2205692799654769</v>
      </c>
    </row>
    <row r="335" spans="1:7">
      <c r="A335" s="8"/>
      <c r="B335" s="2" t="s">
        <v>44</v>
      </c>
      <c r="C335" s="3">
        <v>25.573380788167317</v>
      </c>
      <c r="D335" s="3">
        <v>32.524768829345703</v>
      </c>
      <c r="E335" s="3">
        <f t="shared" si="27"/>
        <v>6.9513880411783866</v>
      </c>
      <c r="F335" s="3">
        <f t="shared" si="28"/>
        <v>1.4323880411783865</v>
      </c>
      <c r="G335" s="4">
        <f t="shared" si="29"/>
        <v>0.37051708119785687</v>
      </c>
    </row>
    <row r="336" spans="1:7">
      <c r="A336" s="8"/>
      <c r="B336" s="2" t="s">
        <v>45</v>
      </c>
      <c r="C336" s="3">
        <v>26.217161178588867</v>
      </c>
      <c r="D336" s="3">
        <v>34.351816813151039</v>
      </c>
      <c r="E336" s="3">
        <f t="shared" si="27"/>
        <v>8.1346556345621721</v>
      </c>
      <c r="F336" s="3">
        <f t="shared" si="28"/>
        <v>2.615655634562172</v>
      </c>
      <c r="G336" s="4">
        <f t="shared" si="29"/>
        <v>0.1631583090381466</v>
      </c>
    </row>
    <row r="337" spans="1:7">
      <c r="A337" s="8"/>
      <c r="B337" s="2" t="s">
        <v>46</v>
      </c>
      <c r="C337" s="3">
        <v>25.666005452473957</v>
      </c>
      <c r="D337" s="3">
        <v>32.130915959676109</v>
      </c>
      <c r="E337" s="3">
        <f t="shared" si="27"/>
        <v>6.464910507202152</v>
      </c>
      <c r="F337" s="3">
        <f t="shared" si="28"/>
        <v>0.94591050720215186</v>
      </c>
      <c r="G337" s="4">
        <f t="shared" si="29"/>
        <v>0.51910183503199792</v>
      </c>
    </row>
    <row r="338" spans="1:7">
      <c r="A338" s="8"/>
      <c r="B338" s="2" t="s">
        <v>47</v>
      </c>
      <c r="C338" s="3">
        <v>25.723699569702148</v>
      </c>
      <c r="D338" s="3">
        <v>30.828564325968426</v>
      </c>
      <c r="E338" s="3">
        <f t="shared" si="27"/>
        <v>5.1048647562662772</v>
      </c>
      <c r="F338" s="3">
        <f t="shared" si="28"/>
        <v>-0.4141352437337229</v>
      </c>
      <c r="G338" s="4">
        <f t="shared" si="29"/>
        <v>1.3324997328426689</v>
      </c>
    </row>
    <row r="339" spans="1:7">
      <c r="A339" s="8"/>
      <c r="B339" s="2" t="s">
        <v>48</v>
      </c>
      <c r="C339" s="3">
        <v>26.003997802734375</v>
      </c>
      <c r="D339" s="3">
        <v>32.135251363118492</v>
      </c>
      <c r="E339" s="3">
        <f t="shared" si="27"/>
        <v>6.131253560384117</v>
      </c>
      <c r="F339" s="3">
        <f t="shared" si="28"/>
        <v>0.61225356038411682</v>
      </c>
      <c r="G339" s="4">
        <f t="shared" si="29"/>
        <v>0.65417405148179197</v>
      </c>
    </row>
    <row r="340" spans="1:7">
      <c r="A340" s="8"/>
      <c r="B340" s="2" t="s">
        <v>49</v>
      </c>
      <c r="C340" s="3">
        <v>25.269749323527019</v>
      </c>
      <c r="D340" s="3">
        <v>31.707290013631184</v>
      </c>
      <c r="E340" s="3">
        <f t="shared" si="27"/>
        <v>6.4375406901041643</v>
      </c>
      <c r="F340" s="3">
        <f t="shared" si="28"/>
        <v>0.91854069010416417</v>
      </c>
      <c r="G340" s="4">
        <f t="shared" si="29"/>
        <v>0.52904388636351019</v>
      </c>
    </row>
    <row r="341" spans="1:7">
      <c r="A341" s="8"/>
      <c r="B341" s="2" t="s">
        <v>50</v>
      </c>
      <c r="C341" s="3">
        <v>25.576895395914715</v>
      </c>
      <c r="D341" s="3">
        <v>31.047957102457683</v>
      </c>
      <c r="E341" s="3">
        <f t="shared" si="27"/>
        <v>5.4710617065429688</v>
      </c>
      <c r="F341" s="3">
        <f t="shared" si="28"/>
        <v>-4.7938293457031378E-2</v>
      </c>
      <c r="G341" s="4">
        <f t="shared" si="29"/>
        <v>1.033786518478673</v>
      </c>
    </row>
    <row r="342" spans="1:7">
      <c r="A342" s="9"/>
      <c r="B342" s="2" t="s">
        <v>51</v>
      </c>
      <c r="C342" s="3">
        <v>25.305688858032227</v>
      </c>
      <c r="D342" s="3">
        <v>32.590852101643883</v>
      </c>
      <c r="E342" s="3">
        <f t="shared" si="27"/>
        <v>7.285163243611656</v>
      </c>
      <c r="F342" s="3">
        <f t="shared" si="28"/>
        <v>1.7661632436116559</v>
      </c>
      <c r="G342" s="4">
        <f t="shared" si="29"/>
        <v>0.29398954522996845</v>
      </c>
    </row>
    <row r="343" spans="1:7">
      <c r="A343" s="7" t="s">
        <v>30</v>
      </c>
      <c r="B343" s="2" t="s">
        <v>53</v>
      </c>
      <c r="C343" s="3">
        <v>26.12859280904134</v>
      </c>
      <c r="D343" s="3">
        <v>31.728264490763348</v>
      </c>
      <c r="E343" s="3">
        <f t="shared" si="27"/>
        <v>5.5996716817220076</v>
      </c>
      <c r="F343" s="3">
        <f t="shared" si="28"/>
        <v>8.0671681722007449E-2</v>
      </c>
      <c r="G343" s="4">
        <f t="shared" si="29"/>
        <v>0.94561728912422238</v>
      </c>
    </row>
    <row r="344" spans="1:7">
      <c r="A344" s="8"/>
      <c r="B344" s="2" t="s">
        <v>54</v>
      </c>
      <c r="C344" s="3">
        <v>26.620123545328777</v>
      </c>
      <c r="D344" s="3">
        <v>32.939002990722656</v>
      </c>
      <c r="E344" s="3">
        <f t="shared" si="27"/>
        <v>6.318879445393879</v>
      </c>
      <c r="F344" s="3">
        <f t="shared" si="28"/>
        <v>0.7998794453938789</v>
      </c>
      <c r="G344" s="4">
        <f t="shared" si="29"/>
        <v>0.57439717331878803</v>
      </c>
    </row>
    <row r="345" spans="1:7">
      <c r="A345" s="8"/>
      <c r="B345" s="2" t="s">
        <v>55</v>
      </c>
      <c r="C345" s="3">
        <v>25.722533543904621</v>
      </c>
      <c r="D345" s="3">
        <v>32.616845448811851</v>
      </c>
      <c r="E345" s="3">
        <f t="shared" si="27"/>
        <v>6.8943119049072301</v>
      </c>
      <c r="F345" s="3">
        <f t="shared" si="28"/>
        <v>1.37531190490723</v>
      </c>
      <c r="G345" s="4">
        <f t="shared" si="29"/>
        <v>0.38546936040621987</v>
      </c>
    </row>
    <row r="346" spans="1:7">
      <c r="A346" s="8"/>
      <c r="B346" s="2" t="s">
        <v>56</v>
      </c>
      <c r="C346" s="3">
        <v>25.789045333862305</v>
      </c>
      <c r="D346" s="3">
        <v>31.415855407714844</v>
      </c>
      <c r="E346" s="3">
        <f t="shared" si="27"/>
        <v>5.6268100738525391</v>
      </c>
      <c r="F346" s="3">
        <f t="shared" si="28"/>
        <v>0.10781007385253893</v>
      </c>
      <c r="G346" s="4">
        <f t="shared" si="29"/>
        <v>0.92799563606157598</v>
      </c>
    </row>
    <row r="347" spans="1:7">
      <c r="A347" s="8"/>
      <c r="B347" s="2" t="s">
        <v>57</v>
      </c>
      <c r="C347" s="3">
        <v>25.225186030069988</v>
      </c>
      <c r="D347" s="3">
        <v>32.905568440755211</v>
      </c>
      <c r="E347" s="3">
        <f t="shared" si="27"/>
        <v>7.6803824106852225</v>
      </c>
      <c r="F347" s="3">
        <f t="shared" si="28"/>
        <v>2.1613824106852224</v>
      </c>
      <c r="G347" s="4">
        <f t="shared" si="29"/>
        <v>0.22354196401907539</v>
      </c>
    </row>
    <row r="348" spans="1:7">
      <c r="A348" s="8"/>
      <c r="B348" s="2" t="s">
        <v>58</v>
      </c>
      <c r="C348" s="3">
        <v>25.638074239095051</v>
      </c>
      <c r="D348" s="3">
        <v>33.109415690104164</v>
      </c>
      <c r="E348" s="3">
        <f t="shared" si="27"/>
        <v>7.4713414510091134</v>
      </c>
      <c r="F348" s="3">
        <f t="shared" si="28"/>
        <v>1.9523414510091133</v>
      </c>
      <c r="G348" s="4">
        <f t="shared" si="29"/>
        <v>0.25839652061998586</v>
      </c>
    </row>
    <row r="349" spans="1:7">
      <c r="A349" s="8"/>
      <c r="B349" s="2" t="s">
        <v>59</v>
      </c>
      <c r="C349" s="3">
        <v>26.009090423583984</v>
      </c>
      <c r="D349" s="3">
        <v>32.786154429117836</v>
      </c>
      <c r="E349" s="3">
        <f t="shared" si="27"/>
        <v>6.7770640055338518</v>
      </c>
      <c r="F349" s="3">
        <f t="shared" si="28"/>
        <v>1.2580640055338517</v>
      </c>
      <c r="G349" s="4">
        <f t="shared" si="29"/>
        <v>0.41810465022599097</v>
      </c>
    </row>
    <row r="350" spans="1:7">
      <c r="A350" s="8"/>
      <c r="B350" s="2" t="s">
        <v>60</v>
      </c>
      <c r="C350" s="3">
        <v>25.482179005940754</v>
      </c>
      <c r="D350" s="3">
        <v>31.798444747924805</v>
      </c>
      <c r="E350" s="3">
        <f t="shared" si="27"/>
        <v>6.3162657419840507</v>
      </c>
      <c r="F350" s="3">
        <f t="shared" si="28"/>
        <v>0.79726574198405054</v>
      </c>
      <c r="G350" s="4">
        <f t="shared" si="29"/>
        <v>0.57543874105936077</v>
      </c>
    </row>
    <row r="351" spans="1:7">
      <c r="A351" s="8"/>
      <c r="B351" s="2" t="s">
        <v>61</v>
      </c>
      <c r="C351" s="3">
        <v>25.989862442016602</v>
      </c>
      <c r="D351" s="3">
        <v>31.588132222493488</v>
      </c>
      <c r="E351" s="3">
        <f t="shared" si="27"/>
        <v>5.5982697804768868</v>
      </c>
      <c r="F351" s="3">
        <f t="shared" si="28"/>
        <v>7.9269780476886709E-2</v>
      </c>
      <c r="G351" s="4">
        <f t="shared" si="29"/>
        <v>0.94653661463298544</v>
      </c>
    </row>
    <row r="352" spans="1:7">
      <c r="A352" s="8"/>
      <c r="B352" s="2" t="s">
        <v>62</v>
      </c>
      <c r="C352" s="3">
        <v>25.881568272908527</v>
      </c>
      <c r="D352" s="3">
        <v>32.79762395222982</v>
      </c>
      <c r="E352" s="3">
        <f t="shared" si="27"/>
        <v>6.9160556793212926</v>
      </c>
      <c r="F352" s="3">
        <f t="shared" si="28"/>
        <v>1.3970556793212925</v>
      </c>
      <c r="G352" s="4">
        <f t="shared" si="29"/>
        <v>0.3797032679163771</v>
      </c>
    </row>
    <row r="353" spans="1:7">
      <c r="A353" s="8"/>
      <c r="B353" s="2" t="s">
        <v>63</v>
      </c>
      <c r="C353" s="3">
        <v>25.131458282470703</v>
      </c>
      <c r="D353" s="3">
        <v>32.262237548828125</v>
      </c>
      <c r="E353" s="3">
        <f t="shared" si="27"/>
        <v>7.1307792663574219</v>
      </c>
      <c r="F353" s="3">
        <f t="shared" si="28"/>
        <v>1.6117792663574217</v>
      </c>
      <c r="G353" s="4">
        <f t="shared" si="29"/>
        <v>0.32719457509937611</v>
      </c>
    </row>
    <row r="354" spans="1:7">
      <c r="A354" s="8"/>
      <c r="B354" s="2" t="s">
        <v>64</v>
      </c>
      <c r="C354" s="3">
        <v>25.625349044799805</v>
      </c>
      <c r="D354" s="3">
        <v>31.721527099609375</v>
      </c>
      <c r="E354" s="3">
        <f t="shared" si="27"/>
        <v>6.0961780548095703</v>
      </c>
      <c r="F354" s="3">
        <f t="shared" si="28"/>
        <v>0.57717805480957018</v>
      </c>
      <c r="G354" s="4">
        <f t="shared" si="29"/>
        <v>0.67027356673523664</v>
      </c>
    </row>
    <row r="355" spans="1:7">
      <c r="A355" s="8"/>
      <c r="B355" s="2" t="s">
        <v>65</v>
      </c>
      <c r="C355" s="3">
        <v>25.371466318766277</v>
      </c>
      <c r="D355" s="3">
        <v>30.664203008015949</v>
      </c>
      <c r="E355" s="3">
        <f t="shared" si="27"/>
        <v>5.2927366892496721</v>
      </c>
      <c r="F355" s="3">
        <f t="shared" si="28"/>
        <v>-0.22626331075032802</v>
      </c>
      <c r="G355" s="4">
        <f t="shared" si="29"/>
        <v>1.1698011486084208</v>
      </c>
    </row>
    <row r="356" spans="1:7">
      <c r="A356" s="8"/>
      <c r="B356" s="2" t="s">
        <v>66</v>
      </c>
      <c r="C356" s="3">
        <v>26.468292236328125</v>
      </c>
      <c r="D356" s="3">
        <v>33.041567484537758</v>
      </c>
      <c r="E356" s="3">
        <f t="shared" si="27"/>
        <v>6.573275248209633</v>
      </c>
      <c r="F356" s="3">
        <f t="shared" si="28"/>
        <v>1.0542752482096329</v>
      </c>
      <c r="G356" s="4">
        <f t="shared" si="29"/>
        <v>0.48153906660101292</v>
      </c>
    </row>
    <row r="357" spans="1:7">
      <c r="A357" s="9"/>
      <c r="B357" s="2" t="s">
        <v>67</v>
      </c>
      <c r="C357" s="3">
        <v>25.67522366841634</v>
      </c>
      <c r="D357" s="3">
        <v>33.527030944824219</v>
      </c>
      <c r="E357" s="3">
        <f t="shared" si="27"/>
        <v>7.8518072764078788</v>
      </c>
      <c r="F357" s="3">
        <f t="shared" si="28"/>
        <v>2.3328072764078787</v>
      </c>
      <c r="G357" s="4">
        <f t="shared" si="29"/>
        <v>0.19849749741175041</v>
      </c>
    </row>
    <row r="358" spans="1:7">
      <c r="A358" s="5" t="s">
        <v>31</v>
      </c>
      <c r="B358" s="2"/>
      <c r="C358" s="2"/>
      <c r="D358" s="2"/>
      <c r="E358" s="2"/>
      <c r="F358" s="2"/>
      <c r="G358" s="4">
        <f>AVERAGE(G328:G342)</f>
        <v>0.71211137665254942</v>
      </c>
    </row>
    <row r="359" spans="1:7">
      <c r="A359" s="5" t="s">
        <v>33</v>
      </c>
      <c r="B359" s="2"/>
      <c r="C359" s="2"/>
      <c r="D359" s="2"/>
      <c r="E359" s="2"/>
      <c r="F359" s="2"/>
      <c r="G359" s="4">
        <f>AVERAGE(G343:G357)</f>
        <v>0.56550047145602511</v>
      </c>
    </row>
    <row r="360" spans="1:7">
      <c r="A360" s="2" t="s">
        <v>35</v>
      </c>
      <c r="B360" s="2"/>
      <c r="C360" s="2"/>
      <c r="D360" s="2"/>
      <c r="E360" s="2"/>
      <c r="F360" s="2"/>
      <c r="G360" s="4">
        <f>G359/G358</f>
        <v>0.79411801299158558</v>
      </c>
    </row>
    <row r="361" spans="1:7">
      <c r="A361" s="1" t="s">
        <v>5</v>
      </c>
      <c r="B361" s="2"/>
      <c r="C361" s="2"/>
      <c r="D361" s="2"/>
      <c r="E361" s="2"/>
      <c r="F361" s="2"/>
      <c r="G361" s="2">
        <f>TTEST(G328:G342,G343:G357,2,2)</f>
        <v>0.30030013448006371</v>
      </c>
    </row>
  </sheetData>
  <mergeCells count="20">
    <mergeCell ref="A199:A213"/>
    <mergeCell ref="A4:A18"/>
    <mergeCell ref="A19:A33"/>
    <mergeCell ref="A40:A54"/>
    <mergeCell ref="A55:A69"/>
    <mergeCell ref="A76:A90"/>
    <mergeCell ref="A91:A105"/>
    <mergeCell ref="A112:A126"/>
    <mergeCell ref="A127:A141"/>
    <mergeCell ref="A148:A162"/>
    <mergeCell ref="A163:A177"/>
    <mergeCell ref="A184:A198"/>
    <mergeCell ref="A328:A342"/>
    <mergeCell ref="A343:A357"/>
    <mergeCell ref="A220:A234"/>
    <mergeCell ref="A235:A249"/>
    <mergeCell ref="A256:A270"/>
    <mergeCell ref="A271:A285"/>
    <mergeCell ref="A292:A306"/>
    <mergeCell ref="A307:A321"/>
  </mergeCells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2019-02-14T23:44:35Z</dcterms:created>
  <dcterms:modified xsi:type="dcterms:W3CDTF">2019-02-15T18:44:40Z</dcterms:modified>
</cp:coreProperties>
</file>