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<sst xmlns="http://schemas.openxmlformats.org/spreadsheetml/2006/main" count="97" uniqueCount="41">
  <si>
    <t>jar</t>
  </si>
  <si>
    <t>Date</t>
  </si>
  <si>
    <t>column</t>
  </si>
  <si>
    <t>sorbent</t>
  </si>
  <si>
    <t>albumin concentration</t>
  </si>
  <si>
    <t>sample label</t>
  </si>
  <si>
    <t>dab. Conc</t>
  </si>
  <si>
    <t>removal rate</t>
  </si>
  <si>
    <t>ng/ml</t>
  </si>
  <si>
    <t>mM (nM?)</t>
  </si>
  <si>
    <t>mM (nM)</t>
  </si>
  <si>
    <t>nM</t>
  </si>
  <si>
    <t>average</t>
  </si>
  <si>
    <t>st dev</t>
  </si>
  <si>
    <t>ttest</t>
  </si>
  <si>
    <t>removal</t>
  </si>
  <si>
    <t>Jar1</t>
  </si>
  <si>
    <t>4% albumin</t>
  </si>
  <si>
    <t>10 cc cytosorb mixed</t>
  </si>
  <si>
    <t>Initial1</t>
  </si>
  <si>
    <t>10 cc adsorbed</t>
  </si>
  <si>
    <t>40cc</t>
  </si>
  <si>
    <t>Cytosorb</t>
  </si>
  <si>
    <t>D1</t>
  </si>
  <si>
    <t>10cc</t>
  </si>
  <si>
    <t>20 cc cytosorb mixed</t>
  </si>
  <si>
    <t>20cc</t>
  </si>
  <si>
    <t>D3</t>
  </si>
  <si>
    <t>20 cc adsorbed</t>
  </si>
  <si>
    <t>Jar3</t>
  </si>
  <si>
    <t>Tube2 D3</t>
  </si>
  <si>
    <t>Tube3 D5</t>
  </si>
  <si>
    <t>40 diff cyt</t>
  </si>
  <si>
    <t>10 diff cyt</t>
  </si>
  <si>
    <t>20 diff cyt</t>
  </si>
  <si>
    <t>Jar4</t>
  </si>
  <si>
    <t>0.04% albumin</t>
  </si>
  <si>
    <t>Tube1 D1</t>
  </si>
  <si>
    <t>Tube2 D1</t>
  </si>
  <si>
    <t>Tube3 D1</t>
  </si>
  <si>
    <t>10 cc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</si>
</sst>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11"/>
      <color indexed="57"/>
      <name val="Calibri"/>
      <family val="2"/>
    </font>
    <font>
      <b/>
      <sz val="14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theme="9"/>
      <name val="Calibri"/>
      <family val="2"/>
    </font>
    <font>
      <sz val="11"/>
      <color theme="8"/>
      <name val="Calibri"/>
      <family val="2"/>
    </font>
    <font>
      <b/>
      <sz val="14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46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1" xfId="46" applyBorder="1" applyAlignment="1">
      <alignment horizontal="center"/>
      <protection/>
    </xf>
    <xf numFmtId="1" fontId="0" fillId="0" borderId="11" xfId="46" applyNumberFormat="1" applyBorder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0" fillId="0" borderId="0" xfId="0" applyNumberFormat="1" applyAlignment="1">
      <alignment/>
    </xf>
    <xf numFmtId="165" fontId="0" fillId="0" borderId="11" xfId="46" applyNumberFormat="1" applyBorder="1" applyAlignment="1">
      <alignment horizontal="center"/>
      <protection/>
    </xf>
    <xf numFmtId="1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14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10" fontId="2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46" applyFill="1" applyBorder="1" applyAlignment="1">
      <alignment horizontal="center"/>
      <protection/>
    </xf>
    <xf numFmtId="1" fontId="0" fillId="33" borderId="0" xfId="46" applyNumberFormat="1" applyFill="1" applyBorder="1" applyAlignment="1">
      <alignment horizontal="center"/>
      <protection/>
    </xf>
    <xf numFmtId="0" fontId="2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8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9.7109375" style="0" bestFit="1" customWidth="1"/>
    <col min="4" max="4" width="20.28125" style="0" customWidth="1"/>
    <col min="9" max="9" width="9.7109375" style="0" bestFit="1" customWidth="1"/>
    <col min="12" max="12" width="21.7109375" style="0" customWidth="1"/>
    <col min="13" max="13" width="12.28125" style="0" customWidth="1"/>
    <col min="23" max="23" width="14.28125" style="0" customWidth="1"/>
  </cols>
  <sheetData>
    <row r="1" ht="15">
      <c r="A1" t="s">
        <v>0</v>
      </c>
    </row>
    <row r="2" spans="4:18" ht="15">
      <c r="D2" s="1" t="s">
        <v>1</v>
      </c>
      <c r="F2" t="s">
        <v>2</v>
      </c>
      <c r="H2" t="s">
        <v>3</v>
      </c>
      <c r="J2" t="s">
        <v>4</v>
      </c>
      <c r="M2" s="1" t="s">
        <v>5</v>
      </c>
      <c r="O2" s="1" t="s">
        <v>6</v>
      </c>
      <c r="Q2" s="1"/>
      <c r="R2" t="s">
        <v>7</v>
      </c>
    </row>
    <row r="3" spans="4:33" ht="15">
      <c r="D3" s="1"/>
      <c r="M3" s="1"/>
      <c r="O3" t="s">
        <v>8</v>
      </c>
      <c r="P3" t="s">
        <v>9</v>
      </c>
      <c r="Q3" s="1"/>
      <c r="R3" t="s">
        <v>8</v>
      </c>
      <c r="S3" t="s">
        <v>10</v>
      </c>
      <c r="X3" t="s">
        <v>11</v>
      </c>
      <c r="AB3" t="s">
        <v>12</v>
      </c>
      <c r="AC3" t="s">
        <v>13</v>
      </c>
      <c r="AE3" t="s">
        <v>14</v>
      </c>
      <c r="AG3" t="s">
        <v>15</v>
      </c>
    </row>
    <row r="4" spans="4:36" ht="15">
      <c r="D4" s="1" t="s">
        <v>16</v>
      </c>
      <c r="J4" s="1" t="s">
        <v>17</v>
      </c>
      <c r="M4" s="1"/>
      <c r="O4" s="2"/>
      <c r="Q4" s="1"/>
      <c r="U4" t="s">
        <v>18</v>
      </c>
      <c r="X4" s="3">
        <v>1074.3099787685774</v>
      </c>
      <c r="Y4" s="3">
        <v>1647.5583864118896</v>
      </c>
      <c r="Z4" s="3">
        <v>1647.5583864118896</v>
      </c>
      <c r="AA4" s="4"/>
      <c r="AB4" s="4">
        <f>AVERAGE(X4:Z4)</f>
        <v>1456.4755838641188</v>
      </c>
      <c r="AC4" s="4">
        <f>STDEV(X4:Z4)</f>
        <v>330.9651224653909</v>
      </c>
      <c r="AD4" s="4"/>
      <c r="AE4" s="5">
        <f>TTEST(X4:Z4,X5:Z5,2,2)</f>
        <v>0.0020173355098431923</v>
      </c>
      <c r="AF4" s="4"/>
      <c r="AG4" s="4">
        <f>(AB4-AB5)/AB4</f>
        <v>0.9537900874635569</v>
      </c>
      <c r="AH4" s="4"/>
      <c r="AI4" s="4"/>
      <c r="AJ4" s="4"/>
    </row>
    <row r="5" spans="2:36" ht="15">
      <c r="B5">
        <v>1</v>
      </c>
      <c r="D5" s="6">
        <v>41712</v>
      </c>
      <c r="J5" s="7">
        <v>0.04</v>
      </c>
      <c r="M5" t="s">
        <v>19</v>
      </c>
      <c r="O5" s="8">
        <v>506</v>
      </c>
      <c r="P5" s="9">
        <f>O5/471/0.001</f>
        <v>1074.3099787685774</v>
      </c>
      <c r="U5" t="s">
        <v>20</v>
      </c>
      <c r="X5" s="4">
        <v>91.0828025477707</v>
      </c>
      <c r="Y5" s="3">
        <v>0</v>
      </c>
      <c r="Z5" s="10">
        <v>110.828025477707</v>
      </c>
      <c r="AA5" s="4"/>
      <c r="AB5" s="4">
        <f>AVERAGE(X5:Z5)</f>
        <v>67.3036093418259</v>
      </c>
      <c r="AC5" s="4">
        <f>STDEV(X5:Z5)</f>
        <v>59.116836264858215</v>
      </c>
      <c r="AD5" s="4"/>
      <c r="AE5" s="4"/>
      <c r="AF5" s="4"/>
      <c r="AG5" s="4"/>
      <c r="AH5" s="4"/>
      <c r="AI5" s="4"/>
      <c r="AJ5" s="4"/>
    </row>
    <row r="6" spans="2:19" ht="15">
      <c r="B6" s="11">
        <f>B5+1</f>
        <v>2</v>
      </c>
      <c r="D6" s="6">
        <v>41712</v>
      </c>
      <c r="F6" t="s">
        <v>21</v>
      </c>
      <c r="H6" t="s">
        <v>22</v>
      </c>
      <c r="J6" s="7">
        <v>0.04</v>
      </c>
      <c r="M6" t="s">
        <v>23</v>
      </c>
      <c r="O6" s="8">
        <v>0</v>
      </c>
      <c r="P6" s="9">
        <v>0</v>
      </c>
      <c r="R6" s="11">
        <f>(O5-O6)/O5</f>
        <v>1</v>
      </c>
      <c r="S6" s="11">
        <f>(P5-P6)/P5</f>
        <v>1</v>
      </c>
    </row>
    <row r="7" spans="2:16" ht="15">
      <c r="B7" s="11">
        <f>B6+1</f>
        <v>3</v>
      </c>
      <c r="D7" s="6">
        <v>41713</v>
      </c>
      <c r="J7" s="7">
        <v>0.04</v>
      </c>
      <c r="M7" t="s">
        <v>19</v>
      </c>
      <c r="O7" s="8">
        <v>379</v>
      </c>
      <c r="P7" s="9">
        <f>O7/471/0.001</f>
        <v>804.6709129511678</v>
      </c>
    </row>
    <row r="8" spans="2:26" ht="15">
      <c r="B8" s="11">
        <f>B7+1</f>
        <v>4</v>
      </c>
      <c r="D8" s="6">
        <v>41713</v>
      </c>
      <c r="F8" t="s">
        <v>24</v>
      </c>
      <c r="H8" t="s">
        <v>22</v>
      </c>
      <c r="J8" s="7">
        <v>0.04</v>
      </c>
      <c r="M8" t="s">
        <v>23</v>
      </c>
      <c r="O8" s="8">
        <v>42.9</v>
      </c>
      <c r="P8" s="12">
        <f>O8/471/0.001</f>
        <v>91.0828025477707</v>
      </c>
      <c r="R8" s="11">
        <f>(O7-O8)/O7</f>
        <v>0.8868073878627969</v>
      </c>
      <c r="S8" s="11">
        <f>(P7-P8)/P7</f>
        <v>0.8868073878627968</v>
      </c>
      <c r="U8" t="s">
        <v>25</v>
      </c>
      <c r="X8" s="3">
        <v>1074.3099787685774</v>
      </c>
      <c r="Y8" s="3"/>
      <c r="Z8" s="3"/>
    </row>
    <row r="9" spans="2:24" ht="15">
      <c r="B9" s="11">
        <f>B8+1</f>
        <v>5</v>
      </c>
      <c r="D9" s="6">
        <v>41713</v>
      </c>
      <c r="F9" t="s">
        <v>26</v>
      </c>
      <c r="H9" t="s">
        <v>22</v>
      </c>
      <c r="J9" s="7">
        <v>0.04</v>
      </c>
      <c r="M9" t="s">
        <v>27</v>
      </c>
      <c r="O9" s="8">
        <v>21.8</v>
      </c>
      <c r="P9" s="12">
        <f>O9/471/0.001</f>
        <v>46.28450106157113</v>
      </c>
      <c r="R9" s="11">
        <f>(O7-O9)/O7</f>
        <v>0.9424802110817941</v>
      </c>
      <c r="S9" s="11">
        <f>(P7-P9)/P7</f>
        <v>0.9424802110817941</v>
      </c>
      <c r="U9" t="s">
        <v>28</v>
      </c>
      <c r="X9">
        <v>46.28450106157113</v>
      </c>
    </row>
    <row r="10" spans="2:10" ht="15">
      <c r="B10" s="11"/>
      <c r="D10" s="6"/>
      <c r="J10" s="7"/>
    </row>
    <row r="11" spans="4:10" ht="15">
      <c r="D11" s="1" t="s">
        <v>29</v>
      </c>
      <c r="J11" s="1"/>
    </row>
    <row r="12" spans="2:16" ht="15">
      <c r="B12" s="11" t="e">
        <f>#REF!+1</f>
        <v>#REF!</v>
      </c>
      <c r="D12" s="6">
        <v>41726</v>
      </c>
      <c r="H12" t="s">
        <v>22</v>
      </c>
      <c r="J12" s="7">
        <v>0.04</v>
      </c>
      <c r="M12" t="s">
        <v>19</v>
      </c>
      <c r="O12" s="8">
        <v>776</v>
      </c>
      <c r="P12" s="9">
        <f>O12/471/0.001</f>
        <v>1647.5583864118896</v>
      </c>
    </row>
    <row r="13" spans="2:19" ht="15">
      <c r="B13" s="11" t="e">
        <f>B12+1</f>
        <v>#REF!</v>
      </c>
      <c r="D13" s="6">
        <v>41726</v>
      </c>
      <c r="F13" t="s">
        <v>24</v>
      </c>
      <c r="H13" t="s">
        <v>22</v>
      </c>
      <c r="J13" s="7">
        <v>0.04</v>
      </c>
      <c r="M13" t="s">
        <v>30</v>
      </c>
      <c r="O13" s="8">
        <v>0</v>
      </c>
      <c r="P13" s="9">
        <v>0</v>
      </c>
      <c r="R13" s="11">
        <f>(O12-O13)/O12</f>
        <v>1</v>
      </c>
      <c r="S13" s="11">
        <f>(P12-P13)/P12</f>
        <v>1</v>
      </c>
    </row>
    <row r="14" spans="2:31" ht="15">
      <c r="B14" s="11" t="e">
        <f>B13+1</f>
        <v>#REF!</v>
      </c>
      <c r="D14" s="6">
        <v>41726</v>
      </c>
      <c r="F14" t="s">
        <v>24</v>
      </c>
      <c r="H14" t="s">
        <v>22</v>
      </c>
      <c r="J14" s="7">
        <v>0.04</v>
      </c>
      <c r="M14" t="s">
        <v>31</v>
      </c>
      <c r="O14" s="8">
        <v>52.2</v>
      </c>
      <c r="P14" s="9">
        <f>O14/471/0.001</f>
        <v>110.828025477707</v>
      </c>
      <c r="R14" s="11">
        <f>(O12-O14)/O12</f>
        <v>0.9327319587628865</v>
      </c>
      <c r="S14" s="11">
        <f>(P12-P14)/P12</f>
        <v>0.9327319587628865</v>
      </c>
      <c r="Y14" t="s">
        <v>32</v>
      </c>
      <c r="AA14" t="s">
        <v>33</v>
      </c>
      <c r="AE14" t="s">
        <v>34</v>
      </c>
    </row>
    <row r="15" spans="2:10" ht="15">
      <c r="B15" s="11"/>
      <c r="D15" s="6"/>
      <c r="J15" s="7"/>
    </row>
    <row r="16" spans="2:31" ht="15">
      <c r="B16" s="11"/>
      <c r="D16" s="13" t="s">
        <v>35</v>
      </c>
      <c r="J16" s="14" t="s">
        <v>36</v>
      </c>
      <c r="X16">
        <v>0.96</v>
      </c>
      <c r="Y16" s="15">
        <v>1</v>
      </c>
      <c r="AA16" s="11">
        <f>(X4-X5)/X4</f>
        <v>0.9152173913043478</v>
      </c>
      <c r="AB16" s="11">
        <f>(Y4-Y5)/Y4</f>
        <v>1</v>
      </c>
      <c r="AC16" s="11">
        <f>(Z4-Z5)/Z4</f>
        <v>0.9327319587628865</v>
      </c>
      <c r="AE16" s="11">
        <f>(1074-46)/1074</f>
        <v>0.957169459962756</v>
      </c>
    </row>
    <row r="17" spans="2:16" ht="15">
      <c r="B17" s="11" t="e">
        <f>B14+1</f>
        <v>#REF!</v>
      </c>
      <c r="D17" s="6">
        <v>41725</v>
      </c>
      <c r="H17" t="s">
        <v>22</v>
      </c>
      <c r="J17" s="7">
        <v>0.0004</v>
      </c>
      <c r="M17" t="s">
        <v>19</v>
      </c>
      <c r="O17" s="8">
        <v>338</v>
      </c>
      <c r="P17" s="9">
        <f>O17/471/0.001</f>
        <v>717.6220806794055</v>
      </c>
    </row>
    <row r="18" spans="2:19" ht="15">
      <c r="B18" s="11" t="e">
        <f>B17+1</f>
        <v>#REF!</v>
      </c>
      <c r="D18" s="6">
        <v>41725</v>
      </c>
      <c r="F18" t="s">
        <v>24</v>
      </c>
      <c r="H18" t="s">
        <v>22</v>
      </c>
      <c r="J18" s="7">
        <v>0.0004</v>
      </c>
      <c r="M18" t="s">
        <v>37</v>
      </c>
      <c r="O18" s="8">
        <v>26.1</v>
      </c>
      <c r="P18" s="9">
        <f>O18/471/0.001</f>
        <v>55.4140127388535</v>
      </c>
      <c r="R18" s="11">
        <f>(O17-O18)/O17</f>
        <v>0.9227810650887573</v>
      </c>
      <c r="S18" s="11">
        <f>(P17-P18)/P17</f>
        <v>0.9227810650887573</v>
      </c>
    </row>
    <row r="19" spans="2:19" ht="15">
      <c r="B19" s="11" t="e">
        <f>B18+1</f>
        <v>#REF!</v>
      </c>
      <c r="D19" s="6">
        <v>41725</v>
      </c>
      <c r="F19" t="s">
        <v>24</v>
      </c>
      <c r="H19" t="s">
        <v>22</v>
      </c>
      <c r="J19" s="7">
        <v>0.0004</v>
      </c>
      <c r="M19" t="s">
        <v>38</v>
      </c>
      <c r="O19" s="8">
        <v>0</v>
      </c>
      <c r="P19" s="9">
        <v>0</v>
      </c>
      <c r="R19" s="11">
        <f>(O17-O19)/O17</f>
        <v>1</v>
      </c>
      <c r="S19" s="11">
        <f>(P17-P19)/P17</f>
        <v>1</v>
      </c>
    </row>
    <row r="20" spans="2:16" ht="15">
      <c r="B20" s="11" t="e">
        <f>B19+1</f>
        <v>#REF!</v>
      </c>
      <c r="D20" s="6">
        <v>41726</v>
      </c>
      <c r="H20" t="s">
        <v>22</v>
      </c>
      <c r="J20" s="7">
        <v>0.0004</v>
      </c>
      <c r="M20" t="s">
        <v>19</v>
      </c>
      <c r="O20" s="8">
        <v>558</v>
      </c>
      <c r="P20" s="9">
        <f>O20/471/0.001</f>
        <v>1184.7133757961783</v>
      </c>
    </row>
    <row r="21" spans="2:19" ht="15">
      <c r="B21" s="11" t="e">
        <f>B20+1</f>
        <v>#REF!</v>
      </c>
      <c r="D21" s="6">
        <v>41726</v>
      </c>
      <c r="F21" t="s">
        <v>24</v>
      </c>
      <c r="H21" t="s">
        <v>22</v>
      </c>
      <c r="J21" s="7">
        <v>0.0004</v>
      </c>
      <c r="M21" s="16" t="s">
        <v>39</v>
      </c>
      <c r="O21" s="8">
        <v>5.35</v>
      </c>
      <c r="P21" s="9">
        <f>O21/471/0.001</f>
        <v>11.358811040339702</v>
      </c>
      <c r="R21" s="11">
        <f>(O20-O21)/O20</f>
        <v>0.9904121863799282</v>
      </c>
      <c r="S21" s="11">
        <f>(P20-P21)/P20</f>
        <v>0.9904121863799282</v>
      </c>
    </row>
    <row r="22" spans="2:10" ht="15">
      <c r="B22" s="11"/>
      <c r="D22" s="6"/>
      <c r="J22" s="7"/>
    </row>
    <row r="23" spans="1:20" ht="15">
      <c r="A23" s="17"/>
      <c r="B23" s="18"/>
      <c r="C23" s="17"/>
      <c r="D23" s="19"/>
      <c r="E23" s="17"/>
      <c r="F23" s="20" t="s">
        <v>40</v>
      </c>
      <c r="G23" s="17"/>
      <c r="H23" s="17"/>
      <c r="I23" s="17"/>
      <c r="J23" s="21" t="s">
        <v>17</v>
      </c>
      <c r="K23" s="17"/>
      <c r="L23" s="17"/>
      <c r="M23" s="17"/>
      <c r="N23" s="17"/>
      <c r="O23" s="17"/>
      <c r="P23" s="17"/>
      <c r="Q23" s="17"/>
      <c r="R23" s="17" t="s">
        <v>7</v>
      </c>
      <c r="S23" s="17"/>
      <c r="T23" s="17"/>
    </row>
    <row r="24" spans="1:20" ht="15">
      <c r="A24" s="17">
        <v>1</v>
      </c>
      <c r="B24" s="18">
        <v>4</v>
      </c>
      <c r="C24" s="17"/>
      <c r="D24" s="19">
        <v>41713</v>
      </c>
      <c r="E24" s="17"/>
      <c r="F24" s="17" t="s">
        <v>24</v>
      </c>
      <c r="G24" s="17"/>
      <c r="H24" s="17" t="s">
        <v>22</v>
      </c>
      <c r="I24" s="17"/>
      <c r="J24" s="22">
        <v>0.04</v>
      </c>
      <c r="K24" s="17"/>
      <c r="L24" s="17"/>
      <c r="M24" s="17" t="s">
        <v>23</v>
      </c>
      <c r="N24" s="17"/>
      <c r="O24" s="17"/>
      <c r="P24" s="17"/>
      <c r="Q24" s="17"/>
      <c r="R24" s="17">
        <v>0.8868073878627969</v>
      </c>
      <c r="S24" s="17"/>
      <c r="T24" s="17"/>
    </row>
    <row r="25" spans="1:20" ht="15">
      <c r="A25" s="17">
        <v>3</v>
      </c>
      <c r="B25" s="18">
        <v>12</v>
      </c>
      <c r="C25" s="17"/>
      <c r="D25" s="19">
        <v>41726</v>
      </c>
      <c r="E25" s="17"/>
      <c r="F25" s="17" t="s">
        <v>24</v>
      </c>
      <c r="G25" s="17"/>
      <c r="H25" s="17" t="s">
        <v>22</v>
      </c>
      <c r="I25" s="17"/>
      <c r="J25" s="22">
        <v>0.04</v>
      </c>
      <c r="K25" s="17"/>
      <c r="L25" s="17"/>
      <c r="M25" s="17" t="s">
        <v>30</v>
      </c>
      <c r="N25" s="17"/>
      <c r="O25" s="17"/>
      <c r="P25" s="17"/>
      <c r="Q25" s="17"/>
      <c r="R25" s="17">
        <v>1</v>
      </c>
      <c r="S25" s="17"/>
      <c r="T25" s="17"/>
    </row>
    <row r="26" spans="1:20" ht="15">
      <c r="A26" s="17">
        <v>3</v>
      </c>
      <c r="B26" s="18">
        <v>13</v>
      </c>
      <c r="C26" s="17"/>
      <c r="D26" s="19">
        <v>41726</v>
      </c>
      <c r="E26" s="17"/>
      <c r="F26" s="17" t="s">
        <v>24</v>
      </c>
      <c r="G26" s="17"/>
      <c r="H26" s="17" t="s">
        <v>22</v>
      </c>
      <c r="I26" s="17"/>
      <c r="J26" s="22">
        <v>0.04</v>
      </c>
      <c r="K26" s="17"/>
      <c r="L26" s="17"/>
      <c r="M26" s="17" t="s">
        <v>31</v>
      </c>
      <c r="N26" s="17"/>
      <c r="O26" s="17"/>
      <c r="P26" s="17"/>
      <c r="Q26" s="17"/>
      <c r="R26" s="17">
        <v>0.9327319587628865</v>
      </c>
      <c r="S26" s="17"/>
      <c r="T26" s="17"/>
    </row>
    <row r="27" spans="1:20" ht="15">
      <c r="A27" s="17"/>
      <c r="B27" s="17"/>
      <c r="C27" s="17"/>
      <c r="D27" s="19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20">
        <f>AVERAGE(R24:R26)</f>
        <v>0.9398464488752278</v>
      </c>
      <c r="S27" s="17"/>
      <c r="T27" s="17" t="s">
        <v>12</v>
      </c>
    </row>
    <row r="28" spans="1:20" ht="15">
      <c r="A28" s="17"/>
      <c r="B28" s="17"/>
      <c r="C28" s="17"/>
      <c r="D28" s="19"/>
      <c r="E28" s="17"/>
      <c r="F28" s="20" t="s">
        <v>24</v>
      </c>
      <c r="G28" s="17"/>
      <c r="H28" s="17"/>
      <c r="I28" s="17"/>
      <c r="J28" s="21" t="s">
        <v>36</v>
      </c>
      <c r="K28" s="17"/>
      <c r="L28" s="17"/>
      <c r="M28" s="17"/>
      <c r="N28" s="17"/>
      <c r="O28" s="17"/>
      <c r="P28" s="17"/>
      <c r="Q28" s="17"/>
      <c r="R28" s="20"/>
      <c r="S28" s="17"/>
      <c r="T28" s="17"/>
    </row>
    <row r="29" spans="1:20" ht="15">
      <c r="A29" s="17">
        <v>4</v>
      </c>
      <c r="B29" s="17">
        <v>15</v>
      </c>
      <c r="C29" s="17"/>
      <c r="D29" s="19">
        <v>41725</v>
      </c>
      <c r="E29" s="17"/>
      <c r="F29" s="17" t="s">
        <v>24</v>
      </c>
      <c r="G29" s="17"/>
      <c r="H29" s="17" t="s">
        <v>22</v>
      </c>
      <c r="I29" s="17"/>
      <c r="J29" s="22">
        <v>0.0004</v>
      </c>
      <c r="K29" s="17"/>
      <c r="L29" s="17"/>
      <c r="M29" s="17" t="s">
        <v>37</v>
      </c>
      <c r="N29" s="17"/>
      <c r="O29" s="17"/>
      <c r="P29" s="17"/>
      <c r="Q29" s="17"/>
      <c r="R29" s="17">
        <v>0.9227810650887573</v>
      </c>
      <c r="S29" s="17"/>
      <c r="T29" s="17"/>
    </row>
    <row r="30" spans="1:20" ht="15">
      <c r="A30" s="17">
        <v>4</v>
      </c>
      <c r="B30" s="17">
        <v>16</v>
      </c>
      <c r="C30" s="17"/>
      <c r="D30" s="19">
        <v>41725</v>
      </c>
      <c r="E30" s="17"/>
      <c r="F30" s="17" t="s">
        <v>24</v>
      </c>
      <c r="G30" s="17"/>
      <c r="H30" s="17" t="s">
        <v>22</v>
      </c>
      <c r="I30" s="17"/>
      <c r="J30" s="22">
        <v>0.0004</v>
      </c>
      <c r="K30" s="17"/>
      <c r="L30" s="17"/>
      <c r="M30" s="17" t="s">
        <v>38</v>
      </c>
      <c r="N30" s="17"/>
      <c r="O30" s="17"/>
      <c r="P30" s="17"/>
      <c r="Q30" s="17"/>
      <c r="R30" s="17">
        <v>1</v>
      </c>
      <c r="S30" s="17"/>
      <c r="T30" s="17"/>
    </row>
    <row r="31" spans="1:20" ht="15">
      <c r="A31" s="17">
        <v>4</v>
      </c>
      <c r="B31" s="17">
        <v>18</v>
      </c>
      <c r="C31" s="17"/>
      <c r="D31" s="17">
        <v>41726</v>
      </c>
      <c r="E31" s="17"/>
      <c r="F31" s="17" t="s">
        <v>24</v>
      </c>
      <c r="G31" s="17"/>
      <c r="H31" s="17" t="s">
        <v>22</v>
      </c>
      <c r="I31" s="17"/>
      <c r="J31" s="17">
        <v>0.0004</v>
      </c>
      <c r="K31" s="17"/>
      <c r="L31" s="17"/>
      <c r="M31" s="17" t="s">
        <v>39</v>
      </c>
      <c r="N31" s="17"/>
      <c r="O31" s="17"/>
      <c r="P31" s="17"/>
      <c r="Q31" s="17"/>
      <c r="R31" s="17">
        <v>0.9904121863799282</v>
      </c>
      <c r="S31" s="17"/>
      <c r="T31" s="17"/>
    </row>
    <row r="32" spans="1:2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0">
        <f>AVERAGE(R29:R31)</f>
        <v>0.9710644171562285</v>
      </c>
      <c r="S32" s="17"/>
      <c r="T32" s="17" t="s">
        <v>12</v>
      </c>
      <c r="V32" s="11">
        <f>TTEST(R24:R26,R29:R31,2,2)</f>
        <v>0.4875939004034478</v>
      </c>
      <c r="W32" t="s">
        <v>14</v>
      </c>
    </row>
    <row r="33" spans="1:20" ht="15">
      <c r="A33" s="17"/>
      <c r="B33" s="17"/>
      <c r="C33" s="17"/>
      <c r="D33" s="17"/>
      <c r="E33" s="17"/>
      <c r="F33" s="20" t="s">
        <v>26</v>
      </c>
      <c r="G33" s="17"/>
      <c r="H33" s="17"/>
      <c r="I33" s="17"/>
      <c r="J33" s="20" t="s">
        <v>17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>
      <c r="A34" s="17">
        <v>1</v>
      </c>
      <c r="B34" s="17">
        <v>5</v>
      </c>
      <c r="C34" s="17"/>
      <c r="D34" s="17">
        <v>41713</v>
      </c>
      <c r="E34" s="17"/>
      <c r="F34" s="17" t="s">
        <v>26</v>
      </c>
      <c r="G34" s="17"/>
      <c r="H34" s="17" t="s">
        <v>22</v>
      </c>
      <c r="I34" s="17"/>
      <c r="J34" s="17">
        <v>0.04</v>
      </c>
      <c r="K34" s="17"/>
      <c r="L34" s="17"/>
      <c r="M34" s="17" t="s">
        <v>27</v>
      </c>
      <c r="N34" s="17"/>
      <c r="O34" s="17"/>
      <c r="P34" s="17"/>
      <c r="Q34" s="17"/>
      <c r="R34" s="20">
        <v>0.9424802110817941</v>
      </c>
      <c r="S34" s="17"/>
      <c r="T34" s="17"/>
    </row>
    <row r="35" spans="1:20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0"/>
      <c r="S35" s="17"/>
      <c r="T35" s="17"/>
    </row>
    <row r="36" spans="1:20" ht="15">
      <c r="A36" s="17"/>
      <c r="B36" s="17"/>
      <c r="C36" s="17"/>
      <c r="D36" s="17"/>
      <c r="E36" s="17"/>
      <c r="F36" s="20" t="s">
        <v>21</v>
      </c>
      <c r="G36" s="17"/>
      <c r="H36" s="17"/>
      <c r="I36" s="17"/>
      <c r="J36" s="20" t="s">
        <v>17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>
      <c r="A37" s="17">
        <v>1</v>
      </c>
      <c r="B37" s="18">
        <v>2</v>
      </c>
      <c r="C37" s="17"/>
      <c r="D37" s="19">
        <v>41712</v>
      </c>
      <c r="E37" s="17"/>
      <c r="F37" s="17" t="s">
        <v>21</v>
      </c>
      <c r="G37" s="17"/>
      <c r="H37" s="17" t="s">
        <v>22</v>
      </c>
      <c r="I37" s="17"/>
      <c r="J37" s="22">
        <v>0.04</v>
      </c>
      <c r="K37" s="17"/>
      <c r="L37" s="17"/>
      <c r="M37" s="17" t="s">
        <v>23</v>
      </c>
      <c r="N37" s="17"/>
      <c r="O37" s="23"/>
      <c r="P37" s="24"/>
      <c r="Q37" s="17"/>
      <c r="R37" s="25">
        <v>1</v>
      </c>
      <c r="S37" s="18"/>
      <c r="T37" s="17"/>
    </row>
    <row r="39" s="26" customFormat="1" ht="15">
      <c r="J39" s="27"/>
    </row>
    <row r="40" spans="1:10" s="26" customFormat="1" ht="15">
      <c r="A40" s="40"/>
      <c r="J40" s="27"/>
    </row>
    <row r="41" s="26" customFormat="1" ht="15">
      <c r="R41" s="27"/>
    </row>
    <row r="42" s="26" customFormat="1" ht="15">
      <c r="R42" s="27"/>
    </row>
    <row r="43" s="26" customFormat="1" ht="15">
      <c r="R43" s="27"/>
    </row>
    <row r="44" s="26" customFormat="1" ht="15"/>
    <row r="45" s="26" customFormat="1" ht="15"/>
    <row r="46" s="26" customFormat="1" ht="15">
      <c r="J46" s="27"/>
    </row>
    <row r="47" spans="6:18" s="26" customFormat="1" ht="15">
      <c r="F47" s="27"/>
      <c r="J47" s="28"/>
      <c r="R47" s="27"/>
    </row>
    <row r="48" spans="1:18" s="26" customFormat="1" ht="15">
      <c r="A48" s="34"/>
      <c r="B48" s="34"/>
      <c r="C48" s="34"/>
      <c r="D48" s="34"/>
      <c r="F48" s="27"/>
      <c r="J48" s="28"/>
      <c r="R48" s="27"/>
    </row>
    <row r="49" spans="1:18" s="26" customFormat="1" ht="15">
      <c r="A49" s="34"/>
      <c r="B49" s="34"/>
      <c r="C49" s="34"/>
      <c r="D49" s="34"/>
      <c r="F49" s="27"/>
      <c r="J49" s="28"/>
      <c r="R49" s="29"/>
    </row>
    <row r="50" spans="1:4" s="26" customFormat="1" ht="15">
      <c r="A50" s="34"/>
      <c r="B50" s="34"/>
      <c r="C50" s="34"/>
      <c r="D50" s="34"/>
    </row>
    <row r="52" spans="1:11" ht="15">
      <c r="A52" s="33"/>
      <c r="E52" s="36"/>
      <c r="F52" s="36"/>
      <c r="G52" s="31"/>
      <c r="H52" s="31"/>
      <c r="I52" s="31"/>
      <c r="K52" s="30"/>
    </row>
    <row r="54" spans="1:6" ht="18.75">
      <c r="A54" s="32"/>
      <c r="E54" s="37"/>
      <c r="F54" s="38"/>
    </row>
    <row r="57" ht="15">
      <c r="I57" s="31"/>
    </row>
    <row r="59" spans="1:9" ht="15">
      <c r="A59" s="6"/>
      <c r="I59" s="6"/>
    </row>
    <row r="60" spans="1:15" ht="15">
      <c r="A60" s="35"/>
      <c r="I60" s="35"/>
      <c r="O60" s="31"/>
    </row>
    <row r="61" spans="1:15" ht="15">
      <c r="A61" s="35"/>
      <c r="I61" s="35"/>
      <c r="O61" s="31"/>
    </row>
    <row r="62" spans="1:9" ht="15">
      <c r="A62" s="35"/>
      <c r="I62" s="35"/>
    </row>
    <row r="63" spans="1:13" ht="15">
      <c r="A63" s="35"/>
      <c r="E63" s="35"/>
      <c r="I63" s="35"/>
      <c r="M63" s="35"/>
    </row>
    <row r="65" spans="9:15" ht="15">
      <c r="I65" s="35"/>
      <c r="J65" s="31"/>
      <c r="O65" s="31"/>
    </row>
    <row r="66" spans="1:9" ht="15">
      <c r="A66" s="6"/>
      <c r="I66" s="6"/>
    </row>
    <row r="67" spans="1:15" ht="15">
      <c r="A67" s="35"/>
      <c r="I67" s="35"/>
      <c r="O67" s="31"/>
    </row>
    <row r="68" ht="15">
      <c r="O68" s="31"/>
    </row>
    <row r="69" spans="1:13" ht="15">
      <c r="A69" s="35"/>
      <c r="E69" s="35"/>
      <c r="I69" s="35"/>
      <c r="M69" s="35"/>
    </row>
    <row r="70" spans="9:15" ht="15">
      <c r="I70" s="35"/>
      <c r="J70" s="31"/>
      <c r="O70" s="31"/>
    </row>
    <row r="71" spans="9:15" ht="15">
      <c r="I71" s="39"/>
      <c r="J71" s="31"/>
      <c r="O71" s="31"/>
    </row>
    <row r="72" spans="9:15" ht="15">
      <c r="I72" s="35"/>
      <c r="O72" s="31"/>
    </row>
    <row r="73" spans="9:15" ht="15">
      <c r="I73" s="35"/>
      <c r="O73" s="31"/>
    </row>
    <row r="74" spans="9:13" ht="15">
      <c r="I74" s="35"/>
      <c r="M74" s="35"/>
    </row>
    <row r="75" spans="9:15" ht="15">
      <c r="I75" s="35"/>
      <c r="J75" s="31"/>
      <c r="O75" s="31"/>
    </row>
    <row r="76" spans="9:15" ht="15">
      <c r="I76" s="35"/>
      <c r="J76" s="31"/>
      <c r="O76" s="31"/>
    </row>
    <row r="77" spans="9:15" ht="15">
      <c r="I77" s="35"/>
      <c r="J77" s="31"/>
      <c r="O77" s="31"/>
    </row>
    <row r="78" spans="9:15" ht="15">
      <c r="I78" s="35"/>
      <c r="J78" s="31"/>
      <c r="O78" s="31"/>
    </row>
    <row r="80" spans="1:15" ht="15">
      <c r="A80" s="31"/>
      <c r="I80" s="35"/>
      <c r="O80" s="31"/>
    </row>
    <row r="81" ht="15">
      <c r="I81" s="35"/>
    </row>
    <row r="82" ht="15">
      <c r="I82" s="35"/>
    </row>
    <row r="83" ht="15">
      <c r="I83" s="35"/>
    </row>
    <row r="84" ht="15">
      <c r="I84" s="35"/>
    </row>
    <row r="85" ht="15">
      <c r="I85" s="35"/>
    </row>
    <row r="86" ht="15">
      <c r="I86" s="35"/>
    </row>
    <row r="88" spans="14:15" ht="15">
      <c r="N88" s="1"/>
      <c r="O88" s="1"/>
    </row>
  </sheetData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shs32674 - Auto Logon</dc:creator>
  <cp:keywords/>
  <dc:description/>
  <cp:lastModifiedBy>shs32674 - Auto Logon</cp:lastModifiedBy>
  <dcterms:created xsi:type="dcterms:W3CDTF">2018-04-30T23:55:09Z</dcterms:created>
  <dcterms:modified xsi:type="dcterms:W3CDTF">2019-06-09T22:10:14Z</dcterms:modified>
  <cp:category/>
  <cp:version/>
  <cp:contentType/>
  <cp:contentStatus/>
</cp:coreProperties>
</file>