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8" activeTab="5"/>
  </bookViews>
  <sheets>
    <sheet name="Application Log" sheetId="1" r:id="rId1"/>
    <sheet name="Refined Model" sheetId="4" r:id="rId2"/>
    <sheet name="Refine" sheetId="2" r:id="rId3"/>
    <sheet name="accuracy" sheetId="5" r:id="rId4"/>
    <sheet name="Size of History data" sheetId="6" r:id="rId5"/>
    <sheet name="tiny_cluster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5" l="1"/>
  <c r="G44" i="5"/>
  <c r="Y3" i="6" l="1"/>
  <c r="V3" i="6"/>
  <c r="S3" i="6"/>
  <c r="P3" i="6"/>
  <c r="M3" i="6"/>
  <c r="J3" i="6"/>
  <c r="J7" i="6" s="1"/>
  <c r="G3" i="6"/>
  <c r="D31" i="6"/>
  <c r="D30" i="6"/>
  <c r="D29" i="6"/>
  <c r="D28" i="6"/>
  <c r="Y27" i="6"/>
  <c r="Y31" i="6" s="1"/>
  <c r="V27" i="6"/>
  <c r="V31" i="6" s="1"/>
  <c r="S27" i="6"/>
  <c r="S31" i="6" s="1"/>
  <c r="P27" i="6"/>
  <c r="P31" i="6" s="1"/>
  <c r="M27" i="6"/>
  <c r="M31" i="6" s="1"/>
  <c r="J27" i="6"/>
  <c r="J31" i="6" s="1"/>
  <c r="G27" i="6"/>
  <c r="G31" i="6" s="1"/>
  <c r="D23" i="6"/>
  <c r="D22" i="6"/>
  <c r="D21" i="6"/>
  <c r="D20" i="6"/>
  <c r="Y19" i="6"/>
  <c r="V19" i="6"/>
  <c r="V22" i="6" s="1"/>
  <c r="S19" i="6"/>
  <c r="P19" i="6"/>
  <c r="P23" i="6" s="1"/>
  <c r="M19" i="6"/>
  <c r="J19" i="6"/>
  <c r="J22" i="6" s="1"/>
  <c r="G19" i="6"/>
  <c r="D15" i="6"/>
  <c r="D14" i="6"/>
  <c r="D13" i="6"/>
  <c r="D12" i="6"/>
  <c r="Y11" i="6"/>
  <c r="Y14" i="6" s="1"/>
  <c r="V11" i="6"/>
  <c r="S11" i="6"/>
  <c r="S15" i="6" s="1"/>
  <c r="P11" i="6"/>
  <c r="M11" i="6"/>
  <c r="M14" i="6" s="1"/>
  <c r="J11" i="6"/>
  <c r="G11" i="6"/>
  <c r="G15" i="6" s="1"/>
  <c r="D7" i="6"/>
  <c r="D6" i="6"/>
  <c r="D5" i="6"/>
  <c r="D4" i="6"/>
  <c r="J5" i="6" l="1"/>
  <c r="S13" i="6"/>
  <c r="P21" i="6"/>
  <c r="G13" i="6"/>
  <c r="Y22" i="6"/>
  <c r="G6" i="6"/>
  <c r="Y20" i="6"/>
  <c r="G4" i="6"/>
  <c r="P12" i="6"/>
  <c r="J12" i="6"/>
  <c r="S23" i="6"/>
  <c r="P29" i="6"/>
  <c r="G20" i="6"/>
  <c r="V12" i="6"/>
  <c r="P14" i="6"/>
  <c r="J15" i="6"/>
  <c r="M20" i="6"/>
  <c r="P28" i="6"/>
  <c r="P30" i="6"/>
  <c r="V15" i="6"/>
  <c r="S20" i="6"/>
  <c r="M22" i="6"/>
  <c r="G23" i="6"/>
  <c r="J6" i="6"/>
  <c r="M12" i="6"/>
  <c r="Y12" i="6"/>
  <c r="J13" i="6"/>
  <c r="V13" i="6"/>
  <c r="G14" i="6"/>
  <c r="S14" i="6"/>
  <c r="M15" i="6"/>
  <c r="Y15" i="6"/>
  <c r="J20" i="6"/>
  <c r="V20" i="6"/>
  <c r="G21" i="6"/>
  <c r="S21" i="6"/>
  <c r="P22" i="6"/>
  <c r="J23" i="6"/>
  <c r="V23" i="6"/>
  <c r="G28" i="6"/>
  <c r="S28" i="6"/>
  <c r="G29" i="6"/>
  <c r="S29" i="6"/>
  <c r="G30" i="6"/>
  <c r="S30" i="6"/>
  <c r="G7" i="6"/>
  <c r="M13" i="6"/>
  <c r="Y13" i="6"/>
  <c r="J14" i="6"/>
  <c r="V14" i="6"/>
  <c r="P15" i="6"/>
  <c r="J21" i="6"/>
  <c r="V21" i="6"/>
  <c r="G22" i="6"/>
  <c r="S22" i="6"/>
  <c r="M23" i="6"/>
  <c r="Y23" i="6"/>
  <c r="J28" i="6"/>
  <c r="V28" i="6"/>
  <c r="J29" i="6"/>
  <c r="V29" i="6"/>
  <c r="J30" i="6"/>
  <c r="V30" i="6"/>
  <c r="J4" i="6"/>
  <c r="G5" i="6"/>
  <c r="G12" i="6"/>
  <c r="S12" i="6"/>
  <c r="P13" i="6"/>
  <c r="P20" i="6"/>
  <c r="M21" i="6"/>
  <c r="Y21" i="6"/>
  <c r="M28" i="6"/>
  <c r="Y28" i="6"/>
  <c r="M29" i="6"/>
  <c r="Y29" i="6"/>
  <c r="M30" i="6"/>
  <c r="Y30" i="6"/>
  <c r="M7" i="6" l="1"/>
  <c r="M4" i="6"/>
  <c r="M6" i="6"/>
  <c r="M5" i="6"/>
  <c r="P6" i="6" l="1"/>
  <c r="P5" i="6"/>
  <c r="P7" i="6"/>
  <c r="P4" i="6"/>
  <c r="S5" i="6" l="1"/>
  <c r="S4" i="6"/>
  <c r="S7" i="6"/>
  <c r="S6" i="6"/>
  <c r="F15" i="4"/>
  <c r="F4" i="4"/>
  <c r="F45" i="4"/>
  <c r="F32" i="4"/>
  <c r="V7" i="6" l="1"/>
  <c r="V4" i="6"/>
  <c r="V5" i="6"/>
  <c r="V6" i="6"/>
  <c r="G12" i="5"/>
  <c r="G11" i="5"/>
  <c r="G10" i="5"/>
  <c r="G9" i="5"/>
  <c r="G8" i="5"/>
  <c r="G7" i="5"/>
  <c r="G6" i="5"/>
  <c r="G5" i="5"/>
  <c r="G4" i="5"/>
  <c r="G51" i="5"/>
  <c r="G50" i="5"/>
  <c r="G49" i="5"/>
  <c r="G48" i="5"/>
  <c r="G47" i="5"/>
  <c r="G46" i="5"/>
  <c r="G45" i="5"/>
  <c r="G43" i="5"/>
  <c r="G35" i="5"/>
  <c r="G38" i="5"/>
  <c r="G37" i="5"/>
  <c r="G36" i="5"/>
  <c r="G34" i="5"/>
  <c r="G33" i="5"/>
  <c r="G32" i="5"/>
  <c r="G31" i="5"/>
  <c r="G30" i="5"/>
  <c r="J51" i="5"/>
  <c r="J50" i="5"/>
  <c r="J49" i="5"/>
  <c r="J48" i="5"/>
  <c r="J47" i="5"/>
  <c r="J46" i="5"/>
  <c r="J45" i="5"/>
  <c r="J44" i="5"/>
  <c r="J43" i="5"/>
  <c r="J12" i="5"/>
  <c r="J11" i="5"/>
  <c r="J10" i="5"/>
  <c r="J9" i="5"/>
  <c r="J8" i="5"/>
  <c r="J7" i="5"/>
  <c r="J6" i="5"/>
  <c r="J5" i="5"/>
  <c r="J4" i="5"/>
  <c r="D10" i="5"/>
  <c r="D12" i="5"/>
  <c r="D11" i="5"/>
  <c r="D9" i="5"/>
  <c r="K9" i="5" s="1"/>
  <c r="D8" i="5"/>
  <c r="K8" i="5" s="1"/>
  <c r="D7" i="5"/>
  <c r="D6" i="5"/>
  <c r="D5" i="5"/>
  <c r="D4" i="5"/>
  <c r="K4" i="5" s="1"/>
  <c r="D51" i="5"/>
  <c r="D50" i="5"/>
  <c r="D49" i="5"/>
  <c r="D48" i="5"/>
  <c r="D47" i="5"/>
  <c r="D46" i="5"/>
  <c r="D44" i="5"/>
  <c r="D43" i="5"/>
  <c r="J38" i="5"/>
  <c r="D38" i="5"/>
  <c r="J37" i="5"/>
  <c r="D37" i="5"/>
  <c r="J36" i="5"/>
  <c r="D36" i="5"/>
  <c r="J35" i="5"/>
  <c r="D35" i="5"/>
  <c r="K35" i="5" s="1"/>
  <c r="J34" i="5"/>
  <c r="D34" i="5"/>
  <c r="J33" i="5"/>
  <c r="D33" i="5"/>
  <c r="K33" i="5" s="1"/>
  <c r="J32" i="5"/>
  <c r="D32" i="5"/>
  <c r="J31" i="5"/>
  <c r="D31" i="5"/>
  <c r="K31" i="5" s="1"/>
  <c r="J30" i="5"/>
  <c r="D30" i="5"/>
  <c r="J25" i="5"/>
  <c r="G25" i="5"/>
  <c r="K25" i="5" s="1"/>
  <c r="D25" i="5"/>
  <c r="J24" i="5"/>
  <c r="G24" i="5"/>
  <c r="D24" i="5"/>
  <c r="K24" i="5" s="1"/>
  <c r="J23" i="5"/>
  <c r="G23" i="5"/>
  <c r="D23" i="5"/>
  <c r="J22" i="5"/>
  <c r="G22" i="5"/>
  <c r="D22" i="5"/>
  <c r="J21" i="5"/>
  <c r="G21" i="5"/>
  <c r="K21" i="5" s="1"/>
  <c r="D21" i="5"/>
  <c r="J20" i="5"/>
  <c r="G20" i="5"/>
  <c r="D20" i="5"/>
  <c r="K20" i="5" s="1"/>
  <c r="J19" i="5"/>
  <c r="G19" i="5"/>
  <c r="D19" i="5"/>
  <c r="J18" i="5"/>
  <c r="G18" i="5"/>
  <c r="D18" i="5"/>
  <c r="J17" i="5"/>
  <c r="G17" i="5"/>
  <c r="D17" i="5"/>
  <c r="K49" i="5" l="1"/>
  <c r="K45" i="5"/>
  <c r="K48" i="5"/>
  <c r="K44" i="5"/>
  <c r="K46" i="5"/>
  <c r="K50" i="5"/>
  <c r="K47" i="5"/>
  <c r="K51" i="5"/>
  <c r="K37" i="5"/>
  <c r="K32" i="5"/>
  <c r="K38" i="5"/>
  <c r="K36" i="5"/>
  <c r="K34" i="5"/>
  <c r="K18" i="5"/>
  <c r="K22" i="5"/>
  <c r="K17" i="5"/>
  <c r="K19" i="5"/>
  <c r="K23" i="5"/>
  <c r="K10" i="5"/>
  <c r="K6" i="5"/>
  <c r="K5" i="5"/>
  <c r="K11" i="5"/>
  <c r="K7" i="5"/>
  <c r="K12" i="5"/>
  <c r="Y6" i="6"/>
  <c r="Y7" i="6"/>
  <c r="Y4" i="6"/>
  <c r="Y5" i="6"/>
  <c r="K30" i="5"/>
  <c r="K43" i="5"/>
</calcChain>
</file>

<file path=xl/sharedStrings.xml><?xml version="1.0" encoding="utf-8"?>
<sst xmlns="http://schemas.openxmlformats.org/spreadsheetml/2006/main" count="448" uniqueCount="96">
  <si>
    <t>Join</t>
    <phoneticPr fontId="3" type="noConversion"/>
  </si>
  <si>
    <t>Sort</t>
    <phoneticPr fontId="3" type="noConversion"/>
  </si>
  <si>
    <t>100G</t>
    <phoneticPr fontId="3" type="noConversion"/>
  </si>
  <si>
    <t>50G</t>
    <phoneticPr fontId="3" type="noConversion"/>
  </si>
  <si>
    <t>30G</t>
    <phoneticPr fontId="3" type="noConversion"/>
  </si>
  <si>
    <t>10G</t>
    <phoneticPr fontId="3" type="noConversion"/>
  </si>
  <si>
    <t>5G</t>
    <phoneticPr fontId="3" type="noConversion"/>
  </si>
  <si>
    <t>wordcount</t>
    <phoneticPr fontId="3" type="noConversion"/>
  </si>
  <si>
    <t>SVR(rbf)</t>
    <phoneticPr fontId="3" type="noConversion"/>
  </si>
  <si>
    <t>SVR(linear)</t>
    <phoneticPr fontId="3" type="noConversion"/>
  </si>
  <si>
    <t>SVR(sigmod)</t>
    <phoneticPr fontId="3" type="noConversion"/>
  </si>
  <si>
    <t>LinearRegression</t>
    <phoneticPr fontId="3" type="noConversion"/>
  </si>
  <si>
    <t>ExtraTreeRegressor</t>
    <phoneticPr fontId="3" type="noConversion"/>
  </si>
  <si>
    <t>DecisionTreeRegressor</t>
    <phoneticPr fontId="3" type="noConversion"/>
  </si>
  <si>
    <t>GradientBoostingRegressor</t>
    <phoneticPr fontId="3" type="noConversion"/>
  </si>
  <si>
    <t>RandomForestRegressor</t>
    <phoneticPr fontId="3" type="noConversion"/>
  </si>
  <si>
    <t>SVR</t>
  </si>
  <si>
    <t>DecisionTreeRegressor</t>
  </si>
  <si>
    <t>MSE</t>
    <phoneticPr fontId="3" type="noConversion"/>
  </si>
  <si>
    <t>ExtraTreeRegressor</t>
  </si>
  <si>
    <t>RandomForestRegressor</t>
  </si>
  <si>
    <t>GradientBoostingRegressor</t>
  </si>
  <si>
    <t>LinearRegression</t>
  </si>
  <si>
    <t>SVR</t>
    <phoneticPr fontId="3" type="noConversion"/>
  </si>
  <si>
    <t>Page Rank</t>
    <phoneticPr fontId="3" type="noConversion"/>
  </si>
  <si>
    <t>Word Count</t>
    <phoneticPr fontId="3" type="noConversion"/>
  </si>
  <si>
    <t>DecisionTreeRegressor</t>
    <phoneticPr fontId="3" type="noConversion"/>
  </si>
  <si>
    <t>SVR(sigmod)</t>
    <phoneticPr fontId="3" type="noConversion"/>
  </si>
  <si>
    <t>MSE</t>
    <phoneticPr fontId="3" type="noConversion"/>
  </si>
  <si>
    <t>before refining</t>
  </si>
  <si>
    <t>after refining</t>
    <phoneticPr fontId="3" type="noConversion"/>
  </si>
  <si>
    <t>average MSE of best-10</t>
    <phoneticPr fontId="3" type="noConversion"/>
  </si>
  <si>
    <t>average MSE of worst-10</t>
    <phoneticPr fontId="3" type="noConversion"/>
  </si>
  <si>
    <t>average MSE of worst-10</t>
    <phoneticPr fontId="3" type="noConversion"/>
  </si>
  <si>
    <t>stage 0</t>
    <phoneticPr fontId="3" type="noConversion"/>
  </si>
  <si>
    <t>stage 1</t>
  </si>
  <si>
    <t>stage 2</t>
  </si>
  <si>
    <t>total</t>
    <phoneticPr fontId="3" type="noConversion"/>
  </si>
  <si>
    <t>Iterrtion</t>
    <phoneticPr fontId="3" type="noConversion"/>
  </si>
  <si>
    <t>Input Data-Size</t>
    <phoneticPr fontId="3" type="noConversion"/>
  </si>
  <si>
    <t>Kmeans</t>
    <phoneticPr fontId="3" type="noConversion"/>
  </si>
  <si>
    <t>100G</t>
    <phoneticPr fontId="3" type="noConversion"/>
  </si>
  <si>
    <t>50G</t>
    <phoneticPr fontId="3" type="noConversion"/>
  </si>
  <si>
    <t>MAE</t>
    <phoneticPr fontId="3" type="noConversion"/>
  </si>
  <si>
    <t>10G</t>
    <phoneticPr fontId="3" type="noConversion"/>
  </si>
  <si>
    <t>Data Size</t>
    <phoneticPr fontId="3" type="noConversion"/>
  </si>
  <si>
    <t>MAE/Mean</t>
    <phoneticPr fontId="3" type="noConversion"/>
  </si>
  <si>
    <t>30G</t>
    <phoneticPr fontId="3" type="noConversion"/>
  </si>
  <si>
    <t xml:space="preserve">Sort </t>
    <phoneticPr fontId="3" type="noConversion"/>
  </si>
  <si>
    <t>5G</t>
    <phoneticPr fontId="3" type="noConversion"/>
  </si>
  <si>
    <t>1G</t>
    <phoneticPr fontId="3" type="noConversion"/>
  </si>
  <si>
    <t>Page Rank</t>
    <phoneticPr fontId="3" type="noConversion"/>
  </si>
  <si>
    <t>5E_1E</t>
    <phoneticPr fontId="3" type="noConversion"/>
  </si>
  <si>
    <t>grey-box model</t>
  </si>
  <si>
    <t>grey-box model</t>
    <phoneticPr fontId="3" type="noConversion"/>
  </si>
  <si>
    <t>average</t>
    <phoneticPr fontId="3" type="noConversion"/>
  </si>
  <si>
    <t>Applicaiotn employed in experiment</t>
    <phoneticPr fontId="3" type="noConversion"/>
  </si>
  <si>
    <t>best 10 models</t>
    <phoneticPr fontId="3" type="noConversion"/>
  </si>
  <si>
    <t>worst 10 models</t>
    <phoneticPr fontId="3" type="noConversion"/>
  </si>
  <si>
    <t>average MSE of best-10</t>
    <phoneticPr fontId="3" type="noConversion"/>
  </si>
  <si>
    <t>MSE</t>
    <phoneticPr fontId="3" type="noConversion"/>
  </si>
  <si>
    <t>average MSE of all models</t>
    <phoneticPr fontId="3" type="noConversion"/>
  </si>
  <si>
    <t>average MAE  of all models</t>
    <phoneticPr fontId="3" type="noConversion"/>
  </si>
  <si>
    <t>MAE</t>
    <phoneticPr fontId="3" type="noConversion"/>
  </si>
  <si>
    <t>grey-box model (refined)</t>
    <phoneticPr fontId="3" type="noConversion"/>
  </si>
  <si>
    <t>naive grey-box model</t>
    <phoneticPr fontId="3" type="noConversion"/>
  </si>
  <si>
    <t>LinearRegression</t>
    <phoneticPr fontId="3" type="noConversion"/>
  </si>
  <si>
    <t>grey-box model (refined with multiple evaluation)</t>
    <phoneticPr fontId="3" type="noConversion"/>
  </si>
  <si>
    <t>average MSE of all models</t>
    <phoneticPr fontId="3" type="noConversion"/>
  </si>
  <si>
    <t>Kmeans</t>
  </si>
  <si>
    <t>Kmeans</t>
    <phoneticPr fontId="3" type="noConversion"/>
  </si>
  <si>
    <t>Kmeans on tiny cluster</t>
    <phoneticPr fontId="3" type="noConversion"/>
  </si>
  <si>
    <t>MAE/Mean</t>
  </si>
  <si>
    <t xml:space="preserve">Sort </t>
  </si>
  <si>
    <t>MSE</t>
  </si>
  <si>
    <t>MAE</t>
  </si>
  <si>
    <t>Word Count</t>
  </si>
  <si>
    <t>Data Size:10G</t>
    <phoneticPr fontId="7" type="noConversion"/>
  </si>
  <si>
    <r>
      <t>Data Size</t>
    </r>
    <r>
      <rPr>
        <sz val="11"/>
        <color rgb="FF000000"/>
        <rFont val="等线"/>
        <family val="3"/>
        <charset val="134"/>
      </rPr>
      <t>:100G</t>
    </r>
    <phoneticPr fontId="7" type="noConversion"/>
  </si>
  <si>
    <r>
      <t>Data Size：</t>
    </r>
    <r>
      <rPr>
        <sz val="11"/>
        <color rgb="FF000000"/>
        <rFont val="等线"/>
        <family val="3"/>
        <charset val="134"/>
      </rPr>
      <t>10G</t>
    </r>
    <phoneticPr fontId="7" type="noConversion"/>
  </si>
  <si>
    <t>Data Size：4610034 edges</t>
    <phoneticPr fontId="7" type="noConversion"/>
  </si>
  <si>
    <t>PageRank</t>
    <phoneticPr fontId="7" type="noConversion"/>
  </si>
  <si>
    <t>Time cost for training</t>
    <phoneticPr fontId="3" type="noConversion"/>
  </si>
  <si>
    <t>n</t>
    <phoneticPr fontId="3" type="noConversion"/>
  </si>
  <si>
    <t>150次 在数据</t>
    <phoneticPr fontId="3" type="noConversion"/>
  </si>
  <si>
    <t xml:space="preserve">GBM </t>
    <phoneticPr fontId="3" type="noConversion"/>
  </si>
  <si>
    <t>LR</t>
    <phoneticPr fontId="3" type="noConversion"/>
  </si>
  <si>
    <t>SVR(rbf)</t>
    <phoneticPr fontId="3" type="noConversion"/>
  </si>
  <si>
    <t>SVR(linear)</t>
    <phoneticPr fontId="3" type="noConversion"/>
  </si>
  <si>
    <t>SVR(sigmod)</t>
    <phoneticPr fontId="3" type="noConversion"/>
  </si>
  <si>
    <t>ETR</t>
    <phoneticPr fontId="3" type="noConversion"/>
  </si>
  <si>
    <t>RFR</t>
    <phoneticPr fontId="3" type="noConversion"/>
  </si>
  <si>
    <t>DTR</t>
    <phoneticPr fontId="3" type="noConversion"/>
  </si>
  <si>
    <t>GBRT</t>
    <phoneticPr fontId="3" type="noConversion"/>
  </si>
  <si>
    <t>10G</t>
    <phoneticPr fontId="3" type="noConversion"/>
  </si>
  <si>
    <t>1G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</si>
</sst>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0.0E+00"/>
    <numFmt numFmtId="178" formatCode="0.000E+00"/>
    <numFmt numFmtId="179" formatCode="0.0%"/>
  </numFmts>
  <fonts count="9" x14ac:knownFonts="1">
    <font>
      <sz val="11"/>
      <color theme="1"/>
      <name val="等线"/>
      <family val="2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rgb="FF000000"/>
      <name val="等线"/>
      <family val="3"/>
      <charset val="134"/>
    </font>
    <font>
      <sz val="11"/>
      <color theme="1"/>
      <name val="等线"/>
      <family val="3"/>
      <charset val="134"/>
    </font>
    <font>
      <sz val="9"/>
      <name val="等线"/>
      <family val="3"/>
      <charset val="134"/>
    </font>
    <font>
      <sz val="11"/>
      <color rgb="FF006100"/>
      <name val="等线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C6EFCE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</cellStyleXfs>
  <cellXfs count="60">
    <xf numFmtId="0" fontId="0" fillId="0" borderId="0" xfId="0"/>
    <xf numFmtId="0" fontId="1" fillId="2" borderId="0" xfId="1" applyAlignment="1"/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3" borderId="0" xfId="2" applyAlignment="1">
      <alignment vertical="center"/>
    </xf>
    <xf numFmtId="177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1" applyAlignment="1">
      <alignment horizontal="center" vertical="center"/>
    </xf>
    <xf numFmtId="178" fontId="1" fillId="2" borderId="0" xfId="1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0" fontId="1" fillId="2" borderId="0" xfId="1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0" xfId="1" applyAlignmen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2" fillId="3" borderId="0" xfId="2" applyAlignment="1">
      <alignment horizontal="left" vertical="center"/>
    </xf>
    <xf numFmtId="176" fontId="0" fillId="0" borderId="0" xfId="0" applyNumberFormat="1" applyAlignment="1">
      <alignment horizontal="left"/>
    </xf>
    <xf numFmtId="177" fontId="1" fillId="2" borderId="0" xfId="1" applyNumberFormat="1" applyAlignment="1">
      <alignment horizontal="left"/>
    </xf>
    <xf numFmtId="0" fontId="1" fillId="2" borderId="0" xfId="1" applyAlignment="1">
      <alignment horizontal="left"/>
    </xf>
    <xf numFmtId="0" fontId="1" fillId="2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/>
    <xf numFmtId="11" fontId="6" fillId="0" borderId="0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8" fillId="4" borderId="0" xfId="1" applyFont="1" applyFill="1" applyBorder="1" applyAlignment="1"/>
    <xf numFmtId="11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1" fontId="8" fillId="4" borderId="0" xfId="1" applyNumberFormat="1" applyFont="1" applyFill="1" applyBorder="1" applyAlignment="1">
      <alignment horizontal="center" vertical="center"/>
    </xf>
    <xf numFmtId="176" fontId="8" fillId="4" borderId="0" xfId="1" applyNumberFormat="1" applyFont="1" applyFill="1" applyBorder="1" applyAlignment="1">
      <alignment horizontal="center" vertical="center"/>
    </xf>
    <xf numFmtId="10" fontId="8" fillId="4" borderId="0" xfId="1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11" fontId="6" fillId="0" borderId="0" xfId="0" applyNumberFormat="1" applyFont="1" applyFill="1" applyBorder="1"/>
    <xf numFmtId="176" fontId="6" fillId="0" borderId="0" xfId="0" applyNumberFormat="1" applyFont="1" applyFill="1" applyBorder="1"/>
    <xf numFmtId="11" fontId="1" fillId="2" borderId="0" xfId="1" applyNumberFormat="1" applyAlignment="1">
      <alignment horizontal="center" vertical="center"/>
    </xf>
    <xf numFmtId="11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0" fontId="6" fillId="0" borderId="0" xfId="0" applyNumberFormat="1" applyFont="1" applyFill="1" applyBorder="1"/>
    <xf numFmtId="179" fontId="6" fillId="0" borderId="0" xfId="0" applyNumberFormat="1" applyFont="1" applyFill="1" applyBorder="1"/>
    <xf numFmtId="178" fontId="1" fillId="2" borderId="0" xfId="1" applyNumberFormat="1" applyAlignment="1">
      <alignment horizontal="center"/>
    </xf>
    <xf numFmtId="178" fontId="0" fillId="0" borderId="0" xfId="0" applyNumberFormat="1" applyAlignment="1">
      <alignment horizontal="center"/>
    </xf>
    <xf numFmtId="0" fontId="1" fillId="2" borderId="0" xfId="1" applyAlignment="1">
      <alignment horizontal="center"/>
    </xf>
    <xf numFmtId="10" fontId="0" fillId="0" borderId="0" xfId="0" applyNumberFormat="1"/>
    <xf numFmtId="0" fontId="0" fillId="0" borderId="0" xfId="0" applyAlignment="1">
      <alignment horizontal="center"/>
    </xf>
    <xf numFmtId="0" fontId="1" fillId="2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3">
    <cellStyle name="差" xfId="2" builtinId="27"/>
    <cellStyle name="常规" xfId="0" builtinId="0"/>
    <cellStyle name="好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0"/>
  <sheetViews>
    <sheetView topLeftCell="A4" workbookViewId="0">
      <selection activeCell="G23" sqref="G23"/>
    </sheetView>
  </sheetViews>
  <sheetFormatPr defaultRowHeight="13.8" x14ac:dyDescent="0.25"/>
  <cols>
    <col min="1" max="1" width="30.21875" customWidth="1"/>
  </cols>
  <sheetData>
    <row r="1" spans="1:6" x14ac:dyDescent="0.25">
      <c r="A1" s="56" t="s">
        <v>56</v>
      </c>
      <c r="B1" s="56"/>
      <c r="C1" s="56"/>
      <c r="D1" s="56"/>
    </row>
    <row r="2" spans="1:6" x14ac:dyDescent="0.25">
      <c r="A2" s="7" t="s">
        <v>39</v>
      </c>
      <c r="B2" s="7" t="s">
        <v>52</v>
      </c>
      <c r="C2" s="7"/>
      <c r="D2" s="7"/>
      <c r="E2" s="7"/>
      <c r="F2" s="7"/>
    </row>
    <row r="3" spans="1:6" x14ac:dyDescent="0.25">
      <c r="A3" s="8" t="s">
        <v>0</v>
      </c>
      <c r="B3" s="8">
        <v>200</v>
      </c>
      <c r="C3" s="7"/>
      <c r="D3" s="7"/>
      <c r="E3" s="7"/>
      <c r="F3" s="7"/>
    </row>
    <row r="4" spans="1:6" x14ac:dyDescent="0.25">
      <c r="A4" s="7"/>
      <c r="B4" s="7"/>
      <c r="C4" s="7"/>
      <c r="D4" s="7"/>
      <c r="E4" s="7"/>
      <c r="F4" s="7"/>
    </row>
    <row r="5" spans="1:6" x14ac:dyDescent="0.25">
      <c r="A5" s="7" t="s">
        <v>39</v>
      </c>
      <c r="B5" s="7" t="s">
        <v>4</v>
      </c>
      <c r="C5" s="7" t="s">
        <v>5</v>
      </c>
      <c r="D5" s="7" t="s">
        <v>6</v>
      </c>
      <c r="E5" s="7"/>
      <c r="F5" s="7"/>
    </row>
    <row r="6" spans="1:6" x14ac:dyDescent="0.25">
      <c r="A6" s="8" t="s">
        <v>1</v>
      </c>
      <c r="B6" s="8">
        <v>100</v>
      </c>
      <c r="C6" s="8">
        <v>100</v>
      </c>
      <c r="D6" s="8">
        <v>100</v>
      </c>
      <c r="E6" s="7"/>
      <c r="F6" s="7"/>
    </row>
    <row r="7" spans="1:6" x14ac:dyDescent="0.25">
      <c r="A7" s="7"/>
      <c r="B7" s="7"/>
      <c r="C7" s="7"/>
      <c r="D7" s="7"/>
      <c r="E7" s="7"/>
      <c r="F7" s="7"/>
    </row>
    <row r="8" spans="1:6" x14ac:dyDescent="0.25">
      <c r="A8" s="7" t="s">
        <v>39</v>
      </c>
      <c r="B8" s="7" t="s">
        <v>2</v>
      </c>
      <c r="C8" s="7" t="s">
        <v>3</v>
      </c>
      <c r="D8" s="7" t="s">
        <v>5</v>
      </c>
      <c r="E8" s="7"/>
      <c r="F8" s="7"/>
    </row>
    <row r="9" spans="1:6" x14ac:dyDescent="0.25">
      <c r="A9" s="8" t="s">
        <v>7</v>
      </c>
      <c r="B9" s="8">
        <v>100</v>
      </c>
      <c r="C9" s="8">
        <v>100</v>
      </c>
      <c r="D9" s="8">
        <v>100</v>
      </c>
      <c r="E9" s="7"/>
      <c r="F9" s="7"/>
    </row>
    <row r="10" spans="1:6" x14ac:dyDescent="0.25">
      <c r="A10" s="7"/>
      <c r="B10" s="7"/>
      <c r="C10" s="7"/>
      <c r="D10" s="7"/>
      <c r="E10" s="7"/>
      <c r="F10" s="7"/>
    </row>
    <row r="11" spans="1:6" x14ac:dyDescent="0.25">
      <c r="A11" s="7" t="s">
        <v>38</v>
      </c>
      <c r="B11" s="7">
        <v>20</v>
      </c>
      <c r="C11" s="7">
        <v>10</v>
      </c>
      <c r="D11" s="7">
        <v>5</v>
      </c>
      <c r="E11" s="7"/>
      <c r="F11" s="7"/>
    </row>
    <row r="12" spans="1:6" x14ac:dyDescent="0.25">
      <c r="A12" s="8" t="s">
        <v>24</v>
      </c>
      <c r="B12" s="8">
        <v>100</v>
      </c>
      <c r="C12" s="8">
        <v>100</v>
      </c>
      <c r="D12" s="8">
        <v>100</v>
      </c>
      <c r="E12" s="7"/>
      <c r="F12" s="7"/>
    </row>
    <row r="13" spans="1:6" x14ac:dyDescent="0.25">
      <c r="A13" s="7"/>
      <c r="B13" s="7"/>
      <c r="C13" s="7"/>
      <c r="D13" s="7"/>
      <c r="E13" s="7"/>
      <c r="F13" s="7"/>
    </row>
    <row r="14" spans="1:6" x14ac:dyDescent="0.25">
      <c r="A14" s="7" t="s">
        <v>39</v>
      </c>
      <c r="B14" s="7" t="s">
        <v>94</v>
      </c>
      <c r="C14" s="7" t="s">
        <v>49</v>
      </c>
      <c r="D14" s="7" t="s">
        <v>95</v>
      </c>
      <c r="E14" s="7"/>
      <c r="F14" s="7"/>
    </row>
    <row r="15" spans="1:6" x14ac:dyDescent="0.25">
      <c r="A15" s="8" t="s">
        <v>70</v>
      </c>
      <c r="B15" s="8">
        <v>100</v>
      </c>
      <c r="C15" s="8">
        <v>100</v>
      </c>
      <c r="D15" s="8">
        <v>100</v>
      </c>
      <c r="E15" s="7"/>
      <c r="F15" s="7"/>
    </row>
    <row r="16" spans="1:6" x14ac:dyDescent="0.25">
      <c r="A16" s="7"/>
      <c r="B16" s="7"/>
      <c r="C16" s="7"/>
      <c r="D16" s="7"/>
      <c r="E16" s="7"/>
      <c r="F16" s="7"/>
    </row>
    <row r="17" spans="1:6" x14ac:dyDescent="0.25">
      <c r="A17" s="23" t="s">
        <v>39</v>
      </c>
      <c r="B17" s="23" t="s">
        <v>94</v>
      </c>
      <c r="D17" s="7"/>
      <c r="E17" s="7"/>
    </row>
    <row r="18" spans="1:6" x14ac:dyDescent="0.25">
      <c r="A18" s="22" t="s">
        <v>71</v>
      </c>
      <c r="B18" s="22">
        <v>50</v>
      </c>
      <c r="D18" s="7"/>
      <c r="E18" s="7"/>
    </row>
    <row r="19" spans="1:6" x14ac:dyDescent="0.25">
      <c r="A19" s="7"/>
      <c r="B19" s="7"/>
      <c r="C19" s="7"/>
      <c r="D19" s="7"/>
      <c r="E19" s="7"/>
      <c r="F19" s="7"/>
    </row>
    <row r="20" spans="1:6" x14ac:dyDescent="0.25">
      <c r="A20" s="7"/>
      <c r="B20" s="7"/>
      <c r="C20" s="7"/>
      <c r="D20" s="7"/>
      <c r="E20" s="7"/>
      <c r="F20" s="7"/>
    </row>
  </sheetData>
  <mergeCells count="1">
    <mergeCell ref="A1:D1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54"/>
  <sheetViews>
    <sheetView topLeftCell="A28" zoomScaleNormal="100" workbookViewId="0">
      <selection activeCell="D11" sqref="D11"/>
    </sheetView>
  </sheetViews>
  <sheetFormatPr defaultRowHeight="13.8" x14ac:dyDescent="0.25"/>
  <cols>
    <col min="1" max="1" width="23.44140625" customWidth="1"/>
    <col min="2" max="2" width="26.6640625" customWidth="1"/>
    <col min="3" max="3" width="31" customWidth="1"/>
    <col min="4" max="4" width="25.21875" customWidth="1"/>
    <col min="5" max="5" width="23" customWidth="1"/>
    <col min="6" max="6" width="29.109375" customWidth="1"/>
    <col min="7" max="7" width="30.33203125" customWidth="1"/>
    <col min="8" max="8" width="28.88671875" customWidth="1"/>
  </cols>
  <sheetData>
    <row r="1" spans="1:10" x14ac:dyDescent="0.25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x14ac:dyDescent="0.25">
      <c r="A2" s="6" t="s">
        <v>34</v>
      </c>
      <c r="B2" s="6" t="s">
        <v>35</v>
      </c>
      <c r="C2" s="6" t="s">
        <v>36</v>
      </c>
      <c r="D2" s="6" t="s">
        <v>37</v>
      </c>
      <c r="E2" t="s">
        <v>28</v>
      </c>
    </row>
    <row r="3" spans="1:10" x14ac:dyDescent="0.25">
      <c r="A3" s="1" t="s">
        <v>57</v>
      </c>
      <c r="F3" s="14" t="s">
        <v>31</v>
      </c>
      <c r="G3" s="8" t="s">
        <v>68</v>
      </c>
      <c r="H3" s="8" t="s">
        <v>62</v>
      </c>
    </row>
    <row r="4" spans="1:10" x14ac:dyDescent="0.25">
      <c r="A4" s="2" t="s">
        <v>16</v>
      </c>
      <c r="B4" s="2" t="s">
        <v>16</v>
      </c>
      <c r="C4" s="2" t="s">
        <v>21</v>
      </c>
      <c r="D4" s="2" t="s">
        <v>19</v>
      </c>
      <c r="E4" s="3">
        <v>1201078425.22</v>
      </c>
      <c r="F4" s="20">
        <f>SUM(E4:E13)/10</f>
        <v>1351242030.7490001</v>
      </c>
      <c r="G4" s="20">
        <v>10644270000</v>
      </c>
      <c r="H4" s="21">
        <v>39933</v>
      </c>
    </row>
    <row r="5" spans="1:10" x14ac:dyDescent="0.25">
      <c r="A5" s="2" t="s">
        <v>16</v>
      </c>
      <c r="B5" s="2" t="s">
        <v>16</v>
      </c>
      <c r="C5" s="2" t="s">
        <v>21</v>
      </c>
      <c r="D5" s="2" t="s">
        <v>19</v>
      </c>
      <c r="E5" s="3">
        <v>1279685017.1800001</v>
      </c>
    </row>
    <row r="6" spans="1:10" x14ac:dyDescent="0.25">
      <c r="A6" s="2" t="s">
        <v>16</v>
      </c>
      <c r="B6" s="2" t="s">
        <v>16</v>
      </c>
      <c r="C6" s="2" t="s">
        <v>21</v>
      </c>
      <c r="D6" s="2" t="s">
        <v>19</v>
      </c>
      <c r="E6" s="3">
        <v>1319723427.1800001</v>
      </c>
    </row>
    <row r="7" spans="1:10" x14ac:dyDescent="0.25">
      <c r="A7" s="2" t="s">
        <v>16</v>
      </c>
      <c r="B7" s="2" t="s">
        <v>16</v>
      </c>
      <c r="C7" s="2" t="s">
        <v>21</v>
      </c>
      <c r="D7" s="2" t="s">
        <v>19</v>
      </c>
      <c r="E7" s="3">
        <v>1344155554.52</v>
      </c>
    </row>
    <row r="8" spans="1:10" x14ac:dyDescent="0.25">
      <c r="A8" s="2" t="s">
        <v>16</v>
      </c>
      <c r="B8" s="2" t="s">
        <v>16</v>
      </c>
      <c r="C8" s="2" t="s">
        <v>21</v>
      </c>
      <c r="D8" s="2" t="s">
        <v>19</v>
      </c>
      <c r="E8" s="3">
        <v>1364403671.3599999</v>
      </c>
    </row>
    <row r="9" spans="1:10" x14ac:dyDescent="0.25">
      <c r="A9" s="2" t="s">
        <v>16</v>
      </c>
      <c r="B9" s="2" t="s">
        <v>16</v>
      </c>
      <c r="C9" s="2" t="s">
        <v>21</v>
      </c>
      <c r="D9" s="2" t="s">
        <v>21</v>
      </c>
      <c r="E9" s="3">
        <v>1378544361.9100001</v>
      </c>
    </row>
    <row r="10" spans="1:10" x14ac:dyDescent="0.25">
      <c r="A10" s="2" t="s">
        <v>16</v>
      </c>
      <c r="B10" s="2" t="s">
        <v>16</v>
      </c>
      <c r="C10" s="2" t="s">
        <v>21</v>
      </c>
      <c r="D10" s="2" t="s">
        <v>21</v>
      </c>
      <c r="E10" s="3">
        <v>1379792779.25</v>
      </c>
    </row>
    <row r="11" spans="1:10" x14ac:dyDescent="0.25">
      <c r="A11" s="2" t="s">
        <v>16</v>
      </c>
      <c r="B11" s="2" t="s">
        <v>16</v>
      </c>
      <c r="C11" s="2" t="s">
        <v>21</v>
      </c>
      <c r="D11" s="2" t="s">
        <v>22</v>
      </c>
      <c r="E11" s="3">
        <v>1403111284.72</v>
      </c>
    </row>
    <row r="12" spans="1:10" x14ac:dyDescent="0.25">
      <c r="A12" s="2" t="s">
        <v>19</v>
      </c>
      <c r="B12" s="2" t="s">
        <v>16</v>
      </c>
      <c r="C12" s="2" t="s">
        <v>21</v>
      </c>
      <c r="D12" s="2" t="s">
        <v>19</v>
      </c>
      <c r="E12" s="3">
        <v>1413823385.45</v>
      </c>
    </row>
    <row r="13" spans="1:10" x14ac:dyDescent="0.25">
      <c r="A13" s="2" t="s">
        <v>16</v>
      </c>
      <c r="B13" s="2" t="s">
        <v>16</v>
      </c>
      <c r="C13" s="2" t="s">
        <v>21</v>
      </c>
      <c r="D13" s="2" t="s">
        <v>19</v>
      </c>
      <c r="E13" s="3">
        <v>1428102400.7</v>
      </c>
    </row>
    <row r="14" spans="1:10" x14ac:dyDescent="0.25">
      <c r="A14" s="4" t="s">
        <v>58</v>
      </c>
      <c r="B14" s="2"/>
      <c r="C14" s="2"/>
      <c r="D14" s="2"/>
      <c r="E14" s="3"/>
      <c r="F14" s="14" t="s">
        <v>32</v>
      </c>
    </row>
    <row r="15" spans="1:10" x14ac:dyDescent="0.25">
      <c r="A15" s="2" t="s">
        <v>16</v>
      </c>
      <c r="B15" s="2" t="s">
        <v>20</v>
      </c>
      <c r="C15" s="2" t="s">
        <v>21</v>
      </c>
      <c r="D15" s="2" t="s">
        <v>19</v>
      </c>
      <c r="E15" s="3">
        <v>114987943825</v>
      </c>
      <c r="F15" s="20">
        <f>SUM(E15:E24)/10</f>
        <v>73186288938.869995</v>
      </c>
    </row>
    <row r="16" spans="1:10" x14ac:dyDescent="0.25">
      <c r="A16" s="2" t="s">
        <v>16</v>
      </c>
      <c r="B16" s="2" t="s">
        <v>20</v>
      </c>
      <c r="C16" s="2" t="s">
        <v>21</v>
      </c>
      <c r="D16" s="2" t="s">
        <v>19</v>
      </c>
      <c r="E16" s="3">
        <v>114973179650</v>
      </c>
    </row>
    <row r="17" spans="1:10" x14ac:dyDescent="0.25">
      <c r="A17" s="2" t="s">
        <v>16</v>
      </c>
      <c r="B17" s="2" t="s">
        <v>20</v>
      </c>
      <c r="C17" s="2" t="s">
        <v>21</v>
      </c>
      <c r="D17" s="2" t="s">
        <v>19</v>
      </c>
      <c r="E17" s="3">
        <v>114563188606</v>
      </c>
    </row>
    <row r="18" spans="1:10" x14ac:dyDescent="0.25">
      <c r="A18" s="2" t="s">
        <v>16</v>
      </c>
      <c r="B18" s="2" t="s">
        <v>20</v>
      </c>
      <c r="C18" s="2" t="s">
        <v>20</v>
      </c>
      <c r="D18" s="2" t="s">
        <v>19</v>
      </c>
      <c r="E18" s="3">
        <v>114127783017</v>
      </c>
    </row>
    <row r="19" spans="1:10" x14ac:dyDescent="0.25">
      <c r="A19" s="2" t="s">
        <v>23</v>
      </c>
      <c r="B19" s="2" t="s">
        <v>20</v>
      </c>
      <c r="C19" s="2" t="s">
        <v>21</v>
      </c>
      <c r="D19" s="2" t="s">
        <v>19</v>
      </c>
      <c r="E19" s="3">
        <v>113377494304</v>
      </c>
    </row>
    <row r="20" spans="1:10" x14ac:dyDescent="0.25">
      <c r="A20" s="2" t="s">
        <v>19</v>
      </c>
      <c r="B20" s="2" t="s">
        <v>19</v>
      </c>
      <c r="C20" s="2" t="s">
        <v>21</v>
      </c>
      <c r="D20" s="2" t="s">
        <v>19</v>
      </c>
      <c r="E20" s="3">
        <v>60551197761.699997</v>
      </c>
    </row>
    <row r="21" spans="1:10" x14ac:dyDescent="0.25">
      <c r="A21" s="2" t="s">
        <v>16</v>
      </c>
      <c r="B21" s="2" t="s">
        <v>20</v>
      </c>
      <c r="C21" s="2" t="s">
        <v>21</v>
      </c>
      <c r="D21" s="2" t="s">
        <v>17</v>
      </c>
      <c r="E21" s="3">
        <v>34748371765.599998</v>
      </c>
    </row>
    <row r="22" spans="1:10" x14ac:dyDescent="0.25">
      <c r="A22" s="2" t="s">
        <v>16</v>
      </c>
      <c r="B22" s="2" t="s">
        <v>19</v>
      </c>
      <c r="C22" s="2" t="s">
        <v>21</v>
      </c>
      <c r="D22" s="2" t="s">
        <v>19</v>
      </c>
      <c r="E22" s="3">
        <v>31963852822.5</v>
      </c>
    </row>
    <row r="23" spans="1:10" x14ac:dyDescent="0.25">
      <c r="A23" s="2" t="s">
        <v>16</v>
      </c>
      <c r="B23" s="2" t="s">
        <v>20</v>
      </c>
      <c r="C23" s="2" t="s">
        <v>21</v>
      </c>
      <c r="D23" s="2" t="s">
        <v>19</v>
      </c>
      <c r="E23" s="3">
        <v>16291987057.799999</v>
      </c>
    </row>
    <row r="24" spans="1:10" x14ac:dyDescent="0.25">
      <c r="A24" s="2" t="s">
        <v>16</v>
      </c>
      <c r="B24" s="2" t="s">
        <v>20</v>
      </c>
      <c r="C24" s="2" t="s">
        <v>21</v>
      </c>
      <c r="D24" s="2" t="s">
        <v>19</v>
      </c>
      <c r="E24" s="3">
        <v>16277890579.1</v>
      </c>
    </row>
    <row r="25" spans="1:10" x14ac:dyDescent="0.25">
      <c r="A25" s="2"/>
      <c r="B25" s="2"/>
      <c r="C25" s="2"/>
      <c r="D25" s="2"/>
      <c r="E25" s="3"/>
    </row>
    <row r="26" spans="1:10" x14ac:dyDescent="0.25">
      <c r="A26" s="2"/>
      <c r="B26" s="2"/>
      <c r="C26" s="2"/>
      <c r="D26" s="2"/>
      <c r="E26" s="3"/>
    </row>
    <row r="27" spans="1:10" x14ac:dyDescent="0.25">
      <c r="A27" s="2"/>
      <c r="B27" s="2"/>
      <c r="C27" s="2"/>
      <c r="D27" s="2"/>
      <c r="E27" s="3"/>
    </row>
    <row r="29" spans="1:10" x14ac:dyDescent="0.25">
      <c r="A29" s="57" t="s">
        <v>30</v>
      </c>
      <c r="B29" s="57"/>
      <c r="C29" s="57"/>
      <c r="D29" s="57"/>
      <c r="E29" s="57"/>
      <c r="F29" s="57"/>
      <c r="G29" s="57"/>
      <c r="H29" s="57"/>
      <c r="I29" s="57"/>
      <c r="J29" s="57"/>
    </row>
    <row r="30" spans="1:10" x14ac:dyDescent="0.25">
      <c r="A30" s="1" t="s">
        <v>57</v>
      </c>
      <c r="F30" s="2"/>
    </row>
    <row r="31" spans="1:10" ht="15.6" customHeight="1" x14ac:dyDescent="0.25">
      <c r="A31" s="6" t="s">
        <v>34</v>
      </c>
      <c r="B31" s="6" t="s">
        <v>35</v>
      </c>
      <c r="C31" s="6" t="s">
        <v>36</v>
      </c>
      <c r="D31" s="6" t="s">
        <v>37</v>
      </c>
      <c r="E31" s="7" t="s">
        <v>60</v>
      </c>
      <c r="F31" s="2" t="s">
        <v>59</v>
      </c>
      <c r="G31" s="7" t="s">
        <v>61</v>
      </c>
      <c r="H31" s="7" t="s">
        <v>62</v>
      </c>
    </row>
    <row r="32" spans="1:10" x14ac:dyDescent="0.25">
      <c r="A32" s="15" t="s">
        <v>16</v>
      </c>
      <c r="B32" s="15" t="s">
        <v>16</v>
      </c>
      <c r="C32" s="15" t="s">
        <v>19</v>
      </c>
      <c r="D32" s="15" t="s">
        <v>19</v>
      </c>
      <c r="E32" s="16">
        <v>1175627039.0599999</v>
      </c>
      <c r="F32" s="20">
        <f>SUM(E32:E41)/10</f>
        <v>1641806180.3330002</v>
      </c>
      <c r="G32" s="20">
        <v>2430814522.3400002</v>
      </c>
      <c r="H32" s="21">
        <v>28347.617543100001</v>
      </c>
    </row>
    <row r="33" spans="1:8" x14ac:dyDescent="0.25">
      <c r="A33" s="15" t="s">
        <v>16</v>
      </c>
      <c r="B33" s="15" t="s">
        <v>16</v>
      </c>
      <c r="C33" s="15" t="s">
        <v>21</v>
      </c>
      <c r="D33" s="15" t="s">
        <v>19</v>
      </c>
      <c r="E33" s="16">
        <v>1402431948.0599999</v>
      </c>
      <c r="F33" s="19"/>
    </row>
    <row r="34" spans="1:8" x14ac:dyDescent="0.25">
      <c r="A34" s="15" t="s">
        <v>16</v>
      </c>
      <c r="B34" s="15" t="s">
        <v>16</v>
      </c>
      <c r="C34" s="15" t="s">
        <v>21</v>
      </c>
      <c r="D34" s="15" t="s">
        <v>22</v>
      </c>
      <c r="E34" s="16">
        <v>1410497999.9400001</v>
      </c>
      <c r="F34" s="17"/>
    </row>
    <row r="35" spans="1:8" x14ac:dyDescent="0.25">
      <c r="A35" s="15" t="s">
        <v>16</v>
      </c>
      <c r="B35" s="15" t="s">
        <v>16</v>
      </c>
      <c r="C35" s="15" t="s">
        <v>21</v>
      </c>
      <c r="D35" s="15" t="s">
        <v>19</v>
      </c>
      <c r="E35" s="16">
        <v>1691891092.79</v>
      </c>
      <c r="F35" s="17"/>
    </row>
    <row r="36" spans="1:8" x14ac:dyDescent="0.25">
      <c r="A36" s="15" t="s">
        <v>16</v>
      </c>
      <c r="B36" s="15" t="s">
        <v>16</v>
      </c>
      <c r="C36" s="15" t="s">
        <v>21</v>
      </c>
      <c r="D36" s="15" t="s">
        <v>19</v>
      </c>
      <c r="E36" s="16">
        <v>1705398216.3800001</v>
      </c>
      <c r="F36" s="17"/>
    </row>
    <row r="37" spans="1:8" x14ac:dyDescent="0.25">
      <c r="A37" s="15" t="s">
        <v>16</v>
      </c>
      <c r="B37" s="15" t="s">
        <v>16</v>
      </c>
      <c r="C37" s="15" t="s">
        <v>21</v>
      </c>
      <c r="D37" s="15" t="s">
        <v>19</v>
      </c>
      <c r="E37" s="16">
        <v>1762427188.3299999</v>
      </c>
      <c r="F37" s="17"/>
    </row>
    <row r="38" spans="1:8" x14ac:dyDescent="0.25">
      <c r="A38" s="15" t="s">
        <v>16</v>
      </c>
      <c r="B38" s="15" t="s">
        <v>16</v>
      </c>
      <c r="C38" s="15" t="s">
        <v>20</v>
      </c>
      <c r="D38" s="15" t="s">
        <v>22</v>
      </c>
      <c r="E38" s="16">
        <v>1771644017.73</v>
      </c>
      <c r="F38" s="17"/>
      <c r="H38" s="5"/>
    </row>
    <row r="39" spans="1:8" x14ac:dyDescent="0.25">
      <c r="A39" s="15" t="s">
        <v>16</v>
      </c>
      <c r="B39" s="15" t="s">
        <v>16</v>
      </c>
      <c r="C39" s="15" t="s">
        <v>21</v>
      </c>
      <c r="D39" s="15" t="s">
        <v>19</v>
      </c>
      <c r="E39" s="16">
        <v>1772015267.6099999</v>
      </c>
      <c r="F39" s="17"/>
    </row>
    <row r="40" spans="1:8" x14ac:dyDescent="0.25">
      <c r="A40" s="15" t="s">
        <v>16</v>
      </c>
      <c r="B40" s="15" t="s">
        <v>16</v>
      </c>
      <c r="C40" s="15" t="s">
        <v>21</v>
      </c>
      <c r="D40" s="15" t="s">
        <v>19</v>
      </c>
      <c r="E40" s="16">
        <v>1789617992.8199999</v>
      </c>
      <c r="F40" s="17"/>
    </row>
    <row r="41" spans="1:8" x14ac:dyDescent="0.25">
      <c r="A41" s="15" t="s">
        <v>16</v>
      </c>
      <c r="B41" s="15" t="s">
        <v>16</v>
      </c>
      <c r="C41" s="15" t="s">
        <v>21</v>
      </c>
      <c r="D41" s="15" t="s">
        <v>19</v>
      </c>
      <c r="E41" s="16">
        <v>1936511040.6099999</v>
      </c>
      <c r="F41" s="17"/>
    </row>
    <row r="42" spans="1:8" x14ac:dyDescent="0.25">
      <c r="A42" s="17"/>
      <c r="B42" s="17"/>
      <c r="C42" s="17"/>
      <c r="D42" s="17"/>
      <c r="E42" s="17"/>
      <c r="F42" s="17"/>
    </row>
    <row r="43" spans="1:8" x14ac:dyDescent="0.25">
      <c r="A43" s="17"/>
      <c r="B43" s="17"/>
      <c r="C43" s="17"/>
      <c r="D43" s="17"/>
      <c r="E43" s="17"/>
      <c r="F43" s="17"/>
    </row>
    <row r="44" spans="1:8" x14ac:dyDescent="0.25">
      <c r="A44" s="18" t="s">
        <v>58</v>
      </c>
      <c r="B44" s="15"/>
      <c r="C44" s="15"/>
      <c r="D44" s="15"/>
      <c r="E44" s="16"/>
      <c r="F44" s="15" t="s">
        <v>33</v>
      </c>
    </row>
    <row r="45" spans="1:8" x14ac:dyDescent="0.25">
      <c r="A45" s="15" t="s">
        <v>16</v>
      </c>
      <c r="B45" s="15" t="s">
        <v>16</v>
      </c>
      <c r="C45" s="15" t="s">
        <v>19</v>
      </c>
      <c r="D45" s="15" t="s">
        <v>17</v>
      </c>
      <c r="E45" s="16">
        <v>11767171706.700001</v>
      </c>
      <c r="F45" s="20">
        <f>SUM(E45:E54)/10</f>
        <v>4203591783.6430001</v>
      </c>
    </row>
    <row r="46" spans="1:8" x14ac:dyDescent="0.25">
      <c r="A46" s="15" t="s">
        <v>16</v>
      </c>
      <c r="B46" s="15" t="s">
        <v>16</v>
      </c>
      <c r="C46" s="15" t="s">
        <v>17</v>
      </c>
      <c r="D46" s="15" t="s">
        <v>19</v>
      </c>
      <c r="E46" s="16">
        <v>3652805122.9499998</v>
      </c>
      <c r="F46" s="17"/>
    </row>
    <row r="47" spans="1:8" x14ac:dyDescent="0.25">
      <c r="A47" s="15" t="s">
        <v>16</v>
      </c>
      <c r="B47" s="15" t="s">
        <v>16</v>
      </c>
      <c r="C47" s="15" t="s">
        <v>17</v>
      </c>
      <c r="D47" s="15" t="s">
        <v>19</v>
      </c>
      <c r="E47" s="16">
        <v>3621790881.79</v>
      </c>
      <c r="F47" s="17"/>
    </row>
    <row r="48" spans="1:8" x14ac:dyDescent="0.25">
      <c r="A48" s="15" t="s">
        <v>16</v>
      </c>
      <c r="B48" s="15" t="s">
        <v>16</v>
      </c>
      <c r="C48" s="15" t="s">
        <v>17</v>
      </c>
      <c r="D48" s="15" t="s">
        <v>19</v>
      </c>
      <c r="E48" s="16">
        <v>3563538279.0300002</v>
      </c>
      <c r="F48" s="17"/>
    </row>
    <row r="49" spans="1:6" x14ac:dyDescent="0.25">
      <c r="A49" s="15" t="s">
        <v>16</v>
      </c>
      <c r="B49" s="15" t="s">
        <v>16</v>
      </c>
      <c r="C49" s="15" t="s">
        <v>21</v>
      </c>
      <c r="D49" s="15" t="s">
        <v>19</v>
      </c>
      <c r="E49" s="16">
        <v>3400283652.6399999</v>
      </c>
      <c r="F49" s="17"/>
    </row>
    <row r="50" spans="1:6" x14ac:dyDescent="0.25">
      <c r="A50" s="15" t="s">
        <v>16</v>
      </c>
      <c r="B50" s="15" t="s">
        <v>16</v>
      </c>
      <c r="C50" s="15" t="s">
        <v>17</v>
      </c>
      <c r="D50" s="15" t="s">
        <v>19</v>
      </c>
      <c r="E50" s="16">
        <v>3341795549.4000001</v>
      </c>
      <c r="F50" s="17"/>
    </row>
    <row r="51" spans="1:6" x14ac:dyDescent="0.25">
      <c r="A51" s="15" t="s">
        <v>16</v>
      </c>
      <c r="B51" s="15" t="s">
        <v>16</v>
      </c>
      <c r="C51" s="15" t="s">
        <v>19</v>
      </c>
      <c r="D51" s="15" t="s">
        <v>22</v>
      </c>
      <c r="E51" s="16">
        <v>3243100759.1599998</v>
      </c>
      <c r="F51" s="17"/>
    </row>
    <row r="52" spans="1:6" x14ac:dyDescent="0.25">
      <c r="A52" s="15" t="s">
        <v>16</v>
      </c>
      <c r="B52" s="15" t="s">
        <v>16</v>
      </c>
      <c r="C52" s="15" t="s">
        <v>17</v>
      </c>
      <c r="D52" s="15" t="s">
        <v>19</v>
      </c>
      <c r="E52" s="16">
        <v>3232146738.4099998</v>
      </c>
      <c r="F52" s="17"/>
    </row>
    <row r="53" spans="1:6" x14ac:dyDescent="0.25">
      <c r="A53" s="15" t="s">
        <v>16</v>
      </c>
      <c r="B53" s="15" t="s">
        <v>16</v>
      </c>
      <c r="C53" s="15" t="s">
        <v>17</v>
      </c>
      <c r="D53" s="15" t="s">
        <v>19</v>
      </c>
      <c r="E53" s="16">
        <v>3216517240.3200002</v>
      </c>
      <c r="F53" s="17"/>
    </row>
    <row r="54" spans="1:6" x14ac:dyDescent="0.25">
      <c r="A54" s="15" t="s">
        <v>16</v>
      </c>
      <c r="B54" s="15" t="s">
        <v>16</v>
      </c>
      <c r="C54" s="15" t="s">
        <v>17</v>
      </c>
      <c r="D54" s="15" t="s">
        <v>19</v>
      </c>
      <c r="E54" s="16">
        <v>2996767906.0300002</v>
      </c>
      <c r="F54" s="17"/>
    </row>
  </sheetData>
  <mergeCells count="2">
    <mergeCell ref="A29:J29"/>
    <mergeCell ref="A1:J1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21"/>
  <sheetViews>
    <sheetView zoomScale="85" zoomScaleNormal="85" workbookViewId="0">
      <selection activeCell="F26" sqref="F26"/>
    </sheetView>
  </sheetViews>
  <sheetFormatPr defaultRowHeight="13.8" x14ac:dyDescent="0.25"/>
  <cols>
    <col min="1" max="1" width="54.109375" customWidth="1"/>
    <col min="2" max="2" width="20.6640625" style="42" customWidth="1"/>
    <col min="3" max="3" width="27" style="44" customWidth="1"/>
    <col min="4" max="4" width="25.44140625" customWidth="1"/>
    <col min="5" max="5" width="11.6640625" customWidth="1"/>
    <col min="8" max="8" width="13.88671875" customWidth="1"/>
  </cols>
  <sheetData>
    <row r="1" spans="1:4" x14ac:dyDescent="0.25">
      <c r="A1" t="s">
        <v>84</v>
      </c>
      <c r="B1" s="41" t="s">
        <v>28</v>
      </c>
      <c r="C1" s="43" t="s">
        <v>63</v>
      </c>
    </row>
    <row r="2" spans="1:4" x14ac:dyDescent="0.25">
      <c r="A2" t="s">
        <v>64</v>
      </c>
      <c r="B2" s="41">
        <v>4768782667.7600002</v>
      </c>
      <c r="C2" s="44">
        <v>29757.724945900001</v>
      </c>
    </row>
    <row r="3" spans="1:4" x14ac:dyDescent="0.25">
      <c r="A3" t="s">
        <v>67</v>
      </c>
      <c r="B3" s="41">
        <v>4669345440.3900003</v>
      </c>
      <c r="C3" s="44">
        <v>28737.499405099999</v>
      </c>
    </row>
    <row r="4" spans="1:4" x14ac:dyDescent="0.25">
      <c r="A4" t="s">
        <v>65</v>
      </c>
      <c r="B4" s="41">
        <v>5418414358.2700005</v>
      </c>
      <c r="C4" s="44">
        <v>34545.078141099999</v>
      </c>
    </row>
    <row r="5" spans="1:4" x14ac:dyDescent="0.25">
      <c r="A5" t="s">
        <v>66</v>
      </c>
      <c r="B5" s="41">
        <v>6443603717.1800003</v>
      </c>
      <c r="C5" s="43">
        <v>51035.527530799998</v>
      </c>
    </row>
    <row r="6" spans="1:4" x14ac:dyDescent="0.25">
      <c r="A6" t="s">
        <v>8</v>
      </c>
      <c r="B6" s="41">
        <v>6732462777.9399996</v>
      </c>
      <c r="C6" s="43">
        <v>38632.557294500002</v>
      </c>
    </row>
    <row r="7" spans="1:4" x14ac:dyDescent="0.25">
      <c r="A7" t="s">
        <v>9</v>
      </c>
      <c r="B7" s="41">
        <v>6728833928.9799995</v>
      </c>
      <c r="C7" s="43">
        <v>38605.638095200004</v>
      </c>
    </row>
    <row r="8" spans="1:4" x14ac:dyDescent="0.25">
      <c r="A8" t="s">
        <v>10</v>
      </c>
      <c r="B8" s="41">
        <v>6732252342.3299999</v>
      </c>
      <c r="C8" s="43">
        <v>38631.102704700003</v>
      </c>
    </row>
    <row r="9" spans="1:4" x14ac:dyDescent="0.25">
      <c r="A9" t="s">
        <v>12</v>
      </c>
      <c r="B9" s="41">
        <v>19211006028.099998</v>
      </c>
      <c r="C9" s="43">
        <v>60210.389243199999</v>
      </c>
    </row>
    <row r="10" spans="1:4" x14ac:dyDescent="0.25">
      <c r="A10" t="s">
        <v>15</v>
      </c>
      <c r="B10" s="41">
        <v>16865769003.6</v>
      </c>
      <c r="C10" s="43">
        <v>63279.729271199998</v>
      </c>
    </row>
    <row r="11" spans="1:4" x14ac:dyDescent="0.25">
      <c r="A11" t="s">
        <v>13</v>
      </c>
      <c r="B11" s="41">
        <v>19863492815</v>
      </c>
      <c r="C11" s="43">
        <v>43012.4379157</v>
      </c>
    </row>
    <row r="12" spans="1:4" x14ac:dyDescent="0.25">
      <c r="A12" t="s">
        <v>14</v>
      </c>
      <c r="B12" s="41">
        <v>15851380803.299999</v>
      </c>
      <c r="C12" s="43">
        <v>51081.961673600003</v>
      </c>
    </row>
    <row r="16" spans="1:4" x14ac:dyDescent="0.25">
      <c r="A16" s="17" t="s">
        <v>83</v>
      </c>
      <c r="B16" s="41" t="s">
        <v>18</v>
      </c>
      <c r="C16" s="43" t="s">
        <v>43</v>
      </c>
      <c r="D16" t="s">
        <v>82</v>
      </c>
    </row>
    <row r="17" spans="1:4" x14ac:dyDescent="0.25">
      <c r="A17" s="17">
        <v>1</v>
      </c>
      <c r="B17" s="42">
        <v>4768782667.7600002</v>
      </c>
      <c r="C17" s="44">
        <v>29757.724945900001</v>
      </c>
      <c r="D17">
        <v>30021</v>
      </c>
    </row>
    <row r="18" spans="1:4" x14ac:dyDescent="0.25">
      <c r="A18" s="17">
        <v>2</v>
      </c>
      <c r="B18" s="42">
        <v>4858224933.6700001</v>
      </c>
      <c r="C18" s="44">
        <v>29699.956123600001</v>
      </c>
      <c r="D18">
        <v>59099</v>
      </c>
    </row>
    <row r="19" spans="1:4" x14ac:dyDescent="0.25">
      <c r="A19" s="17">
        <v>3</v>
      </c>
      <c r="B19" s="42">
        <v>4669345440.3900003</v>
      </c>
      <c r="C19" s="44">
        <v>28737.499405099999</v>
      </c>
      <c r="D19">
        <v>87956</v>
      </c>
    </row>
    <row r="20" spans="1:4" x14ac:dyDescent="0.25">
      <c r="A20" s="17">
        <v>4</v>
      </c>
      <c r="B20" s="42">
        <v>4415729587.79</v>
      </c>
      <c r="C20" s="44">
        <v>28888.912932200001</v>
      </c>
      <c r="D20">
        <v>118903</v>
      </c>
    </row>
    <row r="21" spans="1:4" x14ac:dyDescent="0.25">
      <c r="A21" s="17">
        <v>5</v>
      </c>
      <c r="B21" s="42">
        <v>4447985280.3100004</v>
      </c>
      <c r="C21" s="44">
        <v>28787.2599582</v>
      </c>
      <c r="D21">
        <v>148411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P65"/>
  <sheetViews>
    <sheetView topLeftCell="A31" workbookViewId="0">
      <selection activeCell="L45" sqref="L45"/>
    </sheetView>
  </sheetViews>
  <sheetFormatPr defaultRowHeight="13.8" x14ac:dyDescent="0.25"/>
  <cols>
    <col min="1" max="1" width="27.6640625" customWidth="1"/>
    <col min="2" max="2" width="12.21875" style="45" customWidth="1"/>
    <col min="3" max="3" width="8.88671875" style="45"/>
    <col min="4" max="4" width="13.44140625" customWidth="1"/>
    <col min="5" max="5" width="11.44140625" style="45" customWidth="1"/>
    <col min="6" max="6" width="8.88671875" style="45"/>
    <col min="7" max="7" width="13.88671875" customWidth="1"/>
    <col min="8" max="8" width="12.33203125" style="45" customWidth="1"/>
    <col min="9" max="9" width="8.88671875" style="45"/>
    <col min="10" max="10" width="13.88671875" customWidth="1"/>
  </cols>
  <sheetData>
    <row r="2" spans="1:16" x14ac:dyDescent="0.25">
      <c r="A2" t="s">
        <v>45</v>
      </c>
      <c r="B2" s="58" t="s">
        <v>47</v>
      </c>
      <c r="C2" s="58"/>
      <c r="D2" s="7" t="s">
        <v>46</v>
      </c>
      <c r="E2" s="58" t="s">
        <v>44</v>
      </c>
      <c r="F2" s="58"/>
      <c r="G2" s="7" t="s">
        <v>46</v>
      </c>
      <c r="H2" s="58" t="s">
        <v>49</v>
      </c>
      <c r="I2" s="58"/>
      <c r="J2" s="7" t="s">
        <v>46</v>
      </c>
      <c r="K2" s="13" t="s">
        <v>55</v>
      </c>
    </row>
    <row r="3" spans="1:16" x14ac:dyDescent="0.25">
      <c r="A3" s="1" t="s">
        <v>48</v>
      </c>
      <c r="B3" s="47" t="s">
        <v>18</v>
      </c>
      <c r="C3" s="47" t="s">
        <v>43</v>
      </c>
      <c r="D3" s="7">
        <v>80982</v>
      </c>
      <c r="E3" s="47" t="s">
        <v>18</v>
      </c>
      <c r="F3" s="47" t="s">
        <v>43</v>
      </c>
      <c r="G3" s="7">
        <v>41799</v>
      </c>
      <c r="H3" s="47" t="s">
        <v>18</v>
      </c>
      <c r="I3" s="47" t="s">
        <v>43</v>
      </c>
      <c r="J3" s="7">
        <v>31142</v>
      </c>
      <c r="K3" s="7"/>
    </row>
    <row r="4" spans="1:16" x14ac:dyDescent="0.25">
      <c r="A4" t="s">
        <v>53</v>
      </c>
      <c r="B4" s="52">
        <v>75030608.200000003</v>
      </c>
      <c r="C4" s="54">
        <v>5120.6000000000004</v>
      </c>
      <c r="D4" s="11">
        <f>C4/D3</f>
        <v>6.3231335358474722E-2</v>
      </c>
      <c r="E4" s="54">
        <v>23780790.699999999</v>
      </c>
      <c r="F4" s="54">
        <v>2319</v>
      </c>
      <c r="G4" s="11">
        <f>F4/G3</f>
        <v>5.5479796167372426E-2</v>
      </c>
      <c r="H4" s="54">
        <v>5394441.9000000004</v>
      </c>
      <c r="I4" s="54">
        <v>1687.5</v>
      </c>
      <c r="J4" s="11">
        <f>I4/J3</f>
        <v>5.4187271209299337E-2</v>
      </c>
      <c r="K4" s="11">
        <f>(D4+G4+J4)/3</f>
        <v>5.7632800911715493E-2</v>
      </c>
      <c r="M4" s="55"/>
      <c r="N4" s="55"/>
      <c r="P4" s="55"/>
    </row>
    <row r="5" spans="1:16" x14ac:dyDescent="0.25">
      <c r="A5" t="s">
        <v>11</v>
      </c>
      <c r="B5" s="53">
        <v>66116566.100000001</v>
      </c>
      <c r="C5" s="45">
        <v>5020.2</v>
      </c>
      <c r="D5" s="12">
        <f>C5/D3</f>
        <v>6.199155367859524E-2</v>
      </c>
      <c r="E5" s="45">
        <v>27674595.199999999</v>
      </c>
      <c r="F5" s="45">
        <v>3091.3</v>
      </c>
      <c r="G5" s="12">
        <f>F5/G3</f>
        <v>7.3956314744371879E-2</v>
      </c>
      <c r="H5" s="45">
        <v>5235501.9000000004</v>
      </c>
      <c r="I5" s="45">
        <v>1715.8</v>
      </c>
      <c r="J5" s="12">
        <f>I5/J3</f>
        <v>5.5096011816838993E-2</v>
      </c>
      <c r="K5" s="12">
        <f>(D5+G5+J5)/3</f>
        <v>6.3681293413268711E-2</v>
      </c>
      <c r="M5" s="55"/>
      <c r="N5" s="55"/>
      <c r="P5" s="55"/>
    </row>
    <row r="6" spans="1:16" x14ac:dyDescent="0.25">
      <c r="A6" t="s">
        <v>8</v>
      </c>
      <c r="B6" s="53">
        <v>73800305.099999994</v>
      </c>
      <c r="C6" s="45">
        <v>5343.3</v>
      </c>
      <c r="D6" s="12">
        <f>C6/D3</f>
        <v>6.5981329184263166E-2</v>
      </c>
      <c r="E6" s="45">
        <v>28012477.100000001</v>
      </c>
      <c r="F6" s="45">
        <v>2859.9</v>
      </c>
      <c r="G6" s="12">
        <f>F6/G3</f>
        <v>6.8420297136295133E-2</v>
      </c>
      <c r="H6" s="45">
        <v>5983948.2999999998</v>
      </c>
      <c r="I6" s="45">
        <v>1990</v>
      </c>
      <c r="J6" s="12">
        <f>I6/J3</f>
        <v>6.3900841307558923E-2</v>
      </c>
      <c r="K6" s="12">
        <f t="shared" ref="K6:K11" si="0">(D6+G6+J6)/3</f>
        <v>6.6100822542705731E-2</v>
      </c>
      <c r="M6" s="55"/>
      <c r="N6" s="55"/>
      <c r="P6" s="55"/>
    </row>
    <row r="7" spans="1:16" x14ac:dyDescent="0.25">
      <c r="A7" t="s">
        <v>9</v>
      </c>
      <c r="B7" s="53">
        <v>73665317.400000006</v>
      </c>
      <c r="C7" s="45">
        <v>5333.1</v>
      </c>
      <c r="D7" s="12">
        <f>C7/D3</f>
        <v>6.5855375268578209E-2</v>
      </c>
      <c r="E7" s="45">
        <v>27895984.699999999</v>
      </c>
      <c r="F7" s="45">
        <v>2843.8</v>
      </c>
      <c r="G7" s="12">
        <f>F7/G3</f>
        <v>6.8035120457427212E-2</v>
      </c>
      <c r="H7" s="45">
        <v>5919314.9000000004</v>
      </c>
      <c r="I7" s="45">
        <v>1974.8</v>
      </c>
      <c r="J7" s="12">
        <f>I7/J3</f>
        <v>6.3412754479481082E-2</v>
      </c>
      <c r="K7" s="12">
        <f t="shared" si="0"/>
        <v>6.5767750068495501E-2</v>
      </c>
      <c r="M7" s="55"/>
      <c r="N7" s="55"/>
      <c r="P7" s="55"/>
    </row>
    <row r="8" spans="1:16" x14ac:dyDescent="0.25">
      <c r="A8" t="s">
        <v>27</v>
      </c>
      <c r="B8" s="53">
        <v>73798651.5</v>
      </c>
      <c r="C8" s="45">
        <v>5343.4</v>
      </c>
      <c r="D8" s="12">
        <f>C8/D3</f>
        <v>6.5982564026573806E-2</v>
      </c>
      <c r="E8" s="45">
        <v>28008382.100000001</v>
      </c>
      <c r="F8" s="45">
        <v>2859.3</v>
      </c>
      <c r="G8" s="12">
        <f>F8/G3</f>
        <v>6.8405942725902544E-2</v>
      </c>
      <c r="H8" s="45">
        <v>5982974.0999999996</v>
      </c>
      <c r="I8" s="45">
        <v>1989.9</v>
      </c>
      <c r="J8" s="12">
        <f>I8/J3</f>
        <v>6.3897630210005787E-2</v>
      </c>
      <c r="K8" s="12">
        <f t="shared" si="0"/>
        <v>6.6095378987494055E-2</v>
      </c>
      <c r="M8" s="55"/>
      <c r="N8" s="55"/>
      <c r="P8" s="55"/>
    </row>
    <row r="9" spans="1:16" x14ac:dyDescent="0.25">
      <c r="A9" t="s">
        <v>12</v>
      </c>
      <c r="B9" s="53">
        <v>141619836.19999999</v>
      </c>
      <c r="C9" s="45">
        <v>6886.7</v>
      </c>
      <c r="D9" s="12">
        <f>C9/D3</f>
        <v>8.503988540663357E-2</v>
      </c>
      <c r="E9" s="45">
        <v>29706814.5</v>
      </c>
      <c r="F9" s="45">
        <v>3298.6</v>
      </c>
      <c r="G9" s="12">
        <f>F9/G3</f>
        <v>7.8915763535012798E-2</v>
      </c>
      <c r="H9" s="45">
        <v>7422040.5</v>
      </c>
      <c r="I9" s="45">
        <v>2083.6</v>
      </c>
      <c r="J9" s="12">
        <f>I9/J3</f>
        <v>6.6906428617301394E-2</v>
      </c>
      <c r="K9" s="12">
        <f>(D9+G9+J9)/3</f>
        <v>7.6954025852982597E-2</v>
      </c>
      <c r="M9" s="55"/>
      <c r="N9" s="55"/>
      <c r="P9" s="55"/>
    </row>
    <row r="10" spans="1:16" x14ac:dyDescent="0.25">
      <c r="A10" t="s">
        <v>15</v>
      </c>
      <c r="B10" s="53">
        <v>70036694.299999997</v>
      </c>
      <c r="C10" s="45">
        <v>5125.3</v>
      </c>
      <c r="D10" s="12">
        <f>C10/D3</f>
        <v>6.3289372947074665E-2</v>
      </c>
      <c r="E10" s="45">
        <v>22641216.199999999</v>
      </c>
      <c r="F10" s="45">
        <v>2784.9</v>
      </c>
      <c r="G10" s="12">
        <f>F10/G3</f>
        <v>6.6625995837220994E-2</v>
      </c>
      <c r="H10" s="45">
        <v>6071911.5999999996</v>
      </c>
      <c r="I10" s="45">
        <v>1907.9</v>
      </c>
      <c r="J10" s="12">
        <f>I10/J3</f>
        <v>6.1264530216427977E-2</v>
      </c>
      <c r="K10" s="12">
        <f t="shared" si="0"/>
        <v>6.3726633000241215E-2</v>
      </c>
      <c r="M10" s="55"/>
      <c r="N10" s="55"/>
      <c r="P10" s="55"/>
    </row>
    <row r="11" spans="1:16" x14ac:dyDescent="0.25">
      <c r="A11" t="s">
        <v>26</v>
      </c>
      <c r="B11" s="53">
        <v>109862013.5</v>
      </c>
      <c r="C11" s="45">
        <v>6001.9</v>
      </c>
      <c r="D11" s="12">
        <f>C11/D3</f>
        <v>7.4114000642117997E-2</v>
      </c>
      <c r="E11" s="45">
        <v>26512497.699999999</v>
      </c>
      <c r="F11" s="45">
        <v>3126.8</v>
      </c>
      <c r="G11" s="12">
        <f>F11/G3</f>
        <v>7.4805617359266968E-2</v>
      </c>
      <c r="H11" s="45">
        <v>10615848.800000001</v>
      </c>
      <c r="I11" s="45">
        <v>2464.6</v>
      </c>
      <c r="J11" s="12">
        <f>I11/J3</f>
        <v>7.9140710294778746E-2</v>
      </c>
      <c r="K11" s="12">
        <f t="shared" si="0"/>
        <v>7.6020109432054575E-2</v>
      </c>
      <c r="M11" s="55"/>
      <c r="N11" s="55"/>
      <c r="P11" s="55"/>
    </row>
    <row r="12" spans="1:16" x14ac:dyDescent="0.25">
      <c r="A12" t="s">
        <v>14</v>
      </c>
      <c r="B12" s="53">
        <v>88618534.5</v>
      </c>
      <c r="C12" s="45">
        <v>5782.8</v>
      </c>
      <c r="D12" s="12">
        <f>C12/D3</f>
        <v>7.1408461139512491E-2</v>
      </c>
      <c r="E12" s="45">
        <v>27138947.300000001</v>
      </c>
      <c r="F12" s="45">
        <v>2944.6</v>
      </c>
      <c r="G12" s="12">
        <f>F12/G3</f>
        <v>7.0446661403382849E-2</v>
      </c>
      <c r="H12" s="45">
        <v>7323679.7000000002</v>
      </c>
      <c r="I12" s="45">
        <v>2072.1</v>
      </c>
      <c r="J12" s="12">
        <f>I12/J3</f>
        <v>6.6537152398689875E-2</v>
      </c>
      <c r="K12" s="12">
        <f>(D12+G12+J12)/3</f>
        <v>6.9464091647195067E-2</v>
      </c>
      <c r="M12" s="55"/>
      <c r="N12" s="55"/>
      <c r="P12" s="55"/>
    </row>
    <row r="13" spans="1:16" x14ac:dyDescent="0.25">
      <c r="B13" s="47"/>
      <c r="C13" s="47"/>
      <c r="D13" s="7"/>
      <c r="E13" s="47"/>
      <c r="F13" s="47"/>
      <c r="G13" s="7"/>
      <c r="H13" s="47"/>
      <c r="I13" s="47"/>
      <c r="J13" s="7"/>
    </row>
    <row r="14" spans="1:16" x14ac:dyDescent="0.25">
      <c r="B14" s="47"/>
      <c r="C14" s="47"/>
      <c r="D14" s="7"/>
      <c r="E14" s="47"/>
      <c r="F14" s="47"/>
      <c r="G14" s="7"/>
      <c r="H14" s="47"/>
      <c r="I14" s="47"/>
      <c r="J14" s="7"/>
    </row>
    <row r="15" spans="1:16" x14ac:dyDescent="0.25">
      <c r="A15" t="s">
        <v>45</v>
      </c>
      <c r="B15" s="58" t="s">
        <v>41</v>
      </c>
      <c r="C15" s="58"/>
      <c r="D15" s="7" t="s">
        <v>46</v>
      </c>
      <c r="E15" s="58" t="s">
        <v>42</v>
      </c>
      <c r="F15" s="58"/>
      <c r="G15" s="7" t="s">
        <v>46</v>
      </c>
      <c r="H15" s="58" t="s">
        <v>44</v>
      </c>
      <c r="I15" s="58"/>
      <c r="J15" s="7" t="s">
        <v>46</v>
      </c>
      <c r="K15" s="7" t="s">
        <v>55</v>
      </c>
    </row>
    <row r="16" spans="1:16" x14ac:dyDescent="0.25">
      <c r="A16" s="1" t="s">
        <v>25</v>
      </c>
      <c r="B16" s="47" t="s">
        <v>18</v>
      </c>
      <c r="C16" s="47" t="s">
        <v>43</v>
      </c>
      <c r="D16" s="7">
        <v>56651</v>
      </c>
      <c r="E16" s="47" t="s">
        <v>18</v>
      </c>
      <c r="F16" s="47" t="s">
        <v>43</v>
      </c>
      <c r="G16" s="7">
        <v>34022</v>
      </c>
      <c r="H16" s="47" t="s">
        <v>18</v>
      </c>
      <c r="I16" s="47" t="s">
        <v>43</v>
      </c>
      <c r="J16" s="7">
        <v>19889</v>
      </c>
    </row>
    <row r="17" spans="1:11" x14ac:dyDescent="0.25">
      <c r="A17" t="s">
        <v>53</v>
      </c>
      <c r="B17" s="52">
        <v>27155310.899999999</v>
      </c>
      <c r="C17" s="54">
        <v>3547</v>
      </c>
      <c r="D17" s="11">
        <f>C17/D16</f>
        <v>6.261142786535101E-2</v>
      </c>
      <c r="E17" s="54">
        <v>5997724.0999999996</v>
      </c>
      <c r="F17" s="54">
        <v>1955.6</v>
      </c>
      <c r="G17" s="11">
        <f>F17/G16</f>
        <v>5.7480453823996233E-2</v>
      </c>
      <c r="H17" s="54">
        <v>2991484.2</v>
      </c>
      <c r="I17" s="54">
        <v>1382.8</v>
      </c>
      <c r="J17" s="11">
        <f>I17/J16</f>
        <v>6.952586857056664E-2</v>
      </c>
      <c r="K17" s="11">
        <f>(D17+G17+J17)/3</f>
        <v>6.3205916753304628E-2</v>
      </c>
    </row>
    <row r="18" spans="1:11" x14ac:dyDescent="0.25">
      <c r="A18" t="s">
        <v>11</v>
      </c>
      <c r="B18" s="45">
        <v>25794092.399999999</v>
      </c>
      <c r="C18" s="45">
        <v>4023.8</v>
      </c>
      <c r="D18" s="12">
        <f>C18/D16</f>
        <v>7.1027872411784432E-2</v>
      </c>
      <c r="E18" s="45">
        <v>6468803.7999999998</v>
      </c>
      <c r="F18" s="45">
        <v>1957.6</v>
      </c>
      <c r="G18" s="12">
        <f>F18/G16</f>
        <v>5.7539239315736873E-2</v>
      </c>
      <c r="H18" s="45">
        <v>4507808.0999999996</v>
      </c>
      <c r="I18" s="45">
        <v>1727.7</v>
      </c>
      <c r="J18" s="12">
        <f>I18/J16</f>
        <v>8.6867112474231983E-2</v>
      </c>
      <c r="K18" s="12">
        <f>(D18+G18+J18)/3</f>
        <v>7.1811408067251101E-2</v>
      </c>
    </row>
    <row r="19" spans="1:11" x14ac:dyDescent="0.25">
      <c r="A19" t="s">
        <v>8</v>
      </c>
      <c r="B19" s="53">
        <v>26756234.600000001</v>
      </c>
      <c r="C19" s="45">
        <v>3742.4</v>
      </c>
      <c r="D19" s="12">
        <f>C19/D16</f>
        <v>6.6060616758750954E-2</v>
      </c>
      <c r="E19" s="45">
        <v>8607988.6999999993</v>
      </c>
      <c r="F19" s="45">
        <v>2279.1</v>
      </c>
      <c r="G19" s="12">
        <f>F19/G16</f>
        <v>6.6989007113044494E-2</v>
      </c>
      <c r="H19" s="45">
        <v>4417572.0999999996</v>
      </c>
      <c r="I19" s="45">
        <v>1667.8</v>
      </c>
      <c r="J19" s="12">
        <f>I19/J16</f>
        <v>8.3855397455880137E-2</v>
      </c>
      <c r="K19" s="12">
        <f t="shared" ref="K19:K51" si="1">(D19+G19+J19)/3</f>
        <v>7.2301673775891862E-2</v>
      </c>
    </row>
    <row r="20" spans="1:11" x14ac:dyDescent="0.25">
      <c r="A20" t="s">
        <v>9</v>
      </c>
      <c r="B20" s="53">
        <v>26480850.100000001</v>
      </c>
      <c r="C20" s="45">
        <v>3724.2</v>
      </c>
      <c r="D20" s="12">
        <f>C20/D16</f>
        <v>6.5739351467758736E-2</v>
      </c>
      <c r="E20" s="45">
        <v>8415534.4000000004</v>
      </c>
      <c r="F20" s="45">
        <v>2241.8000000000002</v>
      </c>
      <c r="G20" s="12">
        <f>F20/G16</f>
        <v>6.5892657692081594E-2</v>
      </c>
      <c r="H20" s="45">
        <v>4386983.7</v>
      </c>
      <c r="I20" s="45">
        <v>1662.4</v>
      </c>
      <c r="J20" s="12">
        <f>I20/J16</f>
        <v>8.3583890592789992E-2</v>
      </c>
      <c r="K20" s="12">
        <f t="shared" si="1"/>
        <v>7.1738633250876774E-2</v>
      </c>
    </row>
    <row r="21" spans="1:11" x14ac:dyDescent="0.25">
      <c r="A21" t="s">
        <v>10</v>
      </c>
      <c r="B21" s="53">
        <v>26743205.600000001</v>
      </c>
      <c r="C21" s="45">
        <v>3744.3</v>
      </c>
      <c r="D21" s="12">
        <f>C21/D16</f>
        <v>6.6094155442975408E-2</v>
      </c>
      <c r="E21" s="45">
        <v>8604634.8000000007</v>
      </c>
      <c r="F21" s="45">
        <v>2278.3000000000002</v>
      </c>
      <c r="G21" s="12">
        <f>F21/G16</f>
        <v>6.6965492916348249E-2</v>
      </c>
      <c r="H21" s="45">
        <v>4410020</v>
      </c>
      <c r="I21" s="45">
        <v>1665.7</v>
      </c>
      <c r="J21" s="12">
        <f>I21/J16</f>
        <v>8.3749811453567302E-2</v>
      </c>
      <c r="K21" s="12">
        <f t="shared" si="1"/>
        <v>7.226981993763032E-2</v>
      </c>
    </row>
    <row r="22" spans="1:11" x14ac:dyDescent="0.25">
      <c r="A22" t="s">
        <v>12</v>
      </c>
      <c r="B22" s="53">
        <v>44177749</v>
      </c>
      <c r="C22" s="45">
        <v>5236.1000000000004</v>
      </c>
      <c r="D22" s="12">
        <f>C22/D16</f>
        <v>9.2427318140897788E-2</v>
      </c>
      <c r="E22" s="45">
        <v>9711667.0999999996</v>
      </c>
      <c r="F22" s="45">
        <v>2447.4</v>
      </c>
      <c r="G22" s="12">
        <f>F22/G16</f>
        <v>7.1935806243019221E-2</v>
      </c>
      <c r="H22" s="45">
        <v>6280978.7999999998</v>
      </c>
      <c r="I22" s="45">
        <v>1997.4</v>
      </c>
      <c r="J22" s="12">
        <f>I22/J16</f>
        <v>0.10042737191412339</v>
      </c>
      <c r="K22" s="12">
        <f t="shared" si="1"/>
        <v>8.8263498766013471E-2</v>
      </c>
    </row>
    <row r="23" spans="1:11" x14ac:dyDescent="0.25">
      <c r="A23" t="s">
        <v>15</v>
      </c>
      <c r="B23" s="53">
        <v>27759025.399999999</v>
      </c>
      <c r="C23" s="45">
        <v>4153.1000000000004</v>
      </c>
      <c r="D23" s="12">
        <f>C23/D16</f>
        <v>7.3310268132954409E-2</v>
      </c>
      <c r="E23" s="45">
        <v>5756037.5999999996</v>
      </c>
      <c r="F23" s="45">
        <v>1998.1</v>
      </c>
      <c r="G23" s="12">
        <f>F23/G16</f>
        <v>5.8729645523484801E-2</v>
      </c>
      <c r="H23" s="45">
        <v>3462134</v>
      </c>
      <c r="I23" s="45">
        <v>1474.6</v>
      </c>
      <c r="J23" s="12">
        <f>I23/J16</f>
        <v>7.4141485243099201E-2</v>
      </c>
      <c r="K23" s="12">
        <f t="shared" si="1"/>
        <v>6.8727132966512797E-2</v>
      </c>
    </row>
    <row r="24" spans="1:11" x14ac:dyDescent="0.25">
      <c r="A24" t="s">
        <v>13</v>
      </c>
      <c r="B24" s="53">
        <v>33335162.600000001</v>
      </c>
      <c r="C24" s="45">
        <v>4436.5</v>
      </c>
      <c r="D24" s="12">
        <f>C24/D16</f>
        <v>7.83128276641189E-2</v>
      </c>
      <c r="E24" s="45">
        <v>8497802.5999999996</v>
      </c>
      <c r="F24" s="45">
        <v>2304.1</v>
      </c>
      <c r="G24" s="12">
        <f>F24/G16</f>
        <v>6.7723825759802472E-2</v>
      </c>
      <c r="H24" s="45">
        <v>4868943.5</v>
      </c>
      <c r="I24" s="45">
        <v>1695.6</v>
      </c>
      <c r="J24" s="12">
        <f>I24/J16</f>
        <v>8.5253155010307197E-2</v>
      </c>
      <c r="K24" s="12">
        <f t="shared" si="1"/>
        <v>7.7096602811409523E-2</v>
      </c>
    </row>
    <row r="25" spans="1:11" x14ac:dyDescent="0.25">
      <c r="A25" t="s">
        <v>14</v>
      </c>
      <c r="B25" s="53">
        <v>32802782.899999999</v>
      </c>
      <c r="C25" s="45">
        <v>4531.8</v>
      </c>
      <c r="D25" s="12">
        <f>C25/D16</f>
        <v>7.9995057457061661E-2</v>
      </c>
      <c r="E25" s="45">
        <v>6482805.2999999998</v>
      </c>
      <c r="F25" s="45">
        <v>2032.5</v>
      </c>
      <c r="G25" s="12">
        <f>F25/G16</f>
        <v>5.9740755981423782E-2</v>
      </c>
      <c r="H25" s="45">
        <v>3828327.6</v>
      </c>
      <c r="I25" s="45">
        <v>1577.3</v>
      </c>
      <c r="J25" s="12">
        <f>I25/J16</f>
        <v>7.9305143546684095E-2</v>
      </c>
      <c r="K25" s="12">
        <f t="shared" si="1"/>
        <v>7.3013652328389855E-2</v>
      </c>
    </row>
    <row r="26" spans="1:11" x14ac:dyDescent="0.25">
      <c r="B26" s="47"/>
      <c r="C26" s="47"/>
      <c r="D26" s="7"/>
      <c r="E26" s="47"/>
      <c r="F26" s="47"/>
      <c r="G26" s="7"/>
      <c r="H26" s="47"/>
      <c r="I26" s="47"/>
      <c r="J26" s="7"/>
    </row>
    <row r="27" spans="1:11" x14ac:dyDescent="0.25">
      <c r="B27" s="47"/>
      <c r="C27" s="47"/>
      <c r="D27" s="7"/>
      <c r="E27" s="47"/>
      <c r="F27" s="47"/>
      <c r="G27" s="7"/>
      <c r="H27" s="47"/>
      <c r="I27" s="47"/>
      <c r="J27" s="7"/>
    </row>
    <row r="28" spans="1:11" x14ac:dyDescent="0.25">
      <c r="A28" t="s">
        <v>45</v>
      </c>
      <c r="B28" s="58" t="s">
        <v>5</v>
      </c>
      <c r="C28" s="58"/>
      <c r="D28" s="7" t="s">
        <v>46</v>
      </c>
      <c r="E28" s="58" t="s">
        <v>49</v>
      </c>
      <c r="F28" s="58"/>
      <c r="G28" s="7" t="s">
        <v>46</v>
      </c>
      <c r="H28" s="58" t="s">
        <v>50</v>
      </c>
      <c r="I28" s="58"/>
      <c r="J28" s="7" t="s">
        <v>46</v>
      </c>
      <c r="K28" s="7" t="s">
        <v>55</v>
      </c>
    </row>
    <row r="29" spans="1:11" x14ac:dyDescent="0.25">
      <c r="A29" s="1" t="s">
        <v>40</v>
      </c>
      <c r="B29" s="47" t="s">
        <v>18</v>
      </c>
      <c r="C29" s="47" t="s">
        <v>43</v>
      </c>
      <c r="D29" s="7">
        <v>189017</v>
      </c>
      <c r="E29" s="47" t="s">
        <v>18</v>
      </c>
      <c r="F29" s="47" t="s">
        <v>43</v>
      </c>
      <c r="G29" s="7">
        <v>141353</v>
      </c>
      <c r="H29" s="47" t="s">
        <v>18</v>
      </c>
      <c r="I29" s="47" t="s">
        <v>43</v>
      </c>
      <c r="J29" s="7">
        <v>138544</v>
      </c>
    </row>
    <row r="30" spans="1:11" x14ac:dyDescent="0.25">
      <c r="A30" t="s">
        <v>53</v>
      </c>
      <c r="B30" s="9">
        <v>36129884.899999999</v>
      </c>
      <c r="C30" s="46">
        <v>4864.3</v>
      </c>
      <c r="D30" s="11">
        <f>C30/D29</f>
        <v>2.5734722273657924E-2</v>
      </c>
      <c r="E30" s="9">
        <v>19008119.600000001</v>
      </c>
      <c r="F30" s="46">
        <v>4574</v>
      </c>
      <c r="G30" s="11">
        <f>F30/G29</f>
        <v>3.2358704802869412E-2</v>
      </c>
      <c r="H30" s="9">
        <v>5430676.2000000002</v>
      </c>
      <c r="I30" s="46">
        <v>1764.4</v>
      </c>
      <c r="J30" s="11">
        <f>I30/J29</f>
        <v>1.2735304307656774E-2</v>
      </c>
      <c r="K30" s="11">
        <f t="shared" si="1"/>
        <v>2.360957712806137E-2</v>
      </c>
    </row>
    <row r="31" spans="1:11" x14ac:dyDescent="0.25">
      <c r="A31" t="s">
        <v>11</v>
      </c>
      <c r="B31" s="10">
        <v>38152410.899999999</v>
      </c>
      <c r="C31" s="47">
        <v>5193.3</v>
      </c>
      <c r="D31" s="12">
        <f>C31/D29</f>
        <v>2.7475306453916843E-2</v>
      </c>
      <c r="E31" s="10">
        <v>37579493.100000001</v>
      </c>
      <c r="F31" s="47">
        <v>4734.8</v>
      </c>
      <c r="G31" s="12">
        <f>F31/G29</f>
        <v>3.3496282356936184E-2</v>
      </c>
      <c r="H31" s="10">
        <v>9357184.9000000004</v>
      </c>
      <c r="I31" s="47">
        <v>2317.1999999999998</v>
      </c>
      <c r="J31" s="12">
        <f>I31/J29</f>
        <v>1.6725372444855061E-2</v>
      </c>
      <c r="K31" s="12">
        <f t="shared" si="1"/>
        <v>2.5898987085236028E-2</v>
      </c>
    </row>
    <row r="32" spans="1:11" x14ac:dyDescent="0.25">
      <c r="A32" t="s">
        <v>8</v>
      </c>
      <c r="B32" s="10">
        <v>49884230.399999999</v>
      </c>
      <c r="C32" s="47">
        <v>5677</v>
      </c>
      <c r="D32" s="12">
        <f>C32/D29</f>
        <v>3.0034335535957083E-2</v>
      </c>
      <c r="E32" s="10">
        <v>30347365.899999999</v>
      </c>
      <c r="F32" s="47">
        <v>4405</v>
      </c>
      <c r="G32" s="12">
        <f>F32/G29</f>
        <v>3.1163116453135058E-2</v>
      </c>
      <c r="H32" s="10">
        <v>10477325.199999999</v>
      </c>
      <c r="I32" s="47">
        <v>2472.5</v>
      </c>
      <c r="J32" s="12">
        <f>I32/J29</f>
        <v>1.7846315971821226E-2</v>
      </c>
      <c r="K32" s="12">
        <f t="shared" si="1"/>
        <v>2.6347922653637789E-2</v>
      </c>
    </row>
    <row r="33" spans="1:11" x14ac:dyDescent="0.25">
      <c r="A33" t="s">
        <v>9</v>
      </c>
      <c r="B33" s="10">
        <v>49740876.899999999</v>
      </c>
      <c r="C33" s="47">
        <v>5678.4</v>
      </c>
      <c r="D33" s="12">
        <f>C33/D29</f>
        <v>3.0041742277149671E-2</v>
      </c>
      <c r="E33" s="10">
        <v>30558325</v>
      </c>
      <c r="F33" s="47">
        <v>4425.5</v>
      </c>
      <c r="G33" s="12">
        <f>F33/G29</f>
        <v>3.1308143442304016E-2</v>
      </c>
      <c r="H33" s="10">
        <v>10306303</v>
      </c>
      <c r="I33" s="47">
        <v>2440.1</v>
      </c>
      <c r="J33" s="12">
        <f>I33/J29</f>
        <v>1.7612455248874004E-2</v>
      </c>
      <c r="K33" s="12">
        <f t="shared" si="1"/>
        <v>2.6320780322775895E-2</v>
      </c>
    </row>
    <row r="34" spans="1:11" x14ac:dyDescent="0.25">
      <c r="A34" t="s">
        <v>10</v>
      </c>
      <c r="B34" s="10">
        <v>51052882.5</v>
      </c>
      <c r="C34" s="47">
        <v>5677.1</v>
      </c>
      <c r="D34" s="12">
        <f>C34/D29</f>
        <v>3.0034864588899413E-2</v>
      </c>
      <c r="E34" s="10">
        <v>30357645.5</v>
      </c>
      <c r="F34" s="47">
        <v>4406</v>
      </c>
      <c r="G34" s="12">
        <f>F34/G29</f>
        <v>3.1170190940411593E-2</v>
      </c>
      <c r="H34" s="10">
        <v>10480027.199999999</v>
      </c>
      <c r="I34" s="47">
        <v>2473.9</v>
      </c>
      <c r="J34" s="12">
        <f>I34/J29</f>
        <v>1.7856421064788082E-2</v>
      </c>
      <c r="K34" s="12">
        <f t="shared" si="1"/>
        <v>2.6353825531366365E-2</v>
      </c>
    </row>
    <row r="35" spans="1:11" x14ac:dyDescent="0.25">
      <c r="A35" t="s">
        <v>12</v>
      </c>
      <c r="B35" s="10">
        <v>49584860.399999999</v>
      </c>
      <c r="C35" s="47">
        <v>5704.2</v>
      </c>
      <c r="D35" s="12">
        <f>C35/D29</f>
        <v>3.017823793627028E-2</v>
      </c>
      <c r="E35" s="10">
        <v>45573602.100000001</v>
      </c>
      <c r="F35" s="47">
        <v>5355.3</v>
      </c>
      <c r="G35" s="12">
        <f>F35/G29</f>
        <v>3.788600171202592E-2</v>
      </c>
      <c r="H35" s="10">
        <v>10663759.9</v>
      </c>
      <c r="I35" s="47">
        <v>2524.8000000000002</v>
      </c>
      <c r="J35" s="12">
        <f>I35/J29</f>
        <v>1.8223813373368751E-2</v>
      </c>
      <c r="K35" s="12">
        <f t="shared" si="1"/>
        <v>2.8762684340554984E-2</v>
      </c>
    </row>
    <row r="36" spans="1:11" x14ac:dyDescent="0.25">
      <c r="A36" t="s">
        <v>15</v>
      </c>
      <c r="B36" s="10">
        <v>37249173</v>
      </c>
      <c r="C36" s="47">
        <v>4947.1000000000004</v>
      </c>
      <c r="D36" s="12">
        <f>C36/D29</f>
        <v>2.617277810990546E-2</v>
      </c>
      <c r="E36" s="10">
        <v>30241757.100000001</v>
      </c>
      <c r="F36" s="47">
        <v>4393.5</v>
      </c>
      <c r="G36" s="12">
        <f>F36/G29</f>
        <v>3.108175984945491E-2</v>
      </c>
      <c r="H36" s="10">
        <v>5748103.5999999996</v>
      </c>
      <c r="I36" s="47">
        <v>1852.3</v>
      </c>
      <c r="J36" s="12">
        <f>I36/J29</f>
        <v>1.3369759787504331E-2</v>
      </c>
      <c r="K36" s="12">
        <f t="shared" si="1"/>
        <v>2.3541432582288233E-2</v>
      </c>
    </row>
    <row r="37" spans="1:11" x14ac:dyDescent="0.25">
      <c r="A37" t="s">
        <v>13</v>
      </c>
      <c r="B37" s="10">
        <v>52741286.899999999</v>
      </c>
      <c r="C37" s="47">
        <v>5744.7</v>
      </c>
      <c r="D37" s="12">
        <f>C37/D29</f>
        <v>3.0392504377913097E-2</v>
      </c>
      <c r="E37" s="10">
        <v>40908519.799999997</v>
      </c>
      <c r="F37" s="47">
        <v>4912.3</v>
      </c>
      <c r="G37" s="12">
        <f>F37/G29</f>
        <v>3.4752003848521076E-2</v>
      </c>
      <c r="H37" s="10">
        <v>9137660</v>
      </c>
      <c r="I37" s="47">
        <v>2305.1999999999998</v>
      </c>
      <c r="J37" s="12">
        <f>I37/J29</f>
        <v>1.6638757362282017E-2</v>
      </c>
      <c r="K37" s="12">
        <f t="shared" si="1"/>
        <v>2.7261088529572059E-2</v>
      </c>
    </row>
    <row r="38" spans="1:11" x14ac:dyDescent="0.25">
      <c r="A38" t="s">
        <v>14</v>
      </c>
      <c r="B38" s="10">
        <v>44225522.100000001</v>
      </c>
      <c r="C38" s="47">
        <v>5697.6</v>
      </c>
      <c r="D38" s="12">
        <f>C38/D29</f>
        <v>3.014332044207664E-2</v>
      </c>
      <c r="E38" s="10">
        <v>32882618.300000001</v>
      </c>
      <c r="F38" s="47">
        <v>4566.3999999999996</v>
      </c>
      <c r="G38" s="12">
        <f>F38/G29</f>
        <v>3.2304938699567749E-2</v>
      </c>
      <c r="H38" s="10">
        <v>6323250</v>
      </c>
      <c r="I38" s="47">
        <v>1927.9</v>
      </c>
      <c r="J38" s="12">
        <f>I38/J29</f>
        <v>1.3915434807714518E-2</v>
      </c>
      <c r="K38" s="12">
        <f t="shared" si="1"/>
        <v>2.5454564649786304E-2</v>
      </c>
    </row>
    <row r="39" spans="1:11" x14ac:dyDescent="0.25">
      <c r="B39" s="47"/>
      <c r="C39" s="47"/>
      <c r="D39" s="7"/>
      <c r="E39" s="47"/>
      <c r="F39" s="47"/>
      <c r="G39" s="7"/>
      <c r="H39" s="47"/>
      <c r="I39" s="47"/>
      <c r="J39" s="7"/>
    </row>
    <row r="40" spans="1:11" x14ac:dyDescent="0.25">
      <c r="B40" s="47"/>
      <c r="C40" s="47"/>
      <c r="D40" s="7"/>
      <c r="E40" s="47"/>
      <c r="F40" s="47"/>
      <c r="G40" s="7"/>
      <c r="H40" s="47"/>
      <c r="I40" s="47"/>
      <c r="J40" s="7"/>
    </row>
    <row r="41" spans="1:11" x14ac:dyDescent="0.25">
      <c r="A41" t="s">
        <v>45</v>
      </c>
      <c r="B41" s="58">
        <v>20</v>
      </c>
      <c r="C41" s="58"/>
      <c r="D41" s="7" t="s">
        <v>46</v>
      </c>
      <c r="E41" s="58">
        <v>19</v>
      </c>
      <c r="F41" s="58"/>
      <c r="G41" s="7" t="s">
        <v>46</v>
      </c>
      <c r="H41" s="58">
        <v>18</v>
      </c>
      <c r="I41" s="58"/>
      <c r="J41" s="7" t="s">
        <v>46</v>
      </c>
      <c r="K41" s="7" t="s">
        <v>55</v>
      </c>
    </row>
    <row r="42" spans="1:11" x14ac:dyDescent="0.25">
      <c r="A42" s="1" t="s">
        <v>51</v>
      </c>
      <c r="B42" s="47" t="s">
        <v>18</v>
      </c>
      <c r="C42" s="47" t="s">
        <v>43</v>
      </c>
      <c r="D42" s="7">
        <v>481287</v>
      </c>
      <c r="E42" s="47" t="s">
        <v>18</v>
      </c>
      <c r="F42" s="47" t="s">
        <v>43</v>
      </c>
      <c r="G42" s="7">
        <v>226021</v>
      </c>
      <c r="H42" s="47" t="s">
        <v>18</v>
      </c>
      <c r="I42" s="47" t="s">
        <v>43</v>
      </c>
      <c r="J42" s="7">
        <v>77938</v>
      </c>
    </row>
    <row r="43" spans="1:11" x14ac:dyDescent="0.25">
      <c r="A43" t="s">
        <v>54</v>
      </c>
      <c r="B43" s="9">
        <v>2881232576.5</v>
      </c>
      <c r="C43" s="46">
        <v>36201.1</v>
      </c>
      <c r="D43" s="11">
        <f>C43/D42</f>
        <v>7.52172819959816E-2</v>
      </c>
      <c r="E43" s="9">
        <v>1472867385</v>
      </c>
      <c r="F43" s="46">
        <v>21138</v>
      </c>
      <c r="G43" s="11">
        <f>F43/G42</f>
        <v>9.3522283327655401E-2</v>
      </c>
      <c r="H43" s="9">
        <v>204459351.09999999</v>
      </c>
      <c r="I43" s="46">
        <v>5531.2</v>
      </c>
      <c r="J43" s="11">
        <f>I43/J42</f>
        <v>7.0969231953604148E-2</v>
      </c>
      <c r="K43" s="11">
        <f t="shared" si="1"/>
        <v>7.9902932425747045E-2</v>
      </c>
    </row>
    <row r="44" spans="1:11" x14ac:dyDescent="0.25">
      <c r="A44" t="s">
        <v>11</v>
      </c>
      <c r="B44" s="10">
        <v>11616433655.6</v>
      </c>
      <c r="C44" s="47">
        <v>89029.6</v>
      </c>
      <c r="D44" s="12">
        <f>C44/D42</f>
        <v>0.18498234940898051</v>
      </c>
      <c r="E44" s="10">
        <v>10870673662.200001</v>
      </c>
      <c r="F44" s="47">
        <v>79872.800000000003</v>
      </c>
      <c r="G44" s="12">
        <f>F44/G42</f>
        <v>0.35338663221559058</v>
      </c>
      <c r="H44" s="10">
        <v>820488591.70000005</v>
      </c>
      <c r="I44" s="47">
        <v>17669.400000000001</v>
      </c>
      <c r="J44" s="12">
        <f>I44/J42</f>
        <v>0.22671097539069518</v>
      </c>
      <c r="K44" s="12">
        <f t="shared" si="1"/>
        <v>0.25502665233842209</v>
      </c>
    </row>
    <row r="45" spans="1:11" x14ac:dyDescent="0.25">
      <c r="A45" t="s">
        <v>8</v>
      </c>
      <c r="B45" s="10">
        <v>3.3332818606049899E+20</v>
      </c>
      <c r="C45" s="47">
        <v>110229.1</v>
      </c>
      <c r="D45" s="12">
        <f>C45/D42</f>
        <v>0.22902987198906266</v>
      </c>
      <c r="E45" s="10">
        <v>22698489733.599998</v>
      </c>
      <c r="F45" s="47">
        <v>74154</v>
      </c>
      <c r="G45" s="12">
        <f>F45/G42</f>
        <v>0.32808455851447432</v>
      </c>
      <c r="H45" s="10">
        <v>1055355379.2</v>
      </c>
      <c r="I45" s="47">
        <v>12923.9</v>
      </c>
      <c r="J45" s="12">
        <f>I45/J42</f>
        <v>0.16582283353434782</v>
      </c>
      <c r="K45" s="12">
        <f t="shared" si="1"/>
        <v>0.24097908801262824</v>
      </c>
    </row>
    <row r="46" spans="1:11" x14ac:dyDescent="0.25">
      <c r="A46" t="s">
        <v>9</v>
      </c>
      <c r="B46" s="10">
        <v>32809306115.900002</v>
      </c>
      <c r="C46" s="49">
        <v>110194.1</v>
      </c>
      <c r="D46" s="12">
        <f>C46/D42</f>
        <v>0.22895715030740496</v>
      </c>
      <c r="E46" s="10">
        <v>22678666531.900002</v>
      </c>
      <c r="F46" s="47">
        <v>74080</v>
      </c>
      <c r="G46" s="12">
        <f>F46/G42</f>
        <v>0.32775715530857752</v>
      </c>
      <c r="H46" s="10">
        <v>1053712462</v>
      </c>
      <c r="I46" s="49">
        <v>12896.4</v>
      </c>
      <c r="J46" s="12">
        <f>I46/J42</f>
        <v>0.16546998896558804</v>
      </c>
      <c r="K46" s="12">
        <f t="shared" si="1"/>
        <v>0.24072809819385685</v>
      </c>
    </row>
    <row r="47" spans="1:11" x14ac:dyDescent="0.25">
      <c r="A47" t="s">
        <v>10</v>
      </c>
      <c r="B47" s="10">
        <v>32818158622.200001</v>
      </c>
      <c r="C47" s="49">
        <v>110227.3</v>
      </c>
      <c r="D47" s="12">
        <f>C47/D42</f>
        <v>0.22902613201686312</v>
      </c>
      <c r="E47" s="10">
        <v>22697431482.599998</v>
      </c>
      <c r="F47" s="47">
        <v>74150.2</v>
      </c>
      <c r="G47" s="12">
        <f>F47/G42</f>
        <v>0.32806774591741472</v>
      </c>
      <c r="H47" s="10">
        <v>1055271178.5</v>
      </c>
      <c r="I47" s="49">
        <v>12922.6</v>
      </c>
      <c r="J47" s="12">
        <f>I47/J42</f>
        <v>0.16580615360927917</v>
      </c>
      <c r="K47" s="12">
        <f t="shared" si="1"/>
        <v>0.24096667718118567</v>
      </c>
    </row>
    <row r="48" spans="1:11" x14ac:dyDescent="0.25">
      <c r="A48" t="s">
        <v>12</v>
      </c>
      <c r="B48" s="10">
        <v>12909256964.9</v>
      </c>
      <c r="C48" s="47">
        <v>63931.8</v>
      </c>
      <c r="D48" s="12">
        <f>C48/D42</f>
        <v>0.1328350859258613</v>
      </c>
      <c r="E48" s="10">
        <v>5232075872.6999998</v>
      </c>
      <c r="F48" s="47">
        <v>34498.300000000003</v>
      </c>
      <c r="G48" s="12">
        <f>F48/G42</f>
        <v>0.15263316240526323</v>
      </c>
      <c r="H48" s="10">
        <v>680237561.5</v>
      </c>
      <c r="I48" s="47">
        <v>10568.5</v>
      </c>
      <c r="J48" s="12">
        <f>I48/J42</f>
        <v>0.1356013754522826</v>
      </c>
      <c r="K48" s="12">
        <f t="shared" si="1"/>
        <v>0.1403565412611357</v>
      </c>
    </row>
    <row r="49" spans="1:11" x14ac:dyDescent="0.25">
      <c r="A49" t="s">
        <v>15</v>
      </c>
      <c r="B49" s="10">
        <v>4483505434.1999998</v>
      </c>
      <c r="C49" s="47">
        <v>46456.4</v>
      </c>
      <c r="D49" s="12">
        <f>C49/D42</f>
        <v>9.6525358050394056E-2</v>
      </c>
      <c r="E49" s="10">
        <v>2114697467.4000001</v>
      </c>
      <c r="F49" s="47">
        <v>24286.9</v>
      </c>
      <c r="G49" s="12">
        <f>F49/G42</f>
        <v>0.10745417461209357</v>
      </c>
      <c r="H49" s="10">
        <v>281129506.39999998</v>
      </c>
      <c r="I49" s="47">
        <v>8108.7</v>
      </c>
      <c r="J49" s="12">
        <f>I49/J42</f>
        <v>0.10404039108008931</v>
      </c>
      <c r="K49" s="12">
        <f t="shared" si="1"/>
        <v>0.10267330791419231</v>
      </c>
    </row>
    <row r="50" spans="1:11" x14ac:dyDescent="0.25">
      <c r="A50" t="s">
        <v>13</v>
      </c>
      <c r="B50" s="10">
        <v>5953440704.8000002</v>
      </c>
      <c r="C50" s="47">
        <v>45490.3</v>
      </c>
      <c r="D50" s="12">
        <f>C50/D42</f>
        <v>9.4518031860407623E-2</v>
      </c>
      <c r="E50" s="10">
        <v>1723386482.9000001</v>
      </c>
      <c r="F50" s="47">
        <v>20305.8</v>
      </c>
      <c r="G50" s="12">
        <f>F50/G42</f>
        <v>8.9840324571610605E-2</v>
      </c>
      <c r="H50" s="10">
        <v>217495249.5</v>
      </c>
      <c r="I50" s="47">
        <v>7420.9</v>
      </c>
      <c r="J50" s="12">
        <f>I50/J42</f>
        <v>9.5215427647617326E-2</v>
      </c>
      <c r="K50" s="12">
        <f t="shared" si="1"/>
        <v>9.3191261359878527E-2</v>
      </c>
    </row>
    <row r="51" spans="1:11" x14ac:dyDescent="0.25">
      <c r="A51" t="s">
        <v>14</v>
      </c>
      <c r="B51" s="10">
        <v>2721332921.9000001</v>
      </c>
      <c r="C51" s="47">
        <v>36067</v>
      </c>
      <c r="D51" s="12">
        <f>C51/D42</f>
        <v>7.4938654067115876E-2</v>
      </c>
      <c r="E51" s="10">
        <v>1769295706.4000001</v>
      </c>
      <c r="F51" s="47">
        <v>21397.8</v>
      </c>
      <c r="G51" s="12">
        <f>F51/G42</f>
        <v>9.4671734042411984E-2</v>
      </c>
      <c r="H51" s="10">
        <v>126602770.8</v>
      </c>
      <c r="I51" s="47">
        <v>5560.4</v>
      </c>
      <c r="J51" s="12">
        <f>I51/J42</f>
        <v>7.134388873206908E-2</v>
      </c>
      <c r="K51" s="12">
        <f t="shared" si="1"/>
        <v>8.0318092280532313E-2</v>
      </c>
    </row>
    <row r="52" spans="1:11" x14ac:dyDescent="0.25">
      <c r="D52" s="45"/>
    </row>
    <row r="53" spans="1:11" x14ac:dyDescent="0.25">
      <c r="B53" s="58"/>
      <c r="C53" s="58"/>
      <c r="D53" s="24"/>
      <c r="E53" s="58"/>
      <c r="F53" s="58"/>
      <c r="G53" s="24"/>
      <c r="H53" s="58"/>
      <c r="I53" s="58"/>
      <c r="J53" s="24"/>
      <c r="K53" s="24"/>
    </row>
    <row r="54" spans="1:11" x14ac:dyDescent="0.25">
      <c r="B54"/>
      <c r="C54"/>
      <c r="E54"/>
      <c r="F54"/>
      <c r="H54"/>
      <c r="I54"/>
    </row>
    <row r="55" spans="1:11" x14ac:dyDescent="0.25">
      <c r="B55"/>
      <c r="C55"/>
      <c r="E55"/>
      <c r="F55"/>
      <c r="H55"/>
      <c r="I55"/>
    </row>
    <row r="56" spans="1:11" x14ac:dyDescent="0.25">
      <c r="B56"/>
      <c r="C56"/>
      <c r="E56"/>
      <c r="F56"/>
      <c r="H56"/>
      <c r="I56"/>
    </row>
    <row r="57" spans="1:11" x14ac:dyDescent="0.25">
      <c r="B57"/>
      <c r="C57"/>
      <c r="E57"/>
      <c r="F57"/>
      <c r="H57"/>
      <c r="I57"/>
    </row>
    <row r="58" spans="1:11" x14ac:dyDescent="0.25">
      <c r="B58"/>
      <c r="C58"/>
      <c r="E58"/>
      <c r="F58"/>
      <c r="H58"/>
      <c r="I58"/>
    </row>
    <row r="59" spans="1:11" x14ac:dyDescent="0.25">
      <c r="B59" s="10"/>
      <c r="C59" s="49"/>
      <c r="D59" s="12"/>
      <c r="E59" s="10"/>
      <c r="F59" s="49"/>
      <c r="G59" s="12"/>
      <c r="H59" s="48"/>
      <c r="I59" s="48"/>
      <c r="J59" s="12"/>
      <c r="K59" s="12"/>
    </row>
    <row r="60" spans="1:11" x14ac:dyDescent="0.25">
      <c r="B60" s="10"/>
      <c r="C60" s="47"/>
      <c r="D60" s="12"/>
      <c r="E60" s="10"/>
      <c r="F60" s="49"/>
      <c r="G60" s="12"/>
      <c r="H60" s="48"/>
      <c r="I60" s="48"/>
      <c r="J60" s="12"/>
      <c r="K60" s="12"/>
    </row>
    <row r="61" spans="1:11" x14ac:dyDescent="0.25">
      <c r="B61" s="10"/>
      <c r="C61" s="49"/>
      <c r="D61" s="12"/>
      <c r="E61" s="10"/>
      <c r="F61" s="47"/>
      <c r="G61" s="12"/>
      <c r="H61" s="48"/>
      <c r="I61" s="48"/>
      <c r="J61" s="12"/>
      <c r="K61" s="12"/>
    </row>
    <row r="62" spans="1:11" x14ac:dyDescent="0.25">
      <c r="B62" s="10"/>
      <c r="C62" s="49"/>
      <c r="D62" s="12"/>
      <c r="E62" s="10"/>
      <c r="F62" s="49"/>
      <c r="G62" s="12"/>
      <c r="H62" s="48"/>
      <c r="I62" s="48"/>
      <c r="J62" s="12"/>
      <c r="K62" s="12"/>
    </row>
    <row r="63" spans="1:11" x14ac:dyDescent="0.25">
      <c r="B63" s="10"/>
      <c r="C63" s="49"/>
      <c r="D63" s="12"/>
      <c r="E63" s="10"/>
      <c r="F63" s="49"/>
      <c r="G63" s="12"/>
      <c r="H63" s="48"/>
      <c r="I63" s="48"/>
      <c r="J63" s="12"/>
      <c r="K63" s="12"/>
    </row>
    <row r="65" spans="2:3" x14ac:dyDescent="0.25">
      <c r="B65" s="48"/>
      <c r="C65" s="48"/>
    </row>
  </sheetData>
  <mergeCells count="15">
    <mergeCell ref="B53:C53"/>
    <mergeCell ref="E53:F53"/>
    <mergeCell ref="H53:I53"/>
    <mergeCell ref="B15:C15"/>
    <mergeCell ref="E15:F15"/>
    <mergeCell ref="H15:I15"/>
    <mergeCell ref="B2:C2"/>
    <mergeCell ref="E2:F2"/>
    <mergeCell ref="H2:I2"/>
    <mergeCell ref="B41:C41"/>
    <mergeCell ref="E41:F41"/>
    <mergeCell ref="H41:I41"/>
    <mergeCell ref="B28:C28"/>
    <mergeCell ref="E28:F28"/>
    <mergeCell ref="H28:I28"/>
  </mergeCells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55"/>
  <sheetViews>
    <sheetView topLeftCell="H4" workbookViewId="0">
      <selection activeCell="W26" sqref="W26:X26"/>
    </sheetView>
  </sheetViews>
  <sheetFormatPr defaultColWidth="9" defaultRowHeight="13.8" x14ac:dyDescent="0.25"/>
  <cols>
    <col min="1" max="1" width="24.5546875" style="29" customWidth="1"/>
    <col min="2" max="2" width="10.88671875" style="39" customWidth="1"/>
    <col min="3" max="3" width="10.6640625" style="40" customWidth="1"/>
    <col min="4" max="4" width="12.5546875" style="29" customWidth="1"/>
    <col min="5" max="5" width="10.88671875" style="39" customWidth="1"/>
    <col min="6" max="6" width="9.21875" style="40" customWidth="1"/>
    <col min="7" max="7" width="12.5546875" style="29" customWidth="1"/>
    <col min="8" max="8" width="10.88671875" style="39" customWidth="1"/>
    <col min="9" max="9" width="9.21875" style="40" customWidth="1"/>
    <col min="10" max="10" width="12.5546875" style="29" customWidth="1"/>
    <col min="11" max="11" width="10.88671875" style="39" customWidth="1"/>
    <col min="12" max="12" width="9.21875" style="40" customWidth="1"/>
    <col min="13" max="13" width="12.5546875" style="29" customWidth="1"/>
    <col min="14" max="14" width="10.88671875" style="39" customWidth="1"/>
    <col min="15" max="15" width="9.21875" style="40" customWidth="1"/>
    <col min="16" max="16" width="12.5546875" style="29" customWidth="1"/>
    <col min="17" max="17" width="10.88671875" style="39" customWidth="1"/>
    <col min="18" max="18" width="9.21875" style="40" customWidth="1"/>
    <col min="19" max="19" width="12.5546875" style="29" customWidth="1"/>
    <col min="20" max="20" width="10.88671875" style="39" customWidth="1"/>
    <col min="21" max="21" width="9.21875" style="40" customWidth="1"/>
    <col min="22" max="22" width="12.5546875" style="29" customWidth="1"/>
    <col min="23" max="23" width="10.88671875" style="39" customWidth="1"/>
    <col min="24" max="24" width="9.21875" style="40" customWidth="1"/>
    <col min="25" max="25" width="12.5546875" style="29" customWidth="1"/>
    <col min="26" max="16384" width="9" style="29"/>
  </cols>
  <sheetData>
    <row r="1" spans="1:25" x14ac:dyDescent="0.25">
      <c r="A1" s="25"/>
      <c r="B1" s="26"/>
      <c r="C1" s="27"/>
      <c r="D1" s="28"/>
      <c r="E1" s="26"/>
      <c r="F1" s="27"/>
      <c r="G1" s="28"/>
      <c r="H1" s="26"/>
      <c r="I1" s="27"/>
      <c r="J1" s="28"/>
      <c r="K1" s="26"/>
      <c r="L1" s="27"/>
      <c r="M1" s="28"/>
      <c r="N1" s="26"/>
      <c r="O1" s="27"/>
      <c r="P1" s="28"/>
      <c r="Q1" s="26"/>
      <c r="R1" s="27"/>
      <c r="S1" s="28"/>
      <c r="T1" s="26"/>
      <c r="U1" s="27"/>
      <c r="V1" s="28"/>
      <c r="W1" s="26"/>
      <c r="X1" s="27"/>
      <c r="Y1" s="28"/>
    </row>
    <row r="2" spans="1:25" x14ac:dyDescent="0.25">
      <c r="A2" s="25" t="s">
        <v>77</v>
      </c>
      <c r="B2" s="59">
        <v>10</v>
      </c>
      <c r="C2" s="59"/>
      <c r="D2" s="30" t="s">
        <v>72</v>
      </c>
      <c r="E2" s="59">
        <v>20</v>
      </c>
      <c r="F2" s="59"/>
      <c r="G2" s="30" t="s">
        <v>72</v>
      </c>
      <c r="H2" s="59">
        <v>30</v>
      </c>
      <c r="I2" s="59"/>
      <c r="J2" s="30" t="s">
        <v>72</v>
      </c>
      <c r="K2" s="59">
        <v>40</v>
      </c>
      <c r="L2" s="59"/>
      <c r="M2" s="30" t="s">
        <v>72</v>
      </c>
      <c r="N2" s="59">
        <v>50</v>
      </c>
      <c r="O2" s="59"/>
      <c r="P2" s="30" t="s">
        <v>72</v>
      </c>
      <c r="Q2" s="59">
        <v>60</v>
      </c>
      <c r="R2" s="59"/>
      <c r="S2" s="30" t="s">
        <v>72</v>
      </c>
      <c r="T2" s="59">
        <v>70</v>
      </c>
      <c r="U2" s="59"/>
      <c r="V2" s="30" t="s">
        <v>72</v>
      </c>
      <c r="W2" s="59">
        <v>80</v>
      </c>
      <c r="X2" s="59"/>
      <c r="Y2" s="30" t="s">
        <v>72</v>
      </c>
    </row>
    <row r="3" spans="1:25" x14ac:dyDescent="0.25">
      <c r="A3" s="31" t="s">
        <v>73</v>
      </c>
      <c r="B3" s="32" t="s">
        <v>74</v>
      </c>
      <c r="C3" s="33" t="s">
        <v>75</v>
      </c>
      <c r="D3" s="30">
        <v>41799</v>
      </c>
      <c r="E3" s="32" t="s">
        <v>74</v>
      </c>
      <c r="F3" s="33" t="s">
        <v>75</v>
      </c>
      <c r="G3" s="30">
        <f>D3</f>
        <v>41799</v>
      </c>
      <c r="H3" s="32" t="s">
        <v>74</v>
      </c>
      <c r="I3" s="33" t="s">
        <v>75</v>
      </c>
      <c r="J3" s="30">
        <f>D3</f>
        <v>41799</v>
      </c>
      <c r="K3" s="32" t="s">
        <v>74</v>
      </c>
      <c r="L3" s="33" t="s">
        <v>75</v>
      </c>
      <c r="M3" s="30">
        <f>D3</f>
        <v>41799</v>
      </c>
      <c r="N3" s="32" t="s">
        <v>74</v>
      </c>
      <c r="O3" s="33" t="s">
        <v>75</v>
      </c>
      <c r="P3" s="30">
        <f>D3</f>
        <v>41799</v>
      </c>
      <c r="Q3" s="32" t="s">
        <v>74</v>
      </c>
      <c r="R3" s="33" t="s">
        <v>75</v>
      </c>
      <c r="S3" s="30">
        <f>D3</f>
        <v>41799</v>
      </c>
      <c r="T3" s="32" t="s">
        <v>74</v>
      </c>
      <c r="U3" s="33" t="s">
        <v>75</v>
      </c>
      <c r="V3" s="30">
        <f>D3</f>
        <v>41799</v>
      </c>
      <c r="W3" s="32" t="s">
        <v>74</v>
      </c>
      <c r="X3" s="33" t="s">
        <v>75</v>
      </c>
      <c r="Y3" s="30">
        <f>D3</f>
        <v>41799</v>
      </c>
    </row>
    <row r="4" spans="1:25" x14ac:dyDescent="0.25">
      <c r="A4" s="31" t="s">
        <v>53</v>
      </c>
      <c r="B4" s="34">
        <v>28140894.495700002</v>
      </c>
      <c r="C4" s="35">
        <v>2777.8041496699998</v>
      </c>
      <c r="D4" s="36">
        <f>C4/D3</f>
        <v>6.6456234591018917E-2</v>
      </c>
      <c r="E4" s="34">
        <v>24957658.1774</v>
      </c>
      <c r="F4" s="35">
        <v>2633.71405185</v>
      </c>
      <c r="G4" s="36">
        <f>F4/G3</f>
        <v>6.3009020594990306E-2</v>
      </c>
      <c r="H4" s="34">
        <v>23596599.854499999</v>
      </c>
      <c r="I4" s="35">
        <v>2632.6911659500001</v>
      </c>
      <c r="J4" s="36">
        <f>I4/J3</f>
        <v>6.2984549055001324E-2</v>
      </c>
      <c r="K4" s="34">
        <v>32234746.312899999</v>
      </c>
      <c r="L4" s="35">
        <v>3383.0043212300002</v>
      </c>
      <c r="M4" s="36">
        <f>L4/M3</f>
        <v>8.0935053978085605E-2</v>
      </c>
      <c r="N4" s="34">
        <v>36441005.929700002</v>
      </c>
      <c r="O4" s="35">
        <v>3090.07868074</v>
      </c>
      <c r="P4" s="36">
        <f>O4/P3</f>
        <v>7.3927095881241175E-2</v>
      </c>
      <c r="Q4" s="34">
        <v>47161041.0493</v>
      </c>
      <c r="R4" s="35">
        <v>2658.8036029499999</v>
      </c>
      <c r="S4" s="36">
        <f>R4/S3</f>
        <v>6.360926345008254E-2</v>
      </c>
      <c r="T4" s="34">
        <v>56174509.501599997</v>
      </c>
      <c r="U4" s="35">
        <v>3128.33278806</v>
      </c>
      <c r="V4" s="36">
        <f>U4/V3</f>
        <v>7.4842287807363808E-2</v>
      </c>
      <c r="W4" s="34">
        <v>6782258.5993100004</v>
      </c>
      <c r="X4" s="35">
        <v>2104.0105109699998</v>
      </c>
      <c r="Y4" s="36">
        <f>X4/Y3</f>
        <v>5.0336383907988225E-2</v>
      </c>
    </row>
    <row r="5" spans="1:25" x14ac:dyDescent="0.25">
      <c r="A5" s="29" t="s">
        <v>22</v>
      </c>
      <c r="B5" s="32">
        <v>181089490.704</v>
      </c>
      <c r="C5" s="33">
        <v>10507.6319537</v>
      </c>
      <c r="D5" s="37">
        <f>C5/D3</f>
        <v>0.25138476886289146</v>
      </c>
      <c r="E5" s="32">
        <v>40763032.343999997</v>
      </c>
      <c r="F5" s="33">
        <v>4201.45143852</v>
      </c>
      <c r="G5" s="37">
        <f>F5/G3</f>
        <v>0.1005155969884447</v>
      </c>
      <c r="H5" s="32">
        <v>38998708.990999997</v>
      </c>
      <c r="I5" s="33">
        <v>4213.6158329800001</v>
      </c>
      <c r="J5" s="37">
        <f>I5/J3</f>
        <v>0.10080661817220508</v>
      </c>
      <c r="K5" s="32">
        <v>38590995.4441</v>
      </c>
      <c r="L5" s="33">
        <v>3730.5214487600001</v>
      </c>
      <c r="M5" s="37">
        <f>L5/M3</f>
        <v>8.9249059756453503E-2</v>
      </c>
      <c r="N5" s="32">
        <v>43560014.438000001</v>
      </c>
      <c r="O5" s="33">
        <v>3710.2524701000002</v>
      </c>
      <c r="P5" s="37">
        <f>O5/P3</f>
        <v>8.8764144359912922E-2</v>
      </c>
      <c r="Q5" s="32">
        <v>48831815.087099999</v>
      </c>
      <c r="R5" s="33">
        <v>3617.19433566</v>
      </c>
      <c r="S5" s="37">
        <f>R5/S3</f>
        <v>8.6537819939711477E-2</v>
      </c>
      <c r="T5" s="32">
        <v>63708864.837200001</v>
      </c>
      <c r="U5" s="33">
        <v>4140.0963875400003</v>
      </c>
      <c r="V5" s="37">
        <f>U5/V3</f>
        <v>9.9047737686069046E-2</v>
      </c>
      <c r="W5" s="32">
        <v>13811837.1742</v>
      </c>
      <c r="X5" s="33">
        <v>2983.2491826</v>
      </c>
      <c r="Y5" s="37">
        <f>X5/Y3</f>
        <v>7.1371305117347308E-2</v>
      </c>
    </row>
    <row r="6" spans="1:25" x14ac:dyDescent="0.25">
      <c r="A6" s="29" t="s">
        <v>20</v>
      </c>
      <c r="B6" s="32">
        <v>30943745.117699999</v>
      </c>
      <c r="C6" s="33">
        <v>3546.1993258399998</v>
      </c>
      <c r="D6" s="37">
        <f>C6/D3</f>
        <v>8.4839334095074034E-2</v>
      </c>
      <c r="E6" s="32">
        <v>26460806.269900002</v>
      </c>
      <c r="F6" s="33">
        <v>3715.7583664899998</v>
      </c>
      <c r="G6" s="37">
        <f>F6/G3</f>
        <v>8.8895867520514843E-2</v>
      </c>
      <c r="H6" s="32">
        <v>26125223.3992</v>
      </c>
      <c r="I6" s="33">
        <v>3616.6835089800002</v>
      </c>
      <c r="J6" s="37">
        <f>I6/J3</f>
        <v>8.6525598913371138E-2</v>
      </c>
      <c r="K6" s="32">
        <v>25768072.6965</v>
      </c>
      <c r="L6" s="33">
        <v>3696.09718062</v>
      </c>
      <c r="M6" s="37">
        <f>L6/M3</f>
        <v>8.842549296920979E-2</v>
      </c>
      <c r="N6" s="32">
        <v>29943197.107500002</v>
      </c>
      <c r="O6" s="33">
        <v>3642.0356240599999</v>
      </c>
      <c r="P6" s="37">
        <f>O6/P3</f>
        <v>8.7132123353668753E-2</v>
      </c>
      <c r="Q6" s="32">
        <v>28412412.112199999</v>
      </c>
      <c r="R6" s="33">
        <v>2871.9477594300001</v>
      </c>
      <c r="S6" s="37">
        <f>R6/S3</f>
        <v>6.8708527941577557E-2</v>
      </c>
      <c r="T6" s="32">
        <v>34602926.349200003</v>
      </c>
      <c r="U6" s="33">
        <v>3501.03059798</v>
      </c>
      <c r="V6" s="37">
        <f>U6/V3</f>
        <v>8.3758716667384395E-2</v>
      </c>
      <c r="W6" s="32">
        <v>9310404.5852600001</v>
      </c>
      <c r="X6" s="33">
        <v>2396.7461162099999</v>
      </c>
      <c r="Y6" s="37">
        <f>X6/Y3</f>
        <v>5.7339795598220049E-2</v>
      </c>
    </row>
    <row r="7" spans="1:25" x14ac:dyDescent="0.25">
      <c r="A7" s="29" t="s">
        <v>21</v>
      </c>
      <c r="B7" s="32">
        <v>38975212.377700001</v>
      </c>
      <c r="C7" s="33">
        <v>4191.4229489199997</v>
      </c>
      <c r="D7" s="37">
        <f>C7/D3</f>
        <v>0.10027567522955094</v>
      </c>
      <c r="E7" s="32">
        <v>38663460.042400002</v>
      </c>
      <c r="F7" s="33">
        <v>4269.2081378700004</v>
      </c>
      <c r="G7" s="37">
        <f>F7/G3</f>
        <v>0.10213660943730712</v>
      </c>
      <c r="H7" s="32">
        <v>23828383.335099999</v>
      </c>
      <c r="I7" s="33">
        <v>3563.7031579099998</v>
      </c>
      <c r="J7" s="37">
        <f>I7/J3</f>
        <v>8.5258096076700401E-2</v>
      </c>
      <c r="K7" s="32">
        <v>26618848.039500002</v>
      </c>
      <c r="L7" s="33">
        <v>3770.76155079</v>
      </c>
      <c r="M7" s="37">
        <f>L7/M3</f>
        <v>9.0211764654417576E-2</v>
      </c>
      <c r="N7" s="32">
        <v>30213285.467700001</v>
      </c>
      <c r="O7" s="33">
        <v>3654.1088581200001</v>
      </c>
      <c r="P7" s="37">
        <f>O7/P3</f>
        <v>8.7420963614440544E-2</v>
      </c>
      <c r="Q7" s="32">
        <v>36565836.529200003</v>
      </c>
      <c r="R7" s="33">
        <v>3301.3144577799999</v>
      </c>
      <c r="S7" s="37">
        <f>R7/S3</f>
        <v>7.898070426995861E-2</v>
      </c>
      <c r="T7" s="32">
        <v>37426425.257600002</v>
      </c>
      <c r="U7" s="33">
        <v>3556.9466831300001</v>
      </c>
      <c r="V7" s="37">
        <f>U7/V3</f>
        <v>8.5096454057034865E-2</v>
      </c>
      <c r="W7" s="32">
        <v>11325790.7519</v>
      </c>
      <c r="X7" s="33">
        <v>2686.8034632700001</v>
      </c>
      <c r="Y7" s="37">
        <f>X7/Y3</f>
        <v>6.4279132593363486E-2</v>
      </c>
    </row>
    <row r="8" spans="1:25" x14ac:dyDescent="0.25">
      <c r="B8" s="32"/>
      <c r="C8" s="33"/>
      <c r="D8" s="30"/>
      <c r="E8" s="32"/>
      <c r="F8" s="33"/>
      <c r="G8" s="30"/>
      <c r="H8" s="32"/>
      <c r="I8" s="33"/>
      <c r="J8" s="30"/>
      <c r="K8" s="26"/>
      <c r="L8" s="27"/>
      <c r="M8" s="28"/>
      <c r="N8" s="26"/>
      <c r="O8" s="27"/>
      <c r="P8" s="28"/>
      <c r="Q8" s="26"/>
      <c r="R8" s="27"/>
      <c r="S8" s="28"/>
      <c r="T8" s="26"/>
      <c r="U8" s="27"/>
      <c r="V8" s="28"/>
      <c r="W8" s="26"/>
      <c r="X8" s="27"/>
      <c r="Y8" s="28"/>
    </row>
    <row r="9" spans="1:25" x14ac:dyDescent="0.25">
      <c r="B9" s="32"/>
      <c r="C9" s="33"/>
      <c r="D9" s="30"/>
      <c r="E9" s="32"/>
      <c r="F9" s="33"/>
      <c r="G9" s="30"/>
      <c r="H9" s="32"/>
      <c r="I9" s="33"/>
      <c r="J9" s="30"/>
      <c r="K9" s="26"/>
      <c r="L9" s="27"/>
      <c r="M9" s="28"/>
      <c r="N9" s="26"/>
      <c r="O9" s="27"/>
      <c r="P9" s="28"/>
      <c r="Q9" s="26"/>
      <c r="R9" s="27"/>
      <c r="S9" s="28"/>
      <c r="T9" s="26"/>
      <c r="U9" s="27"/>
      <c r="V9" s="28"/>
      <c r="W9" s="26"/>
      <c r="X9" s="27"/>
      <c r="Y9" s="28"/>
    </row>
    <row r="10" spans="1:25" x14ac:dyDescent="0.25">
      <c r="A10" s="25" t="s">
        <v>78</v>
      </c>
      <c r="B10" s="59">
        <v>10</v>
      </c>
      <c r="C10" s="59"/>
      <c r="D10" s="30" t="s">
        <v>72</v>
      </c>
      <c r="E10" s="59">
        <v>20</v>
      </c>
      <c r="F10" s="59"/>
      <c r="G10" s="30" t="s">
        <v>72</v>
      </c>
      <c r="H10" s="59">
        <v>30</v>
      </c>
      <c r="I10" s="59"/>
      <c r="J10" s="30" t="s">
        <v>72</v>
      </c>
      <c r="K10" s="59">
        <v>40</v>
      </c>
      <c r="L10" s="59"/>
      <c r="M10" s="30" t="s">
        <v>72</v>
      </c>
      <c r="N10" s="59">
        <v>50</v>
      </c>
      <c r="O10" s="59"/>
      <c r="P10" s="30" t="s">
        <v>72</v>
      </c>
      <c r="Q10" s="59">
        <v>60</v>
      </c>
      <c r="R10" s="59"/>
      <c r="S10" s="30" t="s">
        <v>72</v>
      </c>
      <c r="T10" s="59">
        <v>70</v>
      </c>
      <c r="U10" s="59"/>
      <c r="V10" s="30" t="s">
        <v>72</v>
      </c>
      <c r="W10" s="59">
        <v>80</v>
      </c>
      <c r="X10" s="59"/>
      <c r="Y10" s="30" t="s">
        <v>72</v>
      </c>
    </row>
    <row r="11" spans="1:25" x14ac:dyDescent="0.25">
      <c r="A11" s="31" t="s">
        <v>76</v>
      </c>
      <c r="B11" s="32" t="s">
        <v>74</v>
      </c>
      <c r="C11" s="33" t="s">
        <v>75</v>
      </c>
      <c r="D11" s="30">
        <v>56651</v>
      </c>
      <c r="E11" s="32" t="s">
        <v>74</v>
      </c>
      <c r="F11" s="33" t="s">
        <v>75</v>
      </c>
      <c r="G11" s="30">
        <f>D11</f>
        <v>56651</v>
      </c>
      <c r="H11" s="32" t="s">
        <v>74</v>
      </c>
      <c r="I11" s="33" t="s">
        <v>75</v>
      </c>
      <c r="J11" s="30">
        <f>D11</f>
        <v>56651</v>
      </c>
      <c r="K11" s="32" t="s">
        <v>74</v>
      </c>
      <c r="L11" s="33" t="s">
        <v>75</v>
      </c>
      <c r="M11" s="30">
        <f>D11</f>
        <v>56651</v>
      </c>
      <c r="N11" s="32" t="s">
        <v>74</v>
      </c>
      <c r="O11" s="33" t="s">
        <v>75</v>
      </c>
      <c r="P11" s="30">
        <f>D11</f>
        <v>56651</v>
      </c>
      <c r="Q11" s="32" t="s">
        <v>74</v>
      </c>
      <c r="R11" s="33" t="s">
        <v>75</v>
      </c>
      <c r="S11" s="30">
        <f>D11</f>
        <v>56651</v>
      </c>
      <c r="T11" s="32" t="s">
        <v>74</v>
      </c>
      <c r="U11" s="33" t="s">
        <v>75</v>
      </c>
      <c r="V11" s="30">
        <f>D11</f>
        <v>56651</v>
      </c>
      <c r="W11" s="32" t="s">
        <v>74</v>
      </c>
      <c r="X11" s="33" t="s">
        <v>75</v>
      </c>
      <c r="Y11" s="30">
        <f>D11</f>
        <v>56651</v>
      </c>
    </row>
    <row r="12" spans="1:25" x14ac:dyDescent="0.25">
      <c r="A12" s="31" t="s">
        <v>53</v>
      </c>
      <c r="B12" s="34">
        <v>33017089.141399998</v>
      </c>
      <c r="C12" s="35">
        <v>4189.30226872</v>
      </c>
      <c r="D12" s="36">
        <f>C12/D11</f>
        <v>7.3949308374432934E-2</v>
      </c>
      <c r="E12" s="34">
        <v>34214240.444200002</v>
      </c>
      <c r="F12" s="35">
        <v>4224.7014257999999</v>
      </c>
      <c r="G12" s="36">
        <f>F12/G11</f>
        <v>7.4574172138179379E-2</v>
      </c>
      <c r="H12" s="34">
        <v>26231375.935400002</v>
      </c>
      <c r="I12" s="35">
        <v>3838.4083876300001</v>
      </c>
      <c r="J12" s="36">
        <f>I12/J11</f>
        <v>6.775535096697323E-2</v>
      </c>
      <c r="K12" s="34">
        <v>29661330.8686</v>
      </c>
      <c r="L12" s="35">
        <v>3874.87516581</v>
      </c>
      <c r="M12" s="36">
        <f>L12/M11</f>
        <v>6.8399060313321922E-2</v>
      </c>
      <c r="N12" s="34">
        <v>25991842.055799998</v>
      </c>
      <c r="O12" s="35">
        <v>3831.7114991799999</v>
      </c>
      <c r="P12" s="36">
        <f>O12/P11</f>
        <v>6.7637137900125321E-2</v>
      </c>
      <c r="Q12" s="34">
        <v>26045284.359700002</v>
      </c>
      <c r="R12" s="35">
        <v>3895.60681058</v>
      </c>
      <c r="S12" s="36">
        <f>R12/S11</f>
        <v>6.8765014043529679E-2</v>
      </c>
      <c r="T12" s="34">
        <v>23744942.497699998</v>
      </c>
      <c r="U12" s="35">
        <v>3761.6389812399998</v>
      </c>
      <c r="V12" s="36">
        <f>U12/V11</f>
        <v>6.6400222083281848E-2</v>
      </c>
      <c r="W12" s="34">
        <v>16744779.654200001</v>
      </c>
      <c r="X12" s="35">
        <v>3022.3532766200001</v>
      </c>
      <c r="Y12" s="36">
        <f>X12/Y11</f>
        <v>5.3350395873329688E-2</v>
      </c>
    </row>
    <row r="13" spans="1:25" x14ac:dyDescent="0.25">
      <c r="A13" s="29" t="s">
        <v>22</v>
      </c>
      <c r="B13" s="32">
        <v>45179623.717799999</v>
      </c>
      <c r="C13" s="33">
        <v>5503.04377226</v>
      </c>
      <c r="D13" s="37">
        <f>C13/D11</f>
        <v>9.7139393342747696E-2</v>
      </c>
      <c r="E13" s="32">
        <v>32294820.256099999</v>
      </c>
      <c r="F13" s="33">
        <v>4247.1377168299996</v>
      </c>
      <c r="G13" s="37">
        <f>F13/G11</f>
        <v>7.4970216180296895E-2</v>
      </c>
      <c r="H13" s="32">
        <v>32073517.0858</v>
      </c>
      <c r="I13" s="33">
        <v>4286.7681367799996</v>
      </c>
      <c r="J13" s="37">
        <f>I13/J11</f>
        <v>7.5669769938394721E-2</v>
      </c>
      <c r="K13" s="32">
        <v>32665259.268100001</v>
      </c>
      <c r="L13" s="33">
        <v>4252.8922590100001</v>
      </c>
      <c r="M13" s="37">
        <f>L13/M11</f>
        <v>7.5071795008208153E-2</v>
      </c>
      <c r="N13" s="32">
        <v>34083891.1479</v>
      </c>
      <c r="O13" s="33">
        <v>4793.3328601499998</v>
      </c>
      <c r="P13" s="37">
        <f>O13/P11</f>
        <v>8.4611619568057045E-2</v>
      </c>
      <c r="Q13" s="32">
        <v>30621534.295000002</v>
      </c>
      <c r="R13" s="33">
        <v>4422.0074407100001</v>
      </c>
      <c r="S13" s="37">
        <f>R13/S11</f>
        <v>7.8057005890628584E-2</v>
      </c>
      <c r="T13" s="32">
        <v>28317246.300799999</v>
      </c>
      <c r="U13" s="33">
        <v>4371.0407776399998</v>
      </c>
      <c r="V13" s="37">
        <f>U13/V11</f>
        <v>7.7157345459744744E-2</v>
      </c>
      <c r="W13" s="32">
        <v>24086067.413699999</v>
      </c>
      <c r="X13" s="33">
        <v>3968.5719380300002</v>
      </c>
      <c r="Y13" s="37">
        <f>X13/Y11</f>
        <v>7.0052990027183987E-2</v>
      </c>
    </row>
    <row r="14" spans="1:25" x14ac:dyDescent="0.25">
      <c r="A14" s="29" t="s">
        <v>20</v>
      </c>
      <c r="B14" s="32">
        <v>30501853.0847</v>
      </c>
      <c r="C14" s="33">
        <v>4163.6183703699999</v>
      </c>
      <c r="D14" s="37">
        <f>C14/D11</f>
        <v>7.3495937765794064E-2</v>
      </c>
      <c r="E14" s="32">
        <v>34720788.470899999</v>
      </c>
      <c r="F14" s="33">
        <v>4374.9105625000002</v>
      </c>
      <c r="G14" s="37">
        <f>F14/G11</f>
        <v>7.7225654666290097E-2</v>
      </c>
      <c r="H14" s="32">
        <v>32738822.518199999</v>
      </c>
      <c r="I14" s="33">
        <v>4399.5168990100001</v>
      </c>
      <c r="J14" s="37">
        <f>I14/J11</f>
        <v>7.7660004218989956E-2</v>
      </c>
      <c r="K14" s="32">
        <v>34057014.138499998</v>
      </c>
      <c r="L14" s="33">
        <v>4318.64438685</v>
      </c>
      <c r="M14" s="37">
        <f>L14/M11</f>
        <v>7.6232447562267214E-2</v>
      </c>
      <c r="N14" s="32">
        <v>30253999.7795</v>
      </c>
      <c r="O14" s="33">
        <v>4270.7293648100003</v>
      </c>
      <c r="P14" s="37">
        <f>O14/P11</f>
        <v>7.5386654512894752E-2</v>
      </c>
      <c r="Q14" s="32">
        <v>29313629.192200001</v>
      </c>
      <c r="R14" s="33">
        <v>4188.9782026900002</v>
      </c>
      <c r="S14" s="37">
        <f>R14/S11</f>
        <v>7.3943587980618175E-2</v>
      </c>
      <c r="T14" s="32">
        <v>29252964.478599999</v>
      </c>
      <c r="U14" s="33">
        <v>4283.6105746800004</v>
      </c>
      <c r="V14" s="37">
        <f>U14/V11</f>
        <v>7.5614032844609991E-2</v>
      </c>
      <c r="W14" s="32">
        <v>20934980.370700002</v>
      </c>
      <c r="X14" s="33">
        <v>3521.04770048</v>
      </c>
      <c r="Y14" s="37">
        <f>X14/Y11</f>
        <v>6.2153319455614198E-2</v>
      </c>
    </row>
    <row r="15" spans="1:25" x14ac:dyDescent="0.25">
      <c r="A15" s="29" t="s">
        <v>21</v>
      </c>
      <c r="B15" s="32">
        <v>37753404.190200001</v>
      </c>
      <c r="C15" s="33">
        <v>4934.5414832099996</v>
      </c>
      <c r="D15" s="37">
        <f>C15/D11</f>
        <v>8.7104225577836217E-2</v>
      </c>
      <c r="E15" s="32">
        <v>49693094.669200003</v>
      </c>
      <c r="F15" s="33">
        <v>5420.44908485</v>
      </c>
      <c r="G15" s="37">
        <f>F15/G11</f>
        <v>9.568143695345184E-2</v>
      </c>
      <c r="H15" s="32">
        <v>37957988.415899999</v>
      </c>
      <c r="I15" s="33">
        <v>5019.0712463899999</v>
      </c>
      <c r="J15" s="37">
        <f>I15/J11</f>
        <v>8.8596339806711263E-2</v>
      </c>
      <c r="K15" s="32">
        <v>30599227.4474</v>
      </c>
      <c r="L15" s="33">
        <v>4565.0767053299996</v>
      </c>
      <c r="M15" s="37">
        <f>L15/M11</f>
        <v>8.0582455831847616E-2</v>
      </c>
      <c r="N15" s="32">
        <v>32919111.714699998</v>
      </c>
      <c r="O15" s="33">
        <v>4498.5949556799997</v>
      </c>
      <c r="P15" s="37">
        <f>O15/P11</f>
        <v>7.9408924038057577E-2</v>
      </c>
      <c r="Q15" s="32">
        <v>33011293.34</v>
      </c>
      <c r="R15" s="33">
        <v>4657.5326778299996</v>
      </c>
      <c r="S15" s="37">
        <f>R15/S11</f>
        <v>8.2214483024659751E-2</v>
      </c>
      <c r="T15" s="32">
        <v>36396892.056500003</v>
      </c>
      <c r="U15" s="33">
        <v>4847.9601334999998</v>
      </c>
      <c r="V15" s="37">
        <f>U15/V11</f>
        <v>8.5575896868546011E-2</v>
      </c>
      <c r="W15" s="32">
        <v>37138620.8763</v>
      </c>
      <c r="X15" s="33">
        <v>4873.8530950100003</v>
      </c>
      <c r="Y15" s="37">
        <f>X15/Y11</f>
        <v>8.6032957847346034E-2</v>
      </c>
    </row>
    <row r="16" spans="1:25" x14ac:dyDescent="0.25">
      <c r="B16" s="32"/>
      <c r="C16" s="33"/>
      <c r="D16" s="30"/>
      <c r="E16" s="32"/>
      <c r="F16" s="33"/>
      <c r="G16" s="30"/>
      <c r="H16" s="32"/>
      <c r="I16" s="33"/>
      <c r="J16" s="30"/>
      <c r="K16" s="26"/>
      <c r="L16" s="27"/>
      <c r="M16" s="28"/>
      <c r="N16" s="26"/>
      <c r="O16" s="27"/>
      <c r="P16" s="28"/>
      <c r="Q16" s="26"/>
      <c r="R16" s="27"/>
      <c r="S16" s="28"/>
      <c r="T16" s="26"/>
      <c r="U16" s="27"/>
      <c r="V16" s="28"/>
      <c r="W16" s="26"/>
      <c r="X16" s="27"/>
      <c r="Y16" s="28"/>
    </row>
    <row r="17" spans="1:25" x14ac:dyDescent="0.25">
      <c r="B17" s="32"/>
      <c r="C17" s="33"/>
      <c r="D17" s="30"/>
      <c r="E17" s="32"/>
      <c r="F17" s="33"/>
      <c r="G17" s="30"/>
      <c r="H17" s="32"/>
      <c r="I17" s="33"/>
      <c r="J17" s="30"/>
      <c r="K17" s="26"/>
      <c r="L17" s="27"/>
      <c r="M17" s="28"/>
      <c r="N17" s="26"/>
      <c r="O17" s="27"/>
      <c r="P17" s="28"/>
      <c r="Q17" s="26"/>
      <c r="R17" s="27"/>
      <c r="S17" s="28"/>
      <c r="T17" s="26"/>
      <c r="U17" s="27"/>
      <c r="V17" s="28"/>
      <c r="W17" s="26"/>
      <c r="X17" s="27"/>
      <c r="Y17" s="28"/>
    </row>
    <row r="18" spans="1:25" x14ac:dyDescent="0.25">
      <c r="A18" s="25" t="s">
        <v>79</v>
      </c>
      <c r="B18" s="59">
        <v>10</v>
      </c>
      <c r="C18" s="59"/>
      <c r="D18" s="30" t="s">
        <v>72</v>
      </c>
      <c r="E18" s="59">
        <v>20</v>
      </c>
      <c r="F18" s="59"/>
      <c r="G18" s="30" t="s">
        <v>72</v>
      </c>
      <c r="H18" s="59">
        <v>30</v>
      </c>
      <c r="I18" s="59"/>
      <c r="J18" s="30" t="s">
        <v>72</v>
      </c>
      <c r="K18" s="59">
        <v>40</v>
      </c>
      <c r="L18" s="59"/>
      <c r="M18" s="30" t="s">
        <v>72</v>
      </c>
      <c r="N18" s="59">
        <v>50</v>
      </c>
      <c r="O18" s="59"/>
      <c r="P18" s="30" t="s">
        <v>72</v>
      </c>
      <c r="Q18" s="59">
        <v>60</v>
      </c>
      <c r="R18" s="59"/>
      <c r="S18" s="30" t="s">
        <v>72</v>
      </c>
      <c r="T18" s="59">
        <v>70</v>
      </c>
      <c r="U18" s="59"/>
      <c r="V18" s="30" t="s">
        <v>72</v>
      </c>
      <c r="W18" s="59">
        <v>80</v>
      </c>
      <c r="X18" s="59"/>
      <c r="Y18" s="30" t="s">
        <v>72</v>
      </c>
    </row>
    <row r="19" spans="1:25" x14ac:dyDescent="0.25">
      <c r="A19" s="31" t="s">
        <v>69</v>
      </c>
      <c r="B19" s="32" t="s">
        <v>74</v>
      </c>
      <c r="C19" s="33" t="s">
        <v>75</v>
      </c>
      <c r="D19" s="30">
        <v>189017</v>
      </c>
      <c r="E19" s="32" t="s">
        <v>74</v>
      </c>
      <c r="F19" s="33" t="s">
        <v>75</v>
      </c>
      <c r="G19" s="30">
        <f>D19</f>
        <v>189017</v>
      </c>
      <c r="H19" s="32" t="s">
        <v>74</v>
      </c>
      <c r="I19" s="33" t="s">
        <v>75</v>
      </c>
      <c r="J19" s="30">
        <f>D19</f>
        <v>189017</v>
      </c>
      <c r="K19" s="32" t="s">
        <v>74</v>
      </c>
      <c r="L19" s="33" t="s">
        <v>75</v>
      </c>
      <c r="M19" s="30">
        <f>D19</f>
        <v>189017</v>
      </c>
      <c r="N19" s="32" t="s">
        <v>74</v>
      </c>
      <c r="O19" s="33" t="s">
        <v>75</v>
      </c>
      <c r="P19" s="30">
        <f>D19</f>
        <v>189017</v>
      </c>
      <c r="Q19" s="32" t="s">
        <v>74</v>
      </c>
      <c r="R19" s="33" t="s">
        <v>75</v>
      </c>
      <c r="S19" s="30">
        <f>D19</f>
        <v>189017</v>
      </c>
      <c r="T19" s="32" t="s">
        <v>74</v>
      </c>
      <c r="U19" s="33" t="s">
        <v>75</v>
      </c>
      <c r="V19" s="30">
        <f>D19</f>
        <v>189017</v>
      </c>
      <c r="W19" s="32" t="s">
        <v>74</v>
      </c>
      <c r="X19" s="33" t="s">
        <v>75</v>
      </c>
      <c r="Y19" s="30">
        <f>D19</f>
        <v>189017</v>
      </c>
    </row>
    <row r="20" spans="1:25" x14ac:dyDescent="0.25">
      <c r="A20" s="31" t="s">
        <v>53</v>
      </c>
      <c r="B20" s="34">
        <v>54681380.291599996</v>
      </c>
      <c r="C20" s="35">
        <v>5803.8715482699999</v>
      </c>
      <c r="D20" s="36">
        <f>C20/D19</f>
        <v>3.070555319505653E-2</v>
      </c>
      <c r="E20" s="34">
        <v>45897603.628700003</v>
      </c>
      <c r="F20" s="35">
        <v>5396.7141940000001</v>
      </c>
      <c r="G20" s="36">
        <f>F20/G19</f>
        <v>2.8551475232386506E-2</v>
      </c>
      <c r="H20" s="34">
        <v>45780837.602799997</v>
      </c>
      <c r="I20" s="35">
        <v>5266.9002740200003</v>
      </c>
      <c r="J20" s="36">
        <f>I20/J19</f>
        <v>2.7864690869181082E-2</v>
      </c>
      <c r="K20" s="34">
        <v>32834347.232500002</v>
      </c>
      <c r="L20" s="35">
        <v>4533.9034126200004</v>
      </c>
      <c r="M20" s="36">
        <f>L20/M19</f>
        <v>2.3986749406772936E-2</v>
      </c>
      <c r="N20" s="34">
        <v>35150557.259999998</v>
      </c>
      <c r="O20" s="35">
        <v>4829.12881879</v>
      </c>
      <c r="P20" s="36">
        <f>O20/P19</f>
        <v>2.5548648104614928E-2</v>
      </c>
      <c r="Q20" s="34">
        <v>29893214.565400001</v>
      </c>
      <c r="R20" s="35">
        <v>4564.20572111</v>
      </c>
      <c r="S20" s="36">
        <f>R20/S19</f>
        <v>2.4147064661432571E-2</v>
      </c>
      <c r="T20" s="34">
        <v>32873876.836100001</v>
      </c>
      <c r="U20" s="35">
        <v>4734.5492208200003</v>
      </c>
      <c r="V20" s="36">
        <f>U20/V19</f>
        <v>2.504827195871271E-2</v>
      </c>
      <c r="W20" s="34">
        <v>17517799.781599998</v>
      </c>
      <c r="X20" s="35">
        <v>3587.6585262100002</v>
      </c>
      <c r="Y20" s="36">
        <f>X20/Y19</f>
        <v>1.898061299359317E-2</v>
      </c>
    </row>
    <row r="21" spans="1:25" x14ac:dyDescent="0.25">
      <c r="A21" s="29" t="s">
        <v>22</v>
      </c>
      <c r="B21" s="32">
        <v>367144349.24900001</v>
      </c>
      <c r="C21" s="33">
        <v>15485.6594446</v>
      </c>
      <c r="D21" s="37">
        <f>C21/D19</f>
        <v>8.1927336930540634E-2</v>
      </c>
      <c r="E21" s="32">
        <v>44796170.094300002</v>
      </c>
      <c r="F21" s="33">
        <v>5447.1904259200001</v>
      </c>
      <c r="G21" s="37">
        <f>F21/G19</f>
        <v>2.8818521222535538E-2</v>
      </c>
      <c r="H21" s="32">
        <v>45877552.742399998</v>
      </c>
      <c r="I21" s="33">
        <v>5578.5887711400001</v>
      </c>
      <c r="J21" s="37">
        <f>I21/J19</f>
        <v>2.9513688034092173E-2</v>
      </c>
      <c r="K21" s="32">
        <v>49666547.101899996</v>
      </c>
      <c r="L21" s="33">
        <v>5819.9096085399997</v>
      </c>
      <c r="M21" s="37">
        <f>L21/M19</f>
        <v>3.0790403024807289E-2</v>
      </c>
      <c r="N21" s="32">
        <v>47506829.1558</v>
      </c>
      <c r="O21" s="33">
        <v>5949.8057578300004</v>
      </c>
      <c r="P21" s="37">
        <f>O21/P19</f>
        <v>3.147762242459673E-2</v>
      </c>
      <c r="Q21" s="32">
        <v>44078095.690899998</v>
      </c>
      <c r="R21" s="33">
        <v>5493.2782709800003</v>
      </c>
      <c r="S21" s="37">
        <f>R21/S19</f>
        <v>2.9062350322881011E-2</v>
      </c>
      <c r="T21" s="32">
        <v>41911885.071599998</v>
      </c>
      <c r="U21" s="33">
        <v>5239.6258135799999</v>
      </c>
      <c r="V21" s="37">
        <f>U21/V19</f>
        <v>2.7720394533719189E-2</v>
      </c>
      <c r="W21" s="32">
        <v>36880031.132799998</v>
      </c>
      <c r="X21" s="33">
        <v>5154.2895576299998</v>
      </c>
      <c r="Y21" s="37">
        <f>X21/Y19</f>
        <v>2.7268920560743211E-2</v>
      </c>
    </row>
    <row r="22" spans="1:25" x14ac:dyDescent="0.25">
      <c r="A22" s="29" t="s">
        <v>20</v>
      </c>
      <c r="B22" s="32">
        <v>41165688.837399997</v>
      </c>
      <c r="C22" s="33">
        <v>5019.8988888900003</v>
      </c>
      <c r="D22" s="37">
        <f>C22/D19</f>
        <v>2.6557922773560051E-2</v>
      </c>
      <c r="E22" s="32">
        <v>42805836.6743</v>
      </c>
      <c r="F22" s="33">
        <v>5296.2456984099999</v>
      </c>
      <c r="G22" s="37">
        <f>F22/G19</f>
        <v>2.8019943700354995E-2</v>
      </c>
      <c r="H22" s="32">
        <v>47572749.822999999</v>
      </c>
      <c r="I22" s="33">
        <v>5511.2239714300003</v>
      </c>
      <c r="J22" s="37">
        <f>I22/J19</f>
        <v>2.9157292579133097E-2</v>
      </c>
      <c r="K22" s="32">
        <v>42879171.861199997</v>
      </c>
      <c r="L22" s="33">
        <v>5322.3070668999999</v>
      </c>
      <c r="M22" s="37">
        <f>L22/M19</f>
        <v>2.8157822137162267E-2</v>
      </c>
      <c r="N22" s="32">
        <v>45365578.049699999</v>
      </c>
      <c r="O22" s="33">
        <v>5691.3357626400002</v>
      </c>
      <c r="P22" s="37">
        <f>O22/P19</f>
        <v>3.0110179310009155E-2</v>
      </c>
      <c r="Q22" s="32">
        <v>39473900.062100001</v>
      </c>
      <c r="R22" s="33">
        <v>5199.7556972299999</v>
      </c>
      <c r="S22" s="37">
        <f>R22/S19</f>
        <v>2.7509460510059942E-2</v>
      </c>
      <c r="T22" s="32">
        <v>45421240.202200003</v>
      </c>
      <c r="U22" s="33">
        <v>5501.8216223299996</v>
      </c>
      <c r="V22" s="37">
        <f>U22/V19</f>
        <v>2.9107549174571597E-2</v>
      </c>
      <c r="W22" s="32">
        <v>46144354.1083</v>
      </c>
      <c r="X22" s="33">
        <v>5523.9628328199997</v>
      </c>
      <c r="Y22" s="37">
        <f>X22/Y19</f>
        <v>2.9224687900135965E-2</v>
      </c>
    </row>
    <row r="23" spans="1:25" x14ac:dyDescent="0.25">
      <c r="A23" s="29" t="s">
        <v>21</v>
      </c>
      <c r="B23" s="32">
        <v>64102779.163800001</v>
      </c>
      <c r="C23" s="33">
        <v>6466.0509038999999</v>
      </c>
      <c r="D23" s="37">
        <f>C23/D19</f>
        <v>3.4208832559505228E-2</v>
      </c>
      <c r="E23" s="32">
        <v>63865750.7465</v>
      </c>
      <c r="F23" s="33">
        <v>6321.6291295999999</v>
      </c>
      <c r="G23" s="37">
        <f>F23/G19</f>
        <v>3.3444764913208865E-2</v>
      </c>
      <c r="H23" s="32">
        <v>76582085.537900001</v>
      </c>
      <c r="I23" s="33">
        <v>7062.12976841</v>
      </c>
      <c r="J23" s="37">
        <f>I23/J19</f>
        <v>3.7362405330790355E-2</v>
      </c>
      <c r="K23" s="32">
        <v>48577600.189099997</v>
      </c>
      <c r="L23" s="33">
        <v>5650.3741998100004</v>
      </c>
      <c r="M23" s="37">
        <f>L23/M19</f>
        <v>2.9893470956633531E-2</v>
      </c>
      <c r="N23" s="32">
        <v>71530547.920599997</v>
      </c>
      <c r="O23" s="33">
        <v>6944.9872975999997</v>
      </c>
      <c r="P23" s="37">
        <f>O23/P19</f>
        <v>3.6742659642254399E-2</v>
      </c>
      <c r="Q23" s="32">
        <v>45144506.534699999</v>
      </c>
      <c r="R23" s="33">
        <v>5423.4418279399997</v>
      </c>
      <c r="S23" s="37">
        <f>R23/S19</f>
        <v>2.8692878566160714E-2</v>
      </c>
      <c r="T23" s="32">
        <v>50546264.8605</v>
      </c>
      <c r="U23" s="33">
        <v>5811.9471875199997</v>
      </c>
      <c r="V23" s="37">
        <f>U23/V19</f>
        <v>3.0748277602120441E-2</v>
      </c>
      <c r="W23" s="32">
        <v>44043653.540200002</v>
      </c>
      <c r="X23" s="33">
        <v>5597.1248597800004</v>
      </c>
      <c r="Y23" s="37">
        <f>X23/Y19</f>
        <v>2.9611753756434607E-2</v>
      </c>
    </row>
    <row r="24" spans="1:25" x14ac:dyDescent="0.25">
      <c r="B24" s="32"/>
      <c r="C24" s="33"/>
      <c r="D24" s="30"/>
      <c r="E24" s="32"/>
      <c r="F24" s="33"/>
      <c r="G24" s="30"/>
      <c r="H24" s="32"/>
      <c r="I24" s="33"/>
      <c r="J24" s="30"/>
      <c r="K24" s="26"/>
      <c r="L24" s="27"/>
      <c r="M24" s="28"/>
      <c r="N24" s="26"/>
      <c r="O24" s="27"/>
      <c r="P24" s="28"/>
      <c r="Q24" s="26"/>
      <c r="R24" s="27"/>
      <c r="S24" s="28"/>
      <c r="T24" s="26"/>
      <c r="U24" s="27"/>
      <c r="V24" s="28"/>
      <c r="W24" s="26"/>
      <c r="X24" s="27"/>
      <c r="Y24" s="28"/>
    </row>
    <row r="25" spans="1:25" x14ac:dyDescent="0.25">
      <c r="A25" s="38">
        <v>20</v>
      </c>
      <c r="B25" s="32"/>
      <c r="C25" s="33"/>
      <c r="D25" s="30"/>
      <c r="E25" s="32"/>
      <c r="F25" s="33"/>
      <c r="G25" s="30"/>
      <c r="H25" s="32"/>
      <c r="I25" s="33"/>
      <c r="J25" s="30"/>
      <c r="K25" s="26"/>
      <c r="L25" s="27"/>
      <c r="M25" s="28"/>
      <c r="N25" s="26"/>
      <c r="O25" s="27"/>
      <c r="P25" s="28"/>
      <c r="Q25" s="26"/>
      <c r="R25" s="27"/>
      <c r="S25" s="28"/>
      <c r="T25" s="26"/>
      <c r="U25" s="27"/>
      <c r="V25" s="28"/>
      <c r="W25" s="26"/>
      <c r="X25" s="27"/>
      <c r="Y25" s="28"/>
    </row>
    <row r="26" spans="1:25" x14ac:dyDescent="0.25">
      <c r="A26" s="25" t="s">
        <v>80</v>
      </c>
      <c r="B26" s="59">
        <v>10</v>
      </c>
      <c r="C26" s="59"/>
      <c r="D26" s="30" t="s">
        <v>72</v>
      </c>
      <c r="E26" s="59">
        <v>20</v>
      </c>
      <c r="F26" s="59"/>
      <c r="G26" s="30" t="s">
        <v>72</v>
      </c>
      <c r="H26" s="59">
        <v>30</v>
      </c>
      <c r="I26" s="59"/>
      <c r="J26" s="30" t="s">
        <v>72</v>
      </c>
      <c r="K26" s="59">
        <v>40</v>
      </c>
      <c r="L26" s="59"/>
      <c r="M26" s="30" t="s">
        <v>72</v>
      </c>
      <c r="N26" s="59">
        <v>50</v>
      </c>
      <c r="O26" s="59"/>
      <c r="P26" s="30" t="s">
        <v>72</v>
      </c>
      <c r="Q26" s="59">
        <v>60</v>
      </c>
      <c r="R26" s="59"/>
      <c r="S26" s="30" t="s">
        <v>72</v>
      </c>
      <c r="T26" s="59">
        <v>70</v>
      </c>
      <c r="U26" s="59"/>
      <c r="V26" s="30" t="s">
        <v>72</v>
      </c>
      <c r="W26" s="59">
        <v>80</v>
      </c>
      <c r="X26" s="59"/>
      <c r="Y26" s="30" t="s">
        <v>72</v>
      </c>
    </row>
    <row r="27" spans="1:25" x14ac:dyDescent="0.25">
      <c r="A27" s="31" t="s">
        <v>81</v>
      </c>
      <c r="B27" s="32" t="s">
        <v>74</v>
      </c>
      <c r="C27" s="33" t="s">
        <v>75</v>
      </c>
      <c r="D27" s="28">
        <v>481287</v>
      </c>
      <c r="E27" s="32" t="s">
        <v>74</v>
      </c>
      <c r="F27" s="33" t="s">
        <v>75</v>
      </c>
      <c r="G27" s="28">
        <f>D27</f>
        <v>481287</v>
      </c>
      <c r="H27" s="32" t="s">
        <v>74</v>
      </c>
      <c r="I27" s="33" t="s">
        <v>75</v>
      </c>
      <c r="J27" s="28">
        <f>D27</f>
        <v>481287</v>
      </c>
      <c r="K27" s="32" t="s">
        <v>74</v>
      </c>
      <c r="L27" s="33" t="s">
        <v>75</v>
      </c>
      <c r="M27" s="28">
        <f>D27</f>
        <v>481287</v>
      </c>
      <c r="N27" s="32" t="s">
        <v>74</v>
      </c>
      <c r="O27" s="33" t="s">
        <v>75</v>
      </c>
      <c r="P27" s="28">
        <f>D27</f>
        <v>481287</v>
      </c>
      <c r="Q27" s="32" t="s">
        <v>74</v>
      </c>
      <c r="R27" s="33" t="s">
        <v>75</v>
      </c>
      <c r="S27" s="28">
        <f>D27</f>
        <v>481287</v>
      </c>
      <c r="T27" s="32" t="s">
        <v>74</v>
      </c>
      <c r="U27" s="33" t="s">
        <v>75</v>
      </c>
      <c r="V27" s="28">
        <f>D27</f>
        <v>481287</v>
      </c>
      <c r="W27" s="32" t="s">
        <v>74</v>
      </c>
      <c r="X27" s="33" t="s">
        <v>75</v>
      </c>
      <c r="Y27" s="28">
        <f>D27</f>
        <v>481287</v>
      </c>
    </row>
    <row r="28" spans="1:25" x14ac:dyDescent="0.25">
      <c r="A28" s="31" t="s">
        <v>53</v>
      </c>
      <c r="B28" s="34">
        <v>16116144916.6</v>
      </c>
      <c r="C28" s="35">
        <v>102999.348105</v>
      </c>
      <c r="D28" s="36">
        <f>C28/D27</f>
        <v>0.21400816582413404</v>
      </c>
      <c r="E28" s="34">
        <v>18191432070.900002</v>
      </c>
      <c r="F28" s="35">
        <v>101957.837348</v>
      </c>
      <c r="G28" s="36">
        <f>F28/G27</f>
        <v>0.21184415400374412</v>
      </c>
      <c r="H28" s="34">
        <v>9509363622.6000004</v>
      </c>
      <c r="I28" s="35">
        <v>77494.024699100002</v>
      </c>
      <c r="J28" s="36">
        <f>I28/J27</f>
        <v>0.16101416555838824</v>
      </c>
      <c r="K28" s="34">
        <v>5351520864.4300003</v>
      </c>
      <c r="L28" s="35">
        <v>57142.139951800003</v>
      </c>
      <c r="M28" s="36">
        <f>L28/M27</f>
        <v>0.11872778602330834</v>
      </c>
      <c r="N28" s="34">
        <v>3921856855.5900002</v>
      </c>
      <c r="O28" s="35">
        <v>47726.480121200002</v>
      </c>
      <c r="P28" s="36">
        <f>O28/P27</f>
        <v>9.9164282686214258E-2</v>
      </c>
      <c r="Q28" s="34">
        <v>2863894364.0900002</v>
      </c>
      <c r="R28" s="35">
        <v>37991.587986999999</v>
      </c>
      <c r="S28" s="36">
        <f>R28/S27</f>
        <v>7.8937490493198439E-2</v>
      </c>
      <c r="T28" s="34">
        <v>3450997057.4099998</v>
      </c>
      <c r="U28" s="35">
        <v>41356.691263599998</v>
      </c>
      <c r="V28" s="36">
        <f>U28/V27</f>
        <v>8.5929375328234497E-2</v>
      </c>
      <c r="W28" s="34">
        <v>2755512814.1900001</v>
      </c>
      <c r="X28" s="35">
        <v>37393.599242999997</v>
      </c>
      <c r="Y28" s="36">
        <f>X28/Y27</f>
        <v>7.769501200531076E-2</v>
      </c>
    </row>
    <row r="29" spans="1:25" x14ac:dyDescent="0.25">
      <c r="A29" s="29" t="s">
        <v>22</v>
      </c>
      <c r="B29" s="32">
        <v>140379002218</v>
      </c>
      <c r="C29" s="33">
        <v>309361.81874100002</v>
      </c>
      <c r="D29" s="37">
        <f>C29/D27</f>
        <v>0.64278033427248193</v>
      </c>
      <c r="E29" s="32">
        <v>24009155957.799999</v>
      </c>
      <c r="F29" s="33">
        <v>118977.84673600001</v>
      </c>
      <c r="G29" s="37">
        <f>F29/G27</f>
        <v>0.24720768841876054</v>
      </c>
      <c r="H29" s="32">
        <v>13603236169.5</v>
      </c>
      <c r="I29" s="33">
        <v>92038.707724099993</v>
      </c>
      <c r="J29" s="37">
        <f>I29/J27</f>
        <v>0.19123456009428885</v>
      </c>
      <c r="K29" s="32">
        <v>13973518876.700001</v>
      </c>
      <c r="L29" s="33">
        <v>97488.625849899996</v>
      </c>
      <c r="M29" s="37">
        <f>L29/M27</f>
        <v>0.20255819469443387</v>
      </c>
      <c r="N29" s="32">
        <v>16240909577.6</v>
      </c>
      <c r="O29" s="33">
        <v>106059.512168</v>
      </c>
      <c r="P29" s="37">
        <f>O29/P27</f>
        <v>0.22036645944727368</v>
      </c>
      <c r="Q29" s="32">
        <v>14525792360.5</v>
      </c>
      <c r="R29" s="33">
        <v>97746.361598500007</v>
      </c>
      <c r="S29" s="37">
        <f>R29/S27</f>
        <v>0.20309370832476259</v>
      </c>
      <c r="T29" s="32">
        <v>17474291510.599998</v>
      </c>
      <c r="U29" s="33">
        <v>110596.225645</v>
      </c>
      <c r="V29" s="37">
        <f>U29/V27</f>
        <v>0.22979267182575053</v>
      </c>
      <c r="W29" s="32">
        <v>17888921825.099998</v>
      </c>
      <c r="X29" s="33">
        <v>109608.882308</v>
      </c>
      <c r="Y29" s="37">
        <f>X29/Y27</f>
        <v>0.22774120703031664</v>
      </c>
    </row>
    <row r="30" spans="1:25" x14ac:dyDescent="0.25">
      <c r="A30" s="29" t="s">
        <v>20</v>
      </c>
      <c r="B30" s="32">
        <v>16823028412.5</v>
      </c>
      <c r="C30" s="33">
        <v>115634.59256400001</v>
      </c>
      <c r="D30" s="37">
        <f>C30/D27</f>
        <v>0.24026120083027383</v>
      </c>
      <c r="E30" s="32">
        <v>17469595439.599998</v>
      </c>
      <c r="F30" s="33">
        <v>97301.472340299995</v>
      </c>
      <c r="G30" s="37">
        <f>F30/G27</f>
        <v>0.20216933418168367</v>
      </c>
      <c r="H30" s="32">
        <v>9766364711.1399994</v>
      </c>
      <c r="I30" s="33">
        <v>72646.382507999995</v>
      </c>
      <c r="J30" s="37">
        <f>I30/J27</f>
        <v>0.15094191720948208</v>
      </c>
      <c r="K30" s="32">
        <v>8030389913.3999996</v>
      </c>
      <c r="L30" s="33">
        <v>67644.359544699997</v>
      </c>
      <c r="M30" s="37">
        <f>L30/M27</f>
        <v>0.14054890230714728</v>
      </c>
      <c r="N30" s="32">
        <v>6866381210.6700001</v>
      </c>
      <c r="O30" s="33">
        <v>60932.150216599999</v>
      </c>
      <c r="P30" s="37">
        <f>O30/P27</f>
        <v>0.12660252659348786</v>
      </c>
      <c r="Q30" s="32">
        <v>3934018145.0799999</v>
      </c>
      <c r="R30" s="33">
        <v>47051.359473500001</v>
      </c>
      <c r="S30" s="37">
        <f>R30/S27</f>
        <v>9.7761542434140133E-2</v>
      </c>
      <c r="T30" s="32">
        <v>4364574745.9700003</v>
      </c>
      <c r="U30" s="33">
        <v>47119.555979800003</v>
      </c>
      <c r="V30" s="37">
        <f>U30/V27</f>
        <v>9.7903238566177775E-2</v>
      </c>
      <c r="W30" s="32">
        <v>4184454700.6700001</v>
      </c>
      <c r="X30" s="33">
        <v>44245.668240999999</v>
      </c>
      <c r="Y30" s="37">
        <f>X30/Y27</f>
        <v>9.193198287300508E-2</v>
      </c>
    </row>
    <row r="31" spans="1:25" x14ac:dyDescent="0.25">
      <c r="A31" s="29" t="s">
        <v>21</v>
      </c>
      <c r="B31" s="32">
        <v>19719193202.099998</v>
      </c>
      <c r="C31" s="33">
        <v>97082.982103100003</v>
      </c>
      <c r="D31" s="37">
        <f>C31/D27</f>
        <v>0.20171536339668431</v>
      </c>
      <c r="E31" s="32">
        <v>31948441528.400002</v>
      </c>
      <c r="F31" s="33">
        <v>117947.053896</v>
      </c>
      <c r="G31" s="37">
        <f>F31/G27</f>
        <v>0.24506594588260228</v>
      </c>
      <c r="H31" s="32">
        <v>22922332412.400002</v>
      </c>
      <c r="I31" s="33">
        <v>96647.844400400005</v>
      </c>
      <c r="J31" s="37">
        <f>I31/J27</f>
        <v>0.20081125066831226</v>
      </c>
      <c r="K31" s="32">
        <v>16218179112.1</v>
      </c>
      <c r="L31" s="33">
        <v>89903.942024899996</v>
      </c>
      <c r="M31" s="37">
        <f>L31/M27</f>
        <v>0.18679902433454465</v>
      </c>
      <c r="N31" s="32">
        <v>3332391855.0300002</v>
      </c>
      <c r="O31" s="33">
        <v>37397.357042000003</v>
      </c>
      <c r="P31" s="37">
        <f>O31/P27</f>
        <v>7.7702819818528251E-2</v>
      </c>
      <c r="Q31" s="32">
        <v>1665214295.1099999</v>
      </c>
      <c r="R31" s="33">
        <v>29997.3267701</v>
      </c>
      <c r="S31" s="37">
        <f>R31/S27</f>
        <v>6.2327315655939179E-2</v>
      </c>
      <c r="T31" s="32">
        <v>10660641470.299999</v>
      </c>
      <c r="U31" s="33">
        <v>57090.266427199997</v>
      </c>
      <c r="V31" s="37">
        <f>U31/V27</f>
        <v>0.11862000516781047</v>
      </c>
      <c r="W31" s="32">
        <v>4035880779.5799999</v>
      </c>
      <c r="X31" s="33">
        <v>35311.585072599999</v>
      </c>
      <c r="Y31" s="37">
        <f>X31/Y27</f>
        <v>7.3369081385119481E-2</v>
      </c>
    </row>
    <row r="33" spans="1:25" x14ac:dyDescent="0.25">
      <c r="A33" s="31"/>
      <c r="D33" s="50"/>
      <c r="G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</row>
    <row r="34" spans="1:25" x14ac:dyDescent="0.25">
      <c r="D34" s="50"/>
      <c r="G34" s="50"/>
      <c r="J34" s="50"/>
      <c r="M34" s="50"/>
      <c r="P34" s="50"/>
      <c r="S34" s="50"/>
      <c r="V34" s="50"/>
      <c r="Y34" s="50"/>
    </row>
    <row r="35" spans="1:25" x14ac:dyDescent="0.25">
      <c r="D35" s="50"/>
      <c r="G35" s="50"/>
      <c r="J35" s="50"/>
      <c r="M35" s="50"/>
      <c r="P35" s="50"/>
      <c r="S35" s="50"/>
      <c r="V35" s="50"/>
      <c r="Y35" s="50"/>
    </row>
    <row r="36" spans="1:25" x14ac:dyDescent="0.25">
      <c r="D36" s="50"/>
      <c r="G36" s="50"/>
      <c r="J36" s="50"/>
      <c r="M36" s="50"/>
      <c r="P36" s="50"/>
      <c r="S36" s="50"/>
      <c r="V36" s="50"/>
      <c r="Y36" s="50"/>
    </row>
    <row r="37" spans="1:25" x14ac:dyDescent="0.25">
      <c r="D37" s="50"/>
      <c r="G37" s="50"/>
      <c r="J37" s="50"/>
      <c r="M37" s="50"/>
      <c r="P37" s="50"/>
      <c r="S37" s="50"/>
      <c r="V37" s="50"/>
      <c r="Y37" s="50"/>
    </row>
    <row r="38" spans="1:25" x14ac:dyDescent="0.25">
      <c r="D38" s="50"/>
      <c r="G38" s="50"/>
      <c r="J38" s="50"/>
      <c r="M38" s="50"/>
      <c r="P38" s="50"/>
      <c r="S38" s="50"/>
      <c r="V38" s="50"/>
      <c r="Y38" s="50"/>
    </row>
    <row r="39" spans="1:25" x14ac:dyDescent="0.25">
      <c r="D39" s="50"/>
      <c r="G39" s="50"/>
      <c r="J39" s="50"/>
      <c r="M39" s="50"/>
      <c r="P39" s="50"/>
      <c r="S39" s="50"/>
      <c r="V39" s="50"/>
      <c r="Y39" s="50"/>
    </row>
    <row r="40" spans="1:25" x14ac:dyDescent="0.25">
      <c r="D40" s="50"/>
      <c r="G40" s="50"/>
      <c r="J40" s="50"/>
      <c r="M40" s="50"/>
      <c r="P40" s="50"/>
      <c r="S40" s="50"/>
      <c r="V40" s="50"/>
      <c r="Y40" s="50"/>
    </row>
    <row r="41" spans="1:25" x14ac:dyDescent="0.25">
      <c r="D41" s="50"/>
      <c r="G41" s="50"/>
      <c r="J41" s="50"/>
      <c r="M41" s="50"/>
      <c r="P41" s="50"/>
      <c r="S41" s="50"/>
      <c r="V41" s="50"/>
      <c r="Y41" s="50"/>
    </row>
    <row r="42" spans="1:25" x14ac:dyDescent="0.25">
      <c r="D42" s="50"/>
    </row>
    <row r="43" spans="1:25" x14ac:dyDescent="0.25">
      <c r="D43" s="50"/>
    </row>
    <row r="44" spans="1:25" x14ac:dyDescent="0.25"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1:25" x14ac:dyDescent="0.25"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1:25" x14ac:dyDescent="0.25"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</row>
    <row r="47" spans="1:25" x14ac:dyDescent="0.25"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</row>
    <row r="48" spans="1:25" x14ac:dyDescent="0.25"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</row>
    <row r="49" spans="4:25" x14ac:dyDescent="0.25"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</row>
    <row r="50" spans="4:25" x14ac:dyDescent="0.25"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</row>
    <row r="51" spans="4:25" x14ac:dyDescent="0.25"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</row>
    <row r="52" spans="4:25" x14ac:dyDescent="0.25">
      <c r="D52" s="51"/>
    </row>
    <row r="53" spans="4:25" x14ac:dyDescent="0.25">
      <c r="D53" s="51"/>
    </row>
    <row r="54" spans="4:25" x14ac:dyDescent="0.25">
      <c r="D54" s="51"/>
    </row>
    <row r="55" spans="4:25" x14ac:dyDescent="0.25">
      <c r="D55" s="51"/>
    </row>
  </sheetData>
  <mergeCells count="32">
    <mergeCell ref="T2:U2"/>
    <mergeCell ref="W2:X2"/>
    <mergeCell ref="B10:C10"/>
    <mergeCell ref="E10:F10"/>
    <mergeCell ref="H10:I10"/>
    <mergeCell ref="K10:L10"/>
    <mergeCell ref="N10:O10"/>
    <mergeCell ref="Q10:R10"/>
    <mergeCell ref="T10:U10"/>
    <mergeCell ref="B2:C2"/>
    <mergeCell ref="E2:F2"/>
    <mergeCell ref="H2:I2"/>
    <mergeCell ref="K2:L2"/>
    <mergeCell ref="N2:O2"/>
    <mergeCell ref="Q2:R2"/>
    <mergeCell ref="W10:X10"/>
    <mergeCell ref="B18:C18"/>
    <mergeCell ref="E18:F18"/>
    <mergeCell ref="H18:I18"/>
    <mergeCell ref="K18:L18"/>
    <mergeCell ref="N18:O18"/>
    <mergeCell ref="Q18:R18"/>
    <mergeCell ref="T18:U18"/>
    <mergeCell ref="W18:X18"/>
    <mergeCell ref="Q26:R26"/>
    <mergeCell ref="T26:U26"/>
    <mergeCell ref="W26:X26"/>
    <mergeCell ref="B26:C26"/>
    <mergeCell ref="E26:F26"/>
    <mergeCell ref="H26:I26"/>
    <mergeCell ref="K26:L26"/>
    <mergeCell ref="N26:O26"/>
  </mergeCells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9"/>
  <sheetViews>
    <sheetView tabSelected="1" workbookViewId="0">
      <selection activeCell="H12" sqref="H12"/>
    </sheetView>
  </sheetViews>
  <sheetFormatPr defaultRowHeight="13.8" x14ac:dyDescent="0.25"/>
  <cols>
    <col min="1" max="1" width="25.44140625" customWidth="1"/>
    <col min="2" max="2" width="8.88671875" customWidth="1"/>
  </cols>
  <sheetData>
    <row r="1" spans="1:2" x14ac:dyDescent="0.25">
      <c r="A1" t="s">
        <v>85</v>
      </c>
      <c r="B1" s="55">
        <v>3.9199999999999999E-2</v>
      </c>
    </row>
    <row r="2" spans="1:2" x14ac:dyDescent="0.25">
      <c r="A2" t="s">
        <v>86</v>
      </c>
      <c r="B2" s="55">
        <v>4.65E-2</v>
      </c>
    </row>
    <row r="3" spans="1:2" x14ac:dyDescent="0.25">
      <c r="A3" t="s">
        <v>87</v>
      </c>
      <c r="B3" s="55">
        <v>0.11219999999999999</v>
      </c>
    </row>
    <row r="4" spans="1:2" x14ac:dyDescent="0.25">
      <c r="A4" t="s">
        <v>88</v>
      </c>
      <c r="B4" s="55">
        <v>0.11210000000000001</v>
      </c>
    </row>
    <row r="5" spans="1:2" x14ac:dyDescent="0.25">
      <c r="A5" t="s">
        <v>89</v>
      </c>
      <c r="B5" s="55">
        <v>0.11219999999999999</v>
      </c>
    </row>
    <row r="6" spans="1:2" x14ac:dyDescent="0.25">
      <c r="A6" t="s">
        <v>90</v>
      </c>
      <c r="B6" s="55">
        <v>3.8300000000000001E-2</v>
      </c>
    </row>
    <row r="7" spans="1:2" x14ac:dyDescent="0.25">
      <c r="A7" t="s">
        <v>91</v>
      </c>
      <c r="B7" s="55">
        <v>3.7100000000000001E-2</v>
      </c>
    </row>
    <row r="8" spans="1:2" x14ac:dyDescent="0.25">
      <c r="A8" t="s">
        <v>92</v>
      </c>
      <c r="B8" s="55">
        <v>4.6100000000000002E-2</v>
      </c>
    </row>
    <row r="9" spans="1:2" x14ac:dyDescent="0.25">
      <c r="A9" t="s">
        <v>93</v>
      </c>
      <c r="B9" s="55">
        <v>3.9899999999999998E-2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Application Log</vt:lpstr>
      <vt:lpstr>Refined Model</vt:lpstr>
      <vt:lpstr>Refine</vt:lpstr>
      <vt:lpstr>accuracy</vt:lpstr>
      <vt:lpstr>Size of History data</vt:lpstr>
      <vt:lpstr>tiny_cluster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2018-03-31T16:16:29Z</dcterms:modified>
</cp:coreProperties>
</file>