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helen\OneDrive\Documents\Helen\Publications\ART AIN Rebuttal letter and manuscript revision Oct 2019\Lancet HIV master tables for Mendeley 230120\"/>
    </mc:Choice>
  </mc:AlternateContent>
  <xr:revisionPtr revIDLastSave="359" documentId="8_{466E7ABA-B913-4712-B8FC-79A4F6E71252}" xr6:coauthVersionLast="45" xr6:coauthVersionMax="45" xr10:uidLastSave="{D6CE15D1-C3F8-40C5-9306-33625B47F3AC}"/>
  <bookViews>
    <workbookView xWindow="-108" yWindow="-108" windowWidth="23256" windowHeight="12576" xr2:uid="{1BEF1383-88BE-44AA-942D-5F6A531EA4D9}"/>
  </bookViews>
  <sheets>
    <sheet name="HR-HPV Figure2" sheetId="2" r:id="rId1"/>
    <sheet name="ASCUS-AIN1+ Figure3" sheetId="3" r:id="rId2"/>
    <sheet name="HSIL-AIN2+ Figure4" sheetId="5" r:id="rId3"/>
    <sheet name="Anal cancer Figure5" sheetId="6" r:id="rId4"/>
    <sheet name="Coding" sheetId="7" r:id="rId5"/>
    <sheet name="HPV16 positive" sheetId="4" r:id="rId6"/>
  </sheets>
  <definedNames>
    <definedName name="_xlnm._FilterDatabase" localSheetId="3" hidden="1">'Anal cancer Figure5'!$A$1:$AJ$20</definedName>
    <definedName name="_xlnm._FilterDatabase" localSheetId="1" hidden="1">'ASCUS-AIN1+ Figure3'!$A$1:$AQ$70</definedName>
    <definedName name="_xlnm._FilterDatabase" localSheetId="0" hidden="1">'HR-HPV Figure2'!$A$1:$AO$1</definedName>
    <definedName name="_xlnm._FilterDatabase" localSheetId="2" hidden="1">'HSIL-AIN2+ Figure4'!$A$1:$AQ$47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1" i="4" l="1"/>
  <c r="AD11" i="4"/>
  <c r="AE10" i="4"/>
  <c r="AD10" i="4"/>
  <c r="X2" i="4"/>
  <c r="Y2" i="4"/>
  <c r="Z2" i="4"/>
  <c r="X3" i="4"/>
  <c r="Y3" i="4"/>
  <c r="Z3" i="4"/>
  <c r="X4" i="4"/>
  <c r="Z4" i="4" s="1"/>
  <c r="Y4" i="4"/>
  <c r="X5" i="4"/>
  <c r="Y5" i="4"/>
  <c r="Z5" i="4" s="1"/>
  <c r="X6" i="4"/>
  <c r="Y6" i="4"/>
  <c r="Z6" i="4"/>
  <c r="X7" i="4"/>
  <c r="Z7" i="4" s="1"/>
  <c r="Y7" i="4"/>
  <c r="X8" i="4"/>
  <c r="Z8" i="4" s="1"/>
  <c r="Y8" i="4"/>
  <c r="X9" i="4"/>
  <c r="Y9" i="4"/>
  <c r="Z9" i="4"/>
  <c r="X10" i="4"/>
  <c r="Y10" i="4"/>
  <c r="Z10" i="4"/>
  <c r="X11" i="4"/>
  <c r="Z11" i="4" s="1"/>
  <c r="Y11" i="4"/>
  <c r="AE12" i="4"/>
  <c r="AD12" i="4"/>
  <c r="Y12" i="4"/>
  <c r="X12" i="4"/>
  <c r="Z12" i="4" s="1"/>
  <c r="AA41" i="3" l="1"/>
  <c r="Z41" i="3"/>
  <c r="AB41" i="3"/>
  <c r="AF41" i="3" s="1"/>
  <c r="AG41" i="3"/>
  <c r="AE8" i="6" l="1"/>
  <c r="AD8" i="6"/>
  <c r="AG16" i="5" l="1"/>
  <c r="AF16" i="5"/>
  <c r="AE4" i="4" l="1"/>
  <c r="AD4" i="4"/>
  <c r="AE6" i="4"/>
  <c r="AE9" i="4"/>
  <c r="AE15" i="4"/>
  <c r="Y15" i="4"/>
  <c r="X15" i="4"/>
  <c r="AE8" i="4"/>
  <c r="AE13" i="4"/>
  <c r="Y13" i="4"/>
  <c r="X13" i="4"/>
  <c r="AE7" i="4"/>
  <c r="AD7" i="4"/>
  <c r="AE3" i="4"/>
  <c r="AE2" i="4"/>
  <c r="AE17" i="4"/>
  <c r="Y17" i="4"/>
  <c r="X17" i="4"/>
  <c r="AE16" i="4"/>
  <c r="AD16" i="4"/>
  <c r="AE5" i="4"/>
  <c r="AE14" i="4"/>
  <c r="Y14" i="4"/>
  <c r="X14" i="4"/>
  <c r="Z14" i="4" s="1"/>
  <c r="AD14" i="4" s="1"/>
  <c r="Z15" i="4" l="1"/>
  <c r="AD15" i="4" s="1"/>
  <c r="AD5" i="4"/>
  <c r="Z13" i="4"/>
  <c r="AD13" i="4" s="1"/>
  <c r="AD6" i="4"/>
  <c r="AD2" i="4"/>
  <c r="AD8" i="4"/>
  <c r="AD9" i="4"/>
  <c r="Z17" i="4"/>
  <c r="AD17" i="4" s="1"/>
  <c r="AD3" i="4"/>
  <c r="AE49" i="2"/>
  <c r="AD49" i="2"/>
  <c r="AE28" i="2" l="1"/>
  <c r="Y28" i="2"/>
  <c r="X28" i="2"/>
  <c r="Z28" i="2" l="1"/>
  <c r="AD28" i="2" s="1"/>
  <c r="AE50" i="2"/>
  <c r="Y50" i="2"/>
  <c r="X50" i="2"/>
  <c r="AE45" i="2"/>
  <c r="Y45" i="2"/>
  <c r="X45" i="2"/>
  <c r="AE43" i="2"/>
  <c r="Y43" i="2"/>
  <c r="X43" i="2"/>
  <c r="AE37" i="2"/>
  <c r="Y37" i="2"/>
  <c r="X37" i="2"/>
  <c r="AE38" i="2"/>
  <c r="Y38" i="2"/>
  <c r="X38" i="2"/>
  <c r="AE21" i="2"/>
  <c r="Y21" i="2"/>
  <c r="X21" i="2"/>
  <c r="AE6" i="2"/>
  <c r="Y6" i="2"/>
  <c r="X6" i="2"/>
  <c r="AE5" i="2"/>
  <c r="Y5" i="2"/>
  <c r="X5" i="2"/>
  <c r="AE2" i="2"/>
  <c r="Y2" i="2"/>
  <c r="X2" i="2"/>
  <c r="Z6" i="2" l="1"/>
  <c r="AD6" i="2" s="1"/>
  <c r="Z43" i="2"/>
  <c r="AD43" i="2" s="1"/>
  <c r="Z2" i="2"/>
  <c r="AD2" i="2" s="1"/>
  <c r="Z50" i="2"/>
  <c r="AD50" i="2" s="1"/>
  <c r="Z45" i="2"/>
  <c r="AD45" i="2" s="1"/>
  <c r="Z37" i="2"/>
  <c r="AD37" i="2" s="1"/>
  <c r="Z21" i="2"/>
  <c r="AD21" i="2" s="1"/>
  <c r="Z5" i="2"/>
  <c r="AD5" i="2" s="1"/>
  <c r="Z38" i="2"/>
  <c r="AD38" i="2" s="1"/>
</calcChain>
</file>

<file path=xl/sharedStrings.xml><?xml version="1.0" encoding="utf-8"?>
<sst xmlns="http://schemas.openxmlformats.org/spreadsheetml/2006/main" count="3733" uniqueCount="1079">
  <si>
    <t>Study1</t>
  </si>
  <si>
    <t>Study</t>
  </si>
  <si>
    <t>studyid</t>
  </si>
  <si>
    <t>Year</t>
  </si>
  <si>
    <t>Country</t>
  </si>
  <si>
    <t>Continent</t>
  </si>
  <si>
    <t>econ</t>
  </si>
  <si>
    <t>Outcome</t>
  </si>
  <si>
    <t>out_code</t>
  </si>
  <si>
    <t>Population</t>
  </si>
  <si>
    <t>pop_code</t>
  </si>
  <si>
    <t>Sample</t>
  </si>
  <si>
    <t>ART</t>
  </si>
  <si>
    <t>ARTnaive</t>
  </si>
  <si>
    <t>out_use</t>
  </si>
  <si>
    <t>art_use</t>
  </si>
  <si>
    <t>out_naive</t>
  </si>
  <si>
    <t>art_naive</t>
  </si>
  <si>
    <t>Estimate</t>
  </si>
  <si>
    <t>Odds ART</t>
  </si>
  <si>
    <t>Odds Naïve</t>
  </si>
  <si>
    <t>OR</t>
  </si>
  <si>
    <t>aor</t>
  </si>
  <si>
    <t>a 95% lci</t>
  </si>
  <si>
    <t>a 95% uci</t>
  </si>
  <si>
    <t>log_or</t>
  </si>
  <si>
    <t>se_log_or</t>
  </si>
  <si>
    <t>ES</t>
  </si>
  <si>
    <t>adjust_code</t>
  </si>
  <si>
    <t>adjustment factors</t>
  </si>
  <si>
    <t>Menezes, 2016</t>
  </si>
  <si>
    <t>Menezes</t>
  </si>
  <si>
    <t>A3</t>
  </si>
  <si>
    <t>India-Chennai</t>
  </si>
  <si>
    <t>Asia</t>
  </si>
  <si>
    <t>HR-HPV prevalence</t>
  </si>
  <si>
    <t>Women</t>
  </si>
  <si>
    <t xml:space="preserve"> 8/23</t>
  </si>
  <si>
    <t xml:space="preserve"> 14/23</t>
  </si>
  <si>
    <t>Crude ES</t>
  </si>
  <si>
    <t>A46</t>
  </si>
  <si>
    <t>Spain-Granada</t>
  </si>
  <si>
    <t>Europe</t>
  </si>
  <si>
    <t>38/79</t>
  </si>
  <si>
    <t xml:space="preserve"> 4/6</t>
  </si>
  <si>
    <t>Coombes, 2018</t>
  </si>
  <si>
    <t>Coombes</t>
  </si>
  <si>
    <t>A10</t>
  </si>
  <si>
    <t>France - 6 cities</t>
  </si>
  <si>
    <t>MSM</t>
  </si>
  <si>
    <t>280/405</t>
  </si>
  <si>
    <t>37/47</t>
  </si>
  <si>
    <t>Note this is effective ART (undetectable VL) vs ineffective ARTand ART niave combined</t>
  </si>
  <si>
    <t>A11</t>
  </si>
  <si>
    <t>Spain-multicenter</t>
  </si>
  <si>
    <t>129/149</t>
  </si>
  <si>
    <t>360/437</t>
  </si>
  <si>
    <t>A44</t>
  </si>
  <si>
    <t>Thailand -Bangkok</t>
  </si>
  <si>
    <t>nonavalent any HPV</t>
  </si>
  <si>
    <t>47/100</t>
  </si>
  <si>
    <t>49/92</t>
  </si>
  <si>
    <t>A13</t>
  </si>
  <si>
    <t>Spain</t>
  </si>
  <si>
    <t>215/267</t>
  </si>
  <si>
    <t>40/44</t>
  </si>
  <si>
    <t>Li</t>
  </si>
  <si>
    <t>A15</t>
  </si>
  <si>
    <t>China-Xi'an</t>
  </si>
  <si>
    <t>160/166</t>
  </si>
  <si>
    <t>23/27</t>
  </si>
  <si>
    <t>0.13 (002-0.71)</t>
  </si>
  <si>
    <t>Adjusted</t>
  </si>
  <si>
    <t>age. CD4+, sex behaviour (insertive vs. receptive)</t>
  </si>
  <si>
    <t>A17</t>
  </si>
  <si>
    <t>USA-San Francisco</t>
  </si>
  <si>
    <t>North America</t>
  </si>
  <si>
    <t>223/282</t>
  </si>
  <si>
    <t>15/19</t>
  </si>
  <si>
    <t>A18</t>
  </si>
  <si>
    <t>Indonesia, Thailand, Malaysia</t>
  </si>
  <si>
    <t>1.41 (0.66-3.03)</t>
  </si>
  <si>
    <t>A45</t>
  </si>
  <si>
    <t>Cuba-Havana</t>
  </si>
  <si>
    <t>Latin America</t>
  </si>
  <si>
    <t>HR types 16/18/31/33/45/58</t>
  </si>
  <si>
    <t xml:space="preserve"> 10/12</t>
  </si>
  <si>
    <t>Torres-Ibarra, 2014</t>
  </si>
  <si>
    <t>Torres-Ibarra</t>
  </si>
  <si>
    <t>A19</t>
  </si>
  <si>
    <t>Mexico - Mexico City</t>
  </si>
  <si>
    <t>266/372</t>
  </si>
  <si>
    <t>52/70</t>
  </si>
  <si>
    <t>van der Snoek, 2012</t>
  </si>
  <si>
    <t>van der Snoek</t>
  </si>
  <si>
    <t>A22</t>
  </si>
  <si>
    <t>The Netherlands-Rotterdam</t>
  </si>
  <si>
    <t>56/200</t>
  </si>
  <si>
    <t>17/47</t>
  </si>
  <si>
    <t>A31</t>
  </si>
  <si>
    <t>Brazil - multicenter</t>
  </si>
  <si>
    <t>cMen</t>
  </si>
  <si>
    <t>155/372</t>
  </si>
  <si>
    <t>26/45</t>
  </si>
  <si>
    <t>Wilkin</t>
  </si>
  <si>
    <t>A32</t>
  </si>
  <si>
    <t>USA-New York City</t>
  </si>
  <si>
    <t>45/75</t>
  </si>
  <si>
    <t xml:space="preserve"> 11/17</t>
  </si>
  <si>
    <t>0.48 (0.12–2.0)</t>
  </si>
  <si>
    <t>hx of RAI, age, nadir CD4</t>
  </si>
  <si>
    <t>A34</t>
  </si>
  <si>
    <t>Spain-Badalona</t>
  </si>
  <si>
    <t>0.5 (0.3-0.8)</t>
  </si>
  <si>
    <t>not significant in MVA but do not show results</t>
  </si>
  <si>
    <t>Boldrini, 2018</t>
  </si>
  <si>
    <t>Boldrini</t>
  </si>
  <si>
    <t>A36</t>
  </si>
  <si>
    <t>Brazil-Vitoria</t>
  </si>
  <si>
    <t>Combination</t>
  </si>
  <si>
    <t>85/181</t>
  </si>
  <si>
    <t>27/41</t>
  </si>
  <si>
    <t>A37</t>
  </si>
  <si>
    <t>Japan-Tokyo</t>
  </si>
  <si>
    <t>205/316</t>
  </si>
  <si>
    <t>81/105</t>
  </si>
  <si>
    <t>would rather use the crude because authors give adjusted,but factors adjusting for MSM behaviours…</t>
  </si>
  <si>
    <t>A38</t>
  </si>
  <si>
    <t>Italy-Rome</t>
  </si>
  <si>
    <t>adjusted for CDC stage, AGW and current CD4+</t>
  </si>
  <si>
    <t>Exposure</t>
  </si>
  <si>
    <t>LOD</t>
  </si>
  <si>
    <t>Exposure2</t>
  </si>
  <si>
    <t xml:space="preserve">exp_code </t>
  </si>
  <si>
    <t>Undetctable vs. Detectable AMONG ALL (85% taking ART)</t>
  </si>
  <si>
    <t>56/134</t>
  </si>
  <si>
    <t>54/83</t>
  </si>
  <si>
    <t>A30</t>
  </si>
  <si>
    <t>USA-Los Angeles</t>
  </si>
  <si>
    <t>&lt;50 c/ml</t>
  </si>
  <si>
    <t>102/164</t>
  </si>
  <si>
    <t>99/148</t>
  </si>
  <si>
    <t>A12</t>
  </si>
  <si>
    <t>USA-California</t>
  </si>
  <si>
    <t>42/100</t>
  </si>
  <si>
    <t xml:space="preserve"> 12/20</t>
  </si>
  <si>
    <t>A1</t>
  </si>
  <si>
    <t>South Africa-Johannesburg</t>
  </si>
  <si>
    <t>Africa</t>
  </si>
  <si>
    <t>&lt;200 c/ml</t>
  </si>
  <si>
    <t>0.56 (0.27 to 1.2)</t>
  </si>
  <si>
    <t>Undetctable vs. detectable</t>
  </si>
  <si>
    <t>92/240</t>
  </si>
  <si>
    <t>83/168</t>
  </si>
  <si>
    <t>Heard</t>
  </si>
  <si>
    <t>A2</t>
  </si>
  <si>
    <t>France</t>
  </si>
  <si>
    <t>125/259</t>
  </si>
  <si>
    <t>22/49</t>
  </si>
  <si>
    <t>32/70</t>
  </si>
  <si>
    <t xml:space="preserve"> 10/15</t>
  </si>
  <si>
    <t>181/228</t>
  </si>
  <si>
    <t>74/83</t>
  </si>
  <si>
    <t>1.125 (0.402-3.147)</t>
  </si>
  <si>
    <t>age, retired, number anla partners in last 12 mths, age at sexual debut, condom, penil/anal condyloma, history of STI, time since HIV, CD4 at HIV diagnosis, nadir and current CD4, VL, AIDS diagnosis, ART time on ART, virological failure</t>
  </si>
  <si>
    <t>A14</t>
  </si>
  <si>
    <t>Korea</t>
  </si>
  <si>
    <t>55/117</t>
  </si>
  <si>
    <t xml:space="preserve"> 8/16</t>
  </si>
  <si>
    <t>A16</t>
  </si>
  <si>
    <t>USA-Houston</t>
  </si>
  <si>
    <t>&lt;400 c/ml</t>
  </si>
  <si>
    <t>22/25</t>
  </si>
  <si>
    <t>32/43</t>
  </si>
  <si>
    <t>&lt;75 c/ml</t>
  </si>
  <si>
    <t>207/266</t>
  </si>
  <si>
    <t>22/26</t>
  </si>
  <si>
    <t>A43</t>
  </si>
  <si>
    <t>Thailand&amp;Vietnam</t>
  </si>
  <si>
    <t>&lt;40 c/ml</t>
  </si>
  <si>
    <t>176/262</t>
  </si>
  <si>
    <t>136/173</t>
  </si>
  <si>
    <t>A20</t>
  </si>
  <si>
    <t>The Netherlands-Amsterdam</t>
  </si>
  <si>
    <t>123/204</t>
  </si>
  <si>
    <t>43/60</t>
  </si>
  <si>
    <t>HPV prevalence (mostly HR+ HPV6/11)</t>
  </si>
  <si>
    <t>2.1 (1.1-3.1)</t>
  </si>
  <si>
    <t xml:space="preserve">ART vs. ART-naïve </t>
  </si>
  <si>
    <t>Undetectable vs. detectable HIV PVL</t>
  </si>
  <si>
    <t>65/154</t>
  </si>
  <si>
    <t>83/157</t>
  </si>
  <si>
    <t>16/37</t>
  </si>
  <si>
    <t xml:space="preserve"> 6/9</t>
  </si>
  <si>
    <t xml:space="preserve">nadir ≥500 vs. &lt;200 </t>
  </si>
  <si>
    <t>19/41</t>
  </si>
  <si>
    <t>23/44</t>
  </si>
  <si>
    <t>3.66 (1.05-12.75)</t>
  </si>
  <si>
    <t>116/173</t>
  </si>
  <si>
    <t>59/103</t>
  </si>
  <si>
    <t>90/206</t>
  </si>
  <si>
    <t>57/102</t>
  </si>
  <si>
    <t>adjusted available but compares &lt;350 vs. &gt;500</t>
  </si>
  <si>
    <t>France- 6 cities</t>
  </si>
  <si>
    <t>224/326</t>
  </si>
  <si>
    <t>80/106</t>
  </si>
  <si>
    <t>272/329</t>
  </si>
  <si>
    <t>214/254</t>
  </si>
  <si>
    <t>35/80</t>
  </si>
  <si>
    <t>28/53</t>
  </si>
  <si>
    <t>Brazil</t>
  </si>
  <si>
    <t>60/160</t>
  </si>
  <si>
    <t>118/253</t>
  </si>
  <si>
    <t>A33</t>
  </si>
  <si>
    <t>Taiwan-Tainan</t>
  </si>
  <si>
    <t>33/94</t>
  </si>
  <si>
    <t>47/104</t>
  </si>
  <si>
    <t xml:space="preserve">Boldrini </t>
  </si>
  <si>
    <t>59/136</t>
  </si>
  <si>
    <t>51/84</t>
  </si>
  <si>
    <t xml:space="preserve">Borghetti </t>
  </si>
  <si>
    <t>Country2</t>
  </si>
  <si>
    <t>India</t>
  </si>
  <si>
    <t>China</t>
  </si>
  <si>
    <t>USA</t>
  </si>
  <si>
    <t>Cuba</t>
  </si>
  <si>
    <t>Japan</t>
  </si>
  <si>
    <t>Italy</t>
  </si>
  <si>
    <t>Taiwan</t>
  </si>
  <si>
    <t xml:space="preserve">France </t>
  </si>
  <si>
    <t xml:space="preserve">Thailand </t>
  </si>
  <si>
    <t xml:space="preserve">Mexico </t>
  </si>
  <si>
    <t xml:space="preserve">Brazil </t>
  </si>
  <si>
    <t>Data source</t>
  </si>
  <si>
    <t>Table 2 adjusted estimate</t>
  </si>
  <si>
    <t>Table 3, raw data</t>
  </si>
  <si>
    <t>Table 2; MVA (2) . Note : this is PI/r-based regimen vs.  ART naïve</t>
  </si>
  <si>
    <t>Table 2, raw data</t>
  </si>
  <si>
    <t>Table 3,raw data</t>
  </si>
  <si>
    <t>Table 4, crude OR presented by authors</t>
  </si>
  <si>
    <t>Table 1, raw data</t>
  </si>
  <si>
    <t>Table 5, raw data</t>
  </si>
  <si>
    <t>Table 4, raw data</t>
  </si>
  <si>
    <t>Table 4, adjusted estimate</t>
  </si>
  <si>
    <t>Table 5, crude OR given by authors; inversed for purposes of review</t>
  </si>
  <si>
    <t>27/58</t>
  </si>
  <si>
    <t>69/134</t>
  </si>
  <si>
    <t>Table 4, crude estimate given by authors</t>
  </si>
  <si>
    <t>Table 2, crude estimate given by authors</t>
  </si>
  <si>
    <t>Table 2, crude estimate given by authors. Note that the analysis compared nadir CD4 &gt;500 vs. &lt;200 cells/ul</t>
  </si>
  <si>
    <t>Table 3, adjusted estimate given by authors</t>
  </si>
  <si>
    <t>Table 4, crude estimate given by authors. Note: not fully clear what threshld of PVL is used and assumed to be 50 copies/ml for purposes of meta-analysis</t>
  </si>
  <si>
    <t>Table 3, raw data (comparing HR- vs. non HR and HPV negative)</t>
  </si>
  <si>
    <t>Figure 1</t>
  </si>
  <si>
    <t>A47</t>
  </si>
  <si>
    <t>Total (max. of 6)</t>
  </si>
  <si>
    <t>Low</t>
  </si>
  <si>
    <t xml:space="preserve">High </t>
  </si>
  <si>
    <t>Mid-high</t>
  </si>
  <si>
    <t>Quality</t>
  </si>
  <si>
    <t>qual_score</t>
  </si>
  <si>
    <t>Study design</t>
  </si>
  <si>
    <t>st_design</t>
  </si>
  <si>
    <t>Cross-sectional</t>
  </si>
  <si>
    <t>Convenience - consecutive sample</t>
  </si>
  <si>
    <t>Cohort - point prevalence</t>
  </si>
  <si>
    <t>Convenience</t>
  </si>
  <si>
    <t>age, tobacco, use of poppers, number anal sex partners kast 6 months, number LTSP, RAI last 6 mths, being fisted last 6 months, nadir CD4+ ; aOR=0.7 (0.5-1.1)</t>
  </si>
  <si>
    <t>68/77</t>
  </si>
  <si>
    <t>117/164</t>
  </si>
  <si>
    <t>Exposed</t>
  </si>
  <si>
    <t>Nonexposed</t>
  </si>
  <si>
    <t>SouthAfrica</t>
  </si>
  <si>
    <t>TheNetherlands</t>
  </si>
  <si>
    <t>Indonesia,Thailand&amp;Malaysia</t>
  </si>
  <si>
    <t>Boldrini,2018[43]</t>
  </si>
  <si>
    <t>Borghetti,2914[35]</t>
  </si>
  <si>
    <t>Combes,2018[23]</t>
  </si>
  <si>
    <t>Cranston,2012[88]</t>
  </si>
  <si>
    <t>Cranston,2015[87]</t>
  </si>
  <si>
    <t>Gianella,2016[90]</t>
  </si>
  <si>
    <t>Goeieman,2017[30]</t>
  </si>
  <si>
    <t>Guimaraes,2011[42]</t>
  </si>
  <si>
    <t>Heard,2016[37]</t>
  </si>
  <si>
    <t>Lee,2011[91]</t>
  </si>
  <si>
    <t>Li,2015[92]</t>
  </si>
  <si>
    <t>Limia,2016[93]</t>
  </si>
  <si>
    <t>Liu,2019[94]</t>
  </si>
  <si>
    <t>Menezes,2016[38]</t>
  </si>
  <si>
    <t>Nagata,2015[95]</t>
  </si>
  <si>
    <t>Nyitray,2018[96]</t>
  </si>
  <si>
    <t>Schwartz,2013[31]</t>
  </si>
  <si>
    <t>Sohn,2018[39]</t>
  </si>
  <si>
    <t>Somia,2018[97]</t>
  </si>
  <si>
    <t>Torres-Ibarra,2014[98]</t>
  </si>
  <si>
    <t>Videla,2013[36]</t>
  </si>
  <si>
    <t>Wilkin,2004[34]</t>
  </si>
  <si>
    <t>Yu,2013[101]</t>
  </si>
  <si>
    <t>..</t>
  </si>
  <si>
    <t>Table 2, crude OR</t>
  </si>
  <si>
    <t>Del-Amo,2013[89]</t>
  </si>
  <si>
    <t>Hidalgo-Tenorio,2018[22]</t>
  </si>
  <si>
    <t>Hidalgo-Tenorio,2017[40]</t>
  </si>
  <si>
    <t>van-Aar,2013[41]</t>
  </si>
  <si>
    <t>van-der-Snoek,2012[32]</t>
  </si>
  <si>
    <t>Current CD4+ count ≥500 vs. &lt;500 cells/µl</t>
  </si>
  <si>
    <t>Nadir CD4+ count ≥200 vs. &lt;200 cells/µl</t>
  </si>
  <si>
    <t xml:space="preserve">Country </t>
  </si>
  <si>
    <t>Diagnosis</t>
  </si>
  <si>
    <t>diag_code</t>
  </si>
  <si>
    <t>Abramowitz</t>
  </si>
  <si>
    <t>Abramowitz,2007[27]</t>
  </si>
  <si>
    <t>B10</t>
  </si>
  <si>
    <t>France-Paris</t>
  </si>
  <si>
    <t xml:space="preserve">ASCUS+/AIN1+ </t>
  </si>
  <si>
    <t>HRA+directed Bx</t>
  </si>
  <si>
    <t>34/167</t>
  </si>
  <si>
    <t xml:space="preserve"> 8/33</t>
  </si>
  <si>
    <t>Odds Ratio</t>
  </si>
  <si>
    <t>AIN1+ prevalence</t>
  </si>
  <si>
    <t xml:space="preserve">&gt;50 c/ml </t>
  </si>
  <si>
    <t>&lt;50 vs. &gt;=50 PVL among all (12% naïve)</t>
  </si>
  <si>
    <t>29/126</t>
  </si>
  <si>
    <t>13/73</t>
  </si>
  <si>
    <t xml:space="preserve">&lt;200 vs. &gt;=200?  </t>
  </si>
  <si>
    <t>24/112</t>
  </si>
  <si>
    <t>17/86</t>
  </si>
  <si>
    <t>MSW</t>
  </si>
  <si>
    <t xml:space="preserve"> 7/96</t>
  </si>
  <si>
    <t xml:space="preserve"> 2/27</t>
  </si>
  <si>
    <t>&lt;50 vs. &gt;=50 PVL among all (22% naïve)</t>
  </si>
  <si>
    <t xml:space="preserve"> 4/75</t>
  </si>
  <si>
    <t xml:space="preserve"> 5/48</t>
  </si>
  <si>
    <t xml:space="preserve"> 2/43</t>
  </si>
  <si>
    <t xml:space="preserve"> 7/79</t>
  </si>
  <si>
    <t>HRA+directed  Bx</t>
  </si>
  <si>
    <t xml:space="preserve"> 4/100</t>
  </si>
  <si>
    <t xml:space="preserve"> 6/50</t>
  </si>
  <si>
    <t>&lt;50 vs. &gt;=50 PVL among all (33% naïve)</t>
  </si>
  <si>
    <t xml:space="preserve"> 3/83</t>
  </si>
  <si>
    <t xml:space="preserve"> 7/67</t>
  </si>
  <si>
    <t xml:space="preserve"> 6/75</t>
  </si>
  <si>
    <t>Baronski</t>
  </si>
  <si>
    <t>Baranoski,2012[102]</t>
  </si>
  <si>
    <t>B01</t>
  </si>
  <si>
    <t xml:space="preserve">USA </t>
  </si>
  <si>
    <t>USA-Boston</t>
  </si>
  <si>
    <t>HC-II/cytology+directed Bx</t>
  </si>
  <si>
    <t>31/78</t>
  </si>
  <si>
    <t xml:space="preserve"> 2/21</t>
  </si>
  <si>
    <t>B1</t>
  </si>
  <si>
    <t>ASCUS+ prevalence</t>
  </si>
  <si>
    <t>&lt;75 vs. &gt;=75 PVL among all (21% naïve)</t>
  </si>
  <si>
    <t>20/62</t>
  </si>
  <si>
    <t>13/37</t>
  </si>
  <si>
    <t>&lt;200 vs. &gt;=200</t>
  </si>
  <si>
    <t>16/60</t>
  </si>
  <si>
    <t>17/37</t>
  </si>
  <si>
    <t>Borghetti,2014[35]</t>
  </si>
  <si>
    <t>Italy-Milan</t>
  </si>
  <si>
    <t>Cambou</t>
  </si>
  <si>
    <t>Cambou,2015[103]</t>
  </si>
  <si>
    <t>B02</t>
  </si>
  <si>
    <t>Brazil-Rio de Janeiro</t>
  </si>
  <si>
    <t>Cytology only</t>
  </si>
  <si>
    <t>Prevalence Ratio</t>
  </si>
  <si>
    <t>1,0 (0,77-1,25)</t>
  </si>
  <si>
    <t>Thymidine analogue exposure was defined as exposure
to zidovudine or stavudine at any time prior to the anal
specimen collection.</t>
  </si>
  <si>
    <t>B2</t>
  </si>
  <si>
    <t>&lt;50 vs. &gt;=50 PVL among all (14% naïve)</t>
  </si>
  <si>
    <t>0,7 (0,6-0,9)</t>
  </si>
  <si>
    <t>adjusted</t>
  </si>
  <si>
    <t>adjusted for age, cervical cytology, nadir CD4+ and anal HR-HPV</t>
  </si>
  <si>
    <t xml:space="preserve">Chaves </t>
  </si>
  <si>
    <t>Chaves,2012[104]</t>
  </si>
  <si>
    <t>B03</t>
  </si>
  <si>
    <t>Brazil-Porto Alegre</t>
  </si>
  <si>
    <t>Relative Risk</t>
  </si>
  <si>
    <t>B3</t>
  </si>
  <si>
    <t>Cheng</t>
  </si>
  <si>
    <t>Cheng,2014[105]</t>
  </si>
  <si>
    <t>B33</t>
  </si>
  <si>
    <t>Taiwan-Taoyuan</t>
  </si>
  <si>
    <t xml:space="preserve">Cytology only </t>
  </si>
  <si>
    <t>&lt;40 vs. &gt;=40 PVL among all (unknown ART naïve)</t>
  </si>
  <si>
    <t>20/85</t>
  </si>
  <si>
    <t>32/143</t>
  </si>
  <si>
    <t>27/154</t>
  </si>
  <si>
    <t>26/75</t>
  </si>
  <si>
    <t>&gt;500 vs. ≤500</t>
  </si>
  <si>
    <t>20/88</t>
  </si>
  <si>
    <t>32/140</t>
  </si>
  <si>
    <t>Chikandiwa</t>
  </si>
  <si>
    <t>Chikandiwa,2018[33]</t>
  </si>
  <si>
    <t>A29</t>
  </si>
  <si>
    <t>88/160</t>
  </si>
  <si>
    <t>30/81</t>
  </si>
  <si>
    <t xml:space="preserve">Adjusted </t>
  </si>
  <si>
    <t>Adjusted for age</t>
  </si>
  <si>
    <t>&lt;40 vs. ≥40 copies/ml (among ART?)</t>
  </si>
  <si>
    <t>60/135</t>
  </si>
  <si>
    <t>51/92</t>
  </si>
  <si>
    <t xml:space="preserve">Chuang </t>
  </si>
  <si>
    <t>Chuang,2016[106]</t>
  </si>
  <si>
    <t>B38</t>
  </si>
  <si>
    <t>USA-Hawaii</t>
  </si>
  <si>
    <t>&lt;0200 vs. &gt;200</t>
  </si>
  <si>
    <t xml:space="preserve"> 11/27</t>
  </si>
  <si>
    <t>19/31</t>
  </si>
  <si>
    <t xml:space="preserve">Combination </t>
  </si>
  <si>
    <t>Undetectable</t>
  </si>
  <si>
    <t xml:space="preserve">Undetectable vs detectable amomg ART </t>
  </si>
  <si>
    <t>23/50</t>
  </si>
  <si>
    <t xml:space="preserve"> 5/7</t>
  </si>
  <si>
    <t xml:space="preserve">Conley </t>
  </si>
  <si>
    <t>Conley,2010[140]</t>
  </si>
  <si>
    <t>B04</t>
  </si>
  <si>
    <t>USA-4 cities</t>
  </si>
  <si>
    <t>1.71 (1.09-2.69)</t>
  </si>
  <si>
    <t>nadir CD4 and HPV type</t>
  </si>
  <si>
    <t>High</t>
  </si>
  <si>
    <t>B4</t>
  </si>
  <si>
    <t>1.44 (0.48-4.89)</t>
  </si>
  <si>
    <t>1.91 (0.93-4.06)</t>
  </si>
  <si>
    <t>D´Souza</t>
  </si>
  <si>
    <t>D´Souza,2016[107]</t>
  </si>
  <si>
    <t>B15</t>
  </si>
  <si>
    <t>237/566</t>
  </si>
  <si>
    <t>23/56</t>
  </si>
  <si>
    <t xml:space="preserve">Undetectable vs detectable among ALL </t>
  </si>
  <si>
    <t>191/477</t>
  </si>
  <si>
    <t>68/144</t>
  </si>
  <si>
    <t>Dona</t>
  </si>
  <si>
    <t>Dona,2018[108]</t>
  </si>
  <si>
    <t>B16</t>
  </si>
  <si>
    <t>168/318</t>
  </si>
  <si>
    <t>21/37</t>
  </si>
  <si>
    <t>Undetectable vs detectable (40 c/ml,among all)</t>
  </si>
  <si>
    <t>125/240</t>
  </si>
  <si>
    <t>37/67</t>
  </si>
  <si>
    <t>119/237</t>
  </si>
  <si>
    <t>43/70</t>
  </si>
  <si>
    <t xml:space="preserve">Gautam </t>
  </si>
  <si>
    <t>Gautam,2018[109]</t>
  </si>
  <si>
    <t>A42</t>
  </si>
  <si>
    <t>India-Varansi</t>
  </si>
  <si>
    <t>28/44</t>
  </si>
  <si>
    <t>32/51</t>
  </si>
  <si>
    <t>Gimenez</t>
  </si>
  <si>
    <t>Gimenez,2011[110]</t>
  </si>
  <si>
    <t>B41</t>
  </si>
  <si>
    <t>Brazil-Manuas</t>
  </si>
  <si>
    <t>HRA directed Bx and Bx of non diseased area</t>
  </si>
  <si>
    <t>19/57</t>
  </si>
  <si>
    <t>31/71</t>
  </si>
  <si>
    <t>Gingelmaier</t>
  </si>
  <si>
    <t>Gingelmaier,2011[111]</t>
  </si>
  <si>
    <t>B05</t>
  </si>
  <si>
    <t>Germany</t>
  </si>
  <si>
    <t>Germany-Munich</t>
  </si>
  <si>
    <t>Cytology, HRA among abnormal cyto + directed Bx</t>
  </si>
  <si>
    <t xml:space="preserve"> 12/87</t>
  </si>
  <si>
    <t xml:space="preserve"> 1/17</t>
  </si>
  <si>
    <t>B5</t>
  </si>
  <si>
    <t>ASIL+ prevalence</t>
  </si>
  <si>
    <t>Undetectable vs detectable among all (16% naive)</t>
  </si>
  <si>
    <t xml:space="preserve"> 9/71</t>
  </si>
  <si>
    <t xml:space="preserve"> 4/33</t>
  </si>
  <si>
    <t xml:space="preserve"> 5/56</t>
  </si>
  <si>
    <t xml:space="preserve"> 8/48</t>
  </si>
  <si>
    <t xml:space="preserve">Gonzalez </t>
  </si>
  <si>
    <t>Gonzalez,2013[113]</t>
  </si>
  <si>
    <t>B23</t>
  </si>
  <si>
    <t>LSIL+ prevalence</t>
  </si>
  <si>
    <t>126/231</t>
  </si>
  <si>
    <t>115/203</t>
  </si>
  <si>
    <t>Goodall</t>
  </si>
  <si>
    <t>Goodall,2012[112]</t>
  </si>
  <si>
    <t>B17</t>
  </si>
  <si>
    <t>UK</t>
  </si>
  <si>
    <t>UK-Edinburgh</t>
  </si>
  <si>
    <t>17/107</t>
  </si>
  <si>
    <t xml:space="preserve"> 11/23</t>
  </si>
  <si>
    <t>Retrospective chart review</t>
  </si>
  <si>
    <t>Holly</t>
  </si>
  <si>
    <t>Holly,2001[114]</t>
  </si>
  <si>
    <t>B06</t>
  </si>
  <si>
    <t>USA--San Francisco</t>
  </si>
  <si>
    <t>52/163</t>
  </si>
  <si>
    <t>B6</t>
  </si>
  <si>
    <t>Lacey</t>
  </si>
  <si>
    <t>Lacey,1999[115]</t>
  </si>
  <si>
    <t>B18</t>
  </si>
  <si>
    <t>UK-Manchester</t>
  </si>
  <si>
    <t>Cytology+HRA</t>
  </si>
  <si>
    <t xml:space="preserve"> 4/7</t>
  </si>
  <si>
    <t>Li,2009[116]</t>
  </si>
  <si>
    <t>B19</t>
  </si>
  <si>
    <t>1.26 (0.5 to 3.14)</t>
  </si>
  <si>
    <t>adjusted for age, CD4+ count, anal condyloma</t>
  </si>
  <si>
    <t xml:space="preserve">Payam </t>
  </si>
  <si>
    <t>Payam,2011[117]</t>
  </si>
  <si>
    <t>B39</t>
  </si>
  <si>
    <t>Hawaii</t>
  </si>
  <si>
    <t>32/62</t>
  </si>
  <si>
    <t xml:space="preserve"> 5/6</t>
  </si>
  <si>
    <t>Undetectable vs detectable among all (9% naive)</t>
  </si>
  <si>
    <t>30/60</t>
  </si>
  <si>
    <t xml:space="preserve"> 7/8</t>
  </si>
  <si>
    <t>Pereira</t>
  </si>
  <si>
    <t>Pereira,2008[118]</t>
  </si>
  <si>
    <t>B35</t>
  </si>
  <si>
    <t>Brazil -Pernambuco</t>
  </si>
  <si>
    <t>Cytology + HRA + directed Bx</t>
  </si>
  <si>
    <t>13/53</t>
  </si>
  <si>
    <t xml:space="preserve"> 1/7</t>
  </si>
  <si>
    <t>&gt;500 vs. &lt;500</t>
  </si>
  <si>
    <t xml:space="preserve"> 8/26</t>
  </si>
  <si>
    <t xml:space="preserve"> 6/34</t>
  </si>
  <si>
    <t>Piketty</t>
  </si>
  <si>
    <t>Piketty,2003[26]</t>
  </si>
  <si>
    <t>B20</t>
  </si>
  <si>
    <t>IDU</t>
  </si>
  <si>
    <t>15/42</t>
  </si>
  <si>
    <t xml:space="preserve"> 3/8</t>
  </si>
  <si>
    <t>44/61</t>
  </si>
  <si>
    <t xml:space="preserve">Piketty </t>
  </si>
  <si>
    <t xml:space="preserve">&lt;50 c/ml </t>
  </si>
  <si>
    <t>&lt;50 vs. ≥50 copies/ml</t>
  </si>
  <si>
    <t xml:space="preserve"> 1/12</t>
  </si>
  <si>
    <t>17/38</t>
  </si>
  <si>
    <t xml:space="preserve"> 10/17</t>
  </si>
  <si>
    <t>38/50</t>
  </si>
  <si>
    <t>Pittyanont</t>
  </si>
  <si>
    <t>Pittyanont,2014[119]</t>
  </si>
  <si>
    <t>B07</t>
  </si>
  <si>
    <t>Thailand -Chanthaburi</t>
  </si>
  <si>
    <t>13/556</t>
  </si>
  <si>
    <t>0/18</t>
  </si>
  <si>
    <t>B7</t>
  </si>
  <si>
    <t>Richel</t>
  </si>
  <si>
    <t>Richel,2013[120]</t>
  </si>
  <si>
    <t>B22</t>
  </si>
  <si>
    <t>150/276</t>
  </si>
  <si>
    <t>25/35</t>
  </si>
  <si>
    <t>Undetectable vs detectable among all (11% naive)</t>
  </si>
  <si>
    <t>136/250</t>
  </si>
  <si>
    <t>25/40</t>
  </si>
  <si>
    <t>Rosa-Cunha</t>
  </si>
  <si>
    <t>Rosa-Cunha,2011[121]</t>
  </si>
  <si>
    <t>B34</t>
  </si>
  <si>
    <t>USA-Florida</t>
  </si>
  <si>
    <t>41/74</t>
  </si>
  <si>
    <t xml:space="preserve"> 11/24</t>
  </si>
  <si>
    <t xml:space="preserve">&lt;75 c/ml </t>
  </si>
  <si>
    <t>&lt;75 vs. &gt;=75 PVL among all (24% naïve)</t>
  </si>
  <si>
    <t>19/42</t>
  </si>
  <si>
    <t>33/56</t>
  </si>
  <si>
    <t xml:space="preserve"> 10/30</t>
  </si>
  <si>
    <t>42/68</t>
  </si>
  <si>
    <t>Rovelli</t>
  </si>
  <si>
    <t>Rovelli,2107[122]</t>
  </si>
  <si>
    <t>B36</t>
  </si>
  <si>
    <t>249/860</t>
  </si>
  <si>
    <t xml:space="preserve"> 5/15</t>
  </si>
  <si>
    <t>0.815 (0.287-2.639)</t>
  </si>
  <si>
    <t>Retrospective cohort</t>
  </si>
  <si>
    <t>&lt;50 vs. &gt;=50 PVL among all (2% naïve)</t>
  </si>
  <si>
    <t>191/711</t>
  </si>
  <si>
    <t>63/164</t>
  </si>
  <si>
    <t>0.626 (0.373-1.052)</t>
  </si>
  <si>
    <t>adjusted for age, HIV transmission route, yrs of HIV, HbsAg, previous AIDS diagnosis, previous syphilis diagnosis, CD4+/CD8+ ratio, number of HPV types and HPV16 infection</t>
  </si>
  <si>
    <t xml:space="preserve">Sananpanichkul </t>
  </si>
  <si>
    <t>Sananpanichkul,2015[123]</t>
  </si>
  <si>
    <t>B08</t>
  </si>
  <si>
    <t>Thailand</t>
  </si>
  <si>
    <t>5/159</t>
  </si>
  <si>
    <t>9/235</t>
  </si>
  <si>
    <t>B8</t>
  </si>
  <si>
    <t xml:space="preserve">Scott </t>
  </si>
  <si>
    <t>Scott,2008[124]</t>
  </si>
  <si>
    <t>B40</t>
  </si>
  <si>
    <t>USA-Conneticut</t>
  </si>
  <si>
    <t>63/198</t>
  </si>
  <si>
    <t xml:space="preserve"> 11/67</t>
  </si>
  <si>
    <t>18/109</t>
  </si>
  <si>
    <t>56/156</t>
  </si>
  <si>
    <t xml:space="preserve">&lt;400 c/ml </t>
  </si>
  <si>
    <t>&lt;400 vs. &gt;=400 PVL among all (25% naïve)</t>
  </si>
  <si>
    <t>46/155</t>
  </si>
  <si>
    <t>28/110</t>
  </si>
  <si>
    <t>Tandon</t>
  </si>
  <si>
    <t>Tandon,2010[125]</t>
  </si>
  <si>
    <t>B09</t>
  </si>
  <si>
    <t>16/78</t>
  </si>
  <si>
    <t xml:space="preserve"> 1/21</t>
  </si>
  <si>
    <t>B9</t>
  </si>
  <si>
    <t>&lt;75 vs. &gt;=75 PVL among all (22% naïve)</t>
  </si>
  <si>
    <t xml:space="preserve"> 9/62</t>
  </si>
  <si>
    <t xml:space="preserve"> 8/37</t>
  </si>
  <si>
    <t xml:space="preserve"> 7/60</t>
  </si>
  <si>
    <t xml:space="preserve"> 10/39</t>
  </si>
  <si>
    <t>25/201</t>
  </si>
  <si>
    <t>15/49</t>
  </si>
  <si>
    <t>adjusted for age, length for known HIV positivity</t>
  </si>
  <si>
    <t>&lt;=50 vs. &gt;50 PVL among all (20% naïve)</t>
  </si>
  <si>
    <t>23/167</t>
  </si>
  <si>
    <t>17/83</t>
  </si>
  <si>
    <t xml:space="preserve">Cytology + HRA + directed Bx if cyto/HRA abnormal </t>
  </si>
  <si>
    <t>26/71</t>
  </si>
  <si>
    <t xml:space="preserve"> 9/16</t>
  </si>
  <si>
    <t>0.18 (0.04–0.75)</t>
  </si>
  <si>
    <t>adjusted for history of RAI, age, nadir CD4</t>
  </si>
  <si>
    <t>Yang</t>
  </si>
  <si>
    <t>Yang,2012[126]</t>
  </si>
  <si>
    <t>B21</t>
  </si>
  <si>
    <t>China-Beijing</t>
  </si>
  <si>
    <t>14/29</t>
  </si>
  <si>
    <t>21/64</t>
  </si>
  <si>
    <t xml:space="preserve"> 3/14</t>
  </si>
  <si>
    <t>32/69</t>
  </si>
  <si>
    <t>period</t>
  </si>
  <si>
    <t>Enrolment</t>
  </si>
  <si>
    <t>HPV16 prevalence</t>
  </si>
  <si>
    <t>ART vs. naïve</t>
  </si>
  <si>
    <t xml:space="preserve"> 5/23</t>
  </si>
  <si>
    <t>115/405</t>
  </si>
  <si>
    <t>14/47</t>
  </si>
  <si>
    <t>1.24 (0.59-2.60)</t>
  </si>
  <si>
    <t>The_Netherlands</t>
  </si>
  <si>
    <t>32/200</t>
  </si>
  <si>
    <t xml:space="preserve"> 7/47</t>
  </si>
  <si>
    <t>Hernandez, 2015</t>
  </si>
  <si>
    <t>Hernandez</t>
  </si>
  <si>
    <t>A24</t>
  </si>
  <si>
    <t>9/116</t>
  </si>
  <si>
    <t>22/150</t>
  </si>
  <si>
    <t>HPV16/18 prevalence</t>
  </si>
  <si>
    <t>36/181</t>
  </si>
  <si>
    <t xml:space="preserve"> 9/41</t>
  </si>
  <si>
    <t>20/134</t>
  </si>
  <si>
    <t>23/83</t>
  </si>
  <si>
    <t>Heard, 2016</t>
  </si>
  <si>
    <t>&lt;50 vs. &gt;=50 PVL among all (3% naïve)</t>
  </si>
  <si>
    <t>36/259</t>
  </si>
  <si>
    <t xml:space="preserve"> 5/49</t>
  </si>
  <si>
    <t xml:space="preserve"> 9/94</t>
  </si>
  <si>
    <t>22/170</t>
  </si>
  <si>
    <t>Mendez-Martinez, 2014</t>
  </si>
  <si>
    <t>Mendez-Martinez</t>
  </si>
  <si>
    <t>A25</t>
  </si>
  <si>
    <t>Mexico</t>
  </si>
  <si>
    <t>Mexico-Mexico City</t>
  </si>
  <si>
    <t>&lt;400 vs. &gt;=400 among ART users (I think)</t>
  </si>
  <si>
    <t>68/268</t>
  </si>
  <si>
    <t>21/56</t>
  </si>
  <si>
    <t xml:space="preserve">Nadir CD4+ ≥200 vs. &lt;200 </t>
  </si>
  <si>
    <t>19/154</t>
  </si>
  <si>
    <t>22/157</t>
  </si>
  <si>
    <t xml:space="preserve"> 6/37</t>
  </si>
  <si>
    <t xml:space="preserve"> 4/9</t>
  </si>
  <si>
    <r>
      <t xml:space="preserve">Current CD4+  </t>
    </r>
    <r>
      <rPr>
        <sz val="11"/>
        <color theme="1"/>
        <rFont val="Calibri"/>
        <family val="2"/>
      </rPr>
      <t>≥</t>
    </r>
    <r>
      <rPr>
        <sz val="11"/>
        <color theme="1"/>
        <rFont val="Candara"/>
        <family val="2"/>
      </rPr>
      <t>500 vs. &lt;500</t>
    </r>
  </si>
  <si>
    <t>24/206</t>
  </si>
  <si>
    <t>17/102</t>
  </si>
  <si>
    <t>13/103</t>
  </si>
  <si>
    <t>18/160</t>
  </si>
  <si>
    <t>94/326</t>
  </si>
  <si>
    <t>28/106</t>
  </si>
  <si>
    <t>25/136</t>
  </si>
  <si>
    <t>19/84</t>
  </si>
  <si>
    <t xml:space="preserve">Quality </t>
  </si>
  <si>
    <t>qual_code</t>
  </si>
  <si>
    <t>Total (max. of 8)</t>
  </si>
  <si>
    <t>A01</t>
  </si>
  <si>
    <t>HSIL+ prevalence</t>
  </si>
  <si>
    <t>Cytology+HRA abnormal, directed Bx</t>
  </si>
  <si>
    <t>Undetectable vs detectable HIV PVL</t>
  </si>
  <si>
    <t>&lt;200 vs. &gt;=200 PVL among all (3% naïve)</t>
  </si>
  <si>
    <t>0.83 (0.31 to 2.2)</t>
  </si>
  <si>
    <t>HSIL/AIN2+</t>
  </si>
  <si>
    <t>HRA directed Bx</t>
  </si>
  <si>
    <t>ART vs. ART-naïve</t>
  </si>
  <si>
    <t>86/282</t>
  </si>
  <si>
    <t xml:space="preserve"> 2/19</t>
  </si>
  <si>
    <t>HSIL-AIN2+ prevalence</t>
  </si>
  <si>
    <t>&lt;75 vs. ≥75 copies/ml among all</t>
  </si>
  <si>
    <t>77/266</t>
  </si>
  <si>
    <t xml:space="preserve"> 6/26</t>
  </si>
  <si>
    <t>Yaegashi,2017[137]</t>
  </si>
  <si>
    <t>A23</t>
  </si>
  <si>
    <t>ASC-H+ prevalence</t>
  </si>
  <si>
    <t>3.479 (1.500-8.068)</t>
  </si>
  <si>
    <t>adjusted for HR-HPV</t>
  </si>
  <si>
    <t>Gaisa,2017[130]</t>
  </si>
  <si>
    <t>B12</t>
  </si>
  <si>
    <t>USA-New York</t>
  </si>
  <si>
    <t>AIN2+/HSIL+ prevalence</t>
  </si>
  <si>
    <t>&lt;200 vs. &gt;=200 PVL among all (?% naïve)</t>
  </si>
  <si>
    <t>35/159</t>
  </si>
  <si>
    <t>14/49</t>
  </si>
  <si>
    <t>Heard,2015[53]</t>
  </si>
  <si>
    <t>B13</t>
  </si>
  <si>
    <t>France-Paris, Colombe, Marseille</t>
  </si>
  <si>
    <t>HRA directed biopsy. If HRA normal, cytology results used</t>
  </si>
  <si>
    <t>13/115</t>
  </si>
  <si>
    <t xml:space="preserve"> 8/46</t>
  </si>
  <si>
    <t>Hessol,2009[131]</t>
  </si>
  <si>
    <t>B14</t>
  </si>
  <si>
    <t>USA-San Francisco, Chicago, and Brooklyn</t>
  </si>
  <si>
    <t>Cytology, HRA for abnormal cyto, directed Bx</t>
  </si>
  <si>
    <t>2.2 (0.87-5.8)</t>
  </si>
  <si>
    <t>adjusted for age, smoking, CD4+, PVL, anal HPV, cervical HPV</t>
  </si>
  <si>
    <t>Dalla-Pria,2014[128]</t>
  </si>
  <si>
    <t>B25</t>
  </si>
  <si>
    <t>UK-London</t>
  </si>
  <si>
    <t>HRA+ directed Bx</t>
  </si>
  <si>
    <t>87/277</t>
  </si>
  <si>
    <t>13/51</t>
  </si>
  <si>
    <t>AIN2+ prevalence</t>
  </si>
  <si>
    <t>67/224</t>
  </si>
  <si>
    <t>13/40</t>
  </si>
  <si>
    <t>Hidalgo-Tenorio,2014[51]</t>
  </si>
  <si>
    <t>B26</t>
  </si>
  <si>
    <t>Cytology, HRA directed of abnormal and normal quadrants</t>
  </si>
  <si>
    <t>17/106</t>
  </si>
  <si>
    <t xml:space="preserve"> 7/30</t>
  </si>
  <si>
    <t>0.21 (0.054-0.84)</t>
  </si>
  <si>
    <t>adjusted for perianal condylomas, HPV68, previous syphilis diagnosis</t>
  </si>
  <si>
    <t>Hidalgo-Tenorio,2015[50]</t>
  </si>
  <si>
    <t>B27</t>
  </si>
  <si>
    <t>29/174</t>
  </si>
  <si>
    <t xml:space="preserve"> 8/27</t>
  </si>
  <si>
    <t>&lt;50 vs. &gt;=50 PVL among all (13% naïve)</t>
  </si>
  <si>
    <t>20/143</t>
  </si>
  <si>
    <t>15/58</t>
  </si>
  <si>
    <t>0.312 (0.09-0.98)</t>
  </si>
  <si>
    <t>adjusted for HPV68 and previous syphilis diagnosis</t>
  </si>
  <si>
    <t>Libois,2017[46]</t>
  </si>
  <si>
    <t>B28</t>
  </si>
  <si>
    <t>Belgium</t>
  </si>
  <si>
    <t>Belgium-Brussels</t>
  </si>
  <si>
    <t>HRA if cyto abnormal, HRA directed Bx</t>
  </si>
  <si>
    <t>58/279</t>
  </si>
  <si>
    <t xml:space="preserve"> 5/41</t>
  </si>
  <si>
    <t xml:space="preserve">MVA among all - including normal cyto </t>
  </si>
  <si>
    <t>44/237</t>
  </si>
  <si>
    <t>19/83</t>
  </si>
  <si>
    <t>38/218</t>
  </si>
  <si>
    <t>25/102</t>
  </si>
  <si>
    <t>HRA on abnormal cytology</t>
  </si>
  <si>
    <t>Sustained viral suppression</t>
  </si>
  <si>
    <t>Sustained PVl &lt;50 (&gt;2 yrs) vs. Other</t>
  </si>
  <si>
    <t>25/174</t>
  </si>
  <si>
    <t>38/146</t>
  </si>
  <si>
    <t>Machalek,2016[54]</t>
  </si>
  <si>
    <t>B29</t>
  </si>
  <si>
    <t>Australia</t>
  </si>
  <si>
    <t>Australia-Sydney</t>
  </si>
  <si>
    <t>Cytology+HRA; Bx if abnoramlities suggestive of ASIL. Composite endpoint used</t>
  </si>
  <si>
    <t>99/145</t>
  </si>
  <si>
    <t>Adjusted for number of HR-HPV types and HPV16 detected on anal swab,age and smoking exposure; Men in the composite-LSIL (n=155) and composite-ASC-H (n=55) were excluded fromanalyses of risk factors</t>
  </si>
  <si>
    <t>90/132</t>
  </si>
  <si>
    <t xml:space="preserve"> 9/12</t>
  </si>
  <si>
    <t>0,714 (0.151-3.333)</t>
  </si>
  <si>
    <t>50/81</t>
  </si>
  <si>
    <t>51/68</t>
  </si>
  <si>
    <t>Men in the composite-LSIL (n=155) and composite-ASC-H (n=55) were excluded fromanalyses of risk factors</t>
  </si>
  <si>
    <t>57/94</t>
  </si>
  <si>
    <t>40/50</t>
  </si>
  <si>
    <t>Palefsky,2005[133]</t>
  </si>
  <si>
    <t>B30</t>
  </si>
  <si>
    <t>USA- San Franscisco</t>
  </si>
  <si>
    <t>Cytology, HRA directed Bx, composite endpoint</t>
  </si>
  <si>
    <t>12.0 (2.40-64.0)</t>
  </si>
  <si>
    <t xml:space="preserve">Adjusted for months of HIV positivity and age as a continuous variable; number of HPV types, CD4+ cell count, HIV viral load </t>
  </si>
  <si>
    <t xml:space="preserve">&lt;500 c/ml </t>
  </si>
  <si>
    <t>&lt;500 vs. ≥500 copies/ml</t>
  </si>
  <si>
    <t>97/181</t>
  </si>
  <si>
    <t>81/163</t>
  </si>
  <si>
    <t>65/127</t>
  </si>
  <si>
    <t>115/220</t>
  </si>
  <si>
    <t>Salit,2009[134]</t>
  </si>
  <si>
    <t>B31</t>
  </si>
  <si>
    <t>Canada</t>
  </si>
  <si>
    <t>Canada-Toronto</t>
  </si>
  <si>
    <t>Cytology, HR-HPV, HRA-directed Bx</t>
  </si>
  <si>
    <t>0.91 (0.45-1.83)</t>
  </si>
  <si>
    <t>AIN2-3</t>
  </si>
  <si>
    <t>1.12 (0.61-2.04)</t>
  </si>
  <si>
    <t>Siegenbeek-van-Heukelom,2017[49]</t>
  </si>
  <si>
    <t>B32</t>
  </si>
  <si>
    <t>HRA-directed  Bx</t>
  </si>
  <si>
    <t>469/1580</t>
  </si>
  <si>
    <t>24/73</t>
  </si>
  <si>
    <t>412/1347</t>
  </si>
  <si>
    <t>54/161</t>
  </si>
  <si>
    <t>286/968</t>
  </si>
  <si>
    <t>204/683</t>
  </si>
  <si>
    <t>357/1163</t>
  </si>
  <si>
    <t>134/491</t>
  </si>
  <si>
    <t>Years living with viral suppression: 1-5 yrs vs. &lt;1yr</t>
  </si>
  <si>
    <t>0.61 (0.42–0.88)</t>
  </si>
  <si>
    <t>adjusted for age, current CD4+, nadir CD4+, AIDS defining illness</t>
  </si>
  <si>
    <t>Cranston,2018[127]</t>
  </si>
  <si>
    <t>B42</t>
  </si>
  <si>
    <t>USA&amp;Brazil</t>
  </si>
  <si>
    <t>Cytology, HRA directed Bx</t>
  </si>
  <si>
    <t>143/470</t>
  </si>
  <si>
    <t>38/94</t>
  </si>
  <si>
    <t>Randomised controlled trial (OA)</t>
  </si>
  <si>
    <t>Gaisa,2014[52]</t>
  </si>
  <si>
    <t>B43</t>
  </si>
  <si>
    <t>1.0 (0.5-2.0)</t>
  </si>
  <si>
    <t>adjusted for age, sexual risk group, receptive anal intercourse (RAI), smoking, history of AGW, recent CD4+</t>
  </si>
  <si>
    <t>&lt;400 vs. &gt;=400 PVL among all (6% naïve)</t>
  </si>
  <si>
    <t>0.7 (0.5-1.1)</t>
  </si>
  <si>
    <t>Willeford,2016[136]</t>
  </si>
  <si>
    <t>B44</t>
  </si>
  <si>
    <t>USA-North Carolina</t>
  </si>
  <si>
    <t>1.11 (0.31-4.05)</t>
  </si>
  <si>
    <t>adjusted for race, yrs since HIV, race,  current CD4+, nadir CD4+, smoking, PVL suppression)</t>
  </si>
  <si>
    <t>Clifford,2018[47]</t>
  </si>
  <si>
    <t>B46</t>
  </si>
  <si>
    <t>France-6 cities</t>
  </si>
  <si>
    <t>HR-HPV/cyto, HRA-directed Bx</t>
  </si>
  <si>
    <t>46/461</t>
  </si>
  <si>
    <t>0/20</t>
  </si>
  <si>
    <t>Undetectable vs detectable among all (6% naive)</t>
  </si>
  <si>
    <t>40/434</t>
  </si>
  <si>
    <t xml:space="preserve"> 4/37</t>
  </si>
  <si>
    <t xml:space="preserve">adjusted for city, tobacco smoking and worst previous anal cytology/histology </t>
  </si>
  <si>
    <t>HSIL-AIN2+</t>
  </si>
  <si>
    <t>14/178</t>
  </si>
  <si>
    <t>34/310</t>
  </si>
  <si>
    <t>HRA-histology</t>
  </si>
  <si>
    <t>Undetctable for 2 years</t>
  </si>
  <si>
    <t>25/259</t>
  </si>
  <si>
    <t xml:space="preserve"> 7/80</t>
  </si>
  <si>
    <t>B47</t>
  </si>
  <si>
    <t>Spain-Alicante</t>
  </si>
  <si>
    <t>HRA guided bx</t>
  </si>
  <si>
    <t>&lt;1000 c/ml</t>
  </si>
  <si>
    <t>&lt;1000 vs. &gt;1000</t>
  </si>
  <si>
    <t>31/125</t>
  </si>
  <si>
    <t xml:space="preserve"> 4/20</t>
  </si>
  <si>
    <t>Marra,2019[48]</t>
  </si>
  <si>
    <t>B48</t>
  </si>
  <si>
    <t>HRA + directed bx</t>
  </si>
  <si>
    <t>48/188</t>
  </si>
  <si>
    <t xml:space="preserve"> 2/5</t>
  </si>
  <si>
    <t>45/181</t>
  </si>
  <si>
    <t xml:space="preserve"> 4/11</t>
  </si>
  <si>
    <t>Years living with viral suppression: 3 YR vs. &lt;=3yr</t>
  </si>
  <si>
    <t>40/161</t>
  </si>
  <si>
    <t xml:space="preserve"> 9/30</t>
  </si>
  <si>
    <t>Stier,2019[55]</t>
  </si>
  <si>
    <t>B49</t>
  </si>
  <si>
    <t>USA-12 sites</t>
  </si>
  <si>
    <t>HRA + biopsy of all women, includig random</t>
  </si>
  <si>
    <t>66/242</t>
  </si>
  <si>
    <t xml:space="preserve"> 1/10</t>
  </si>
  <si>
    <t>56/218</t>
  </si>
  <si>
    <t xml:space="preserve"> 12/36</t>
  </si>
  <si>
    <t>24/124</t>
  </si>
  <si>
    <t>44/124</t>
  </si>
  <si>
    <t>Weis,2011[135]</t>
  </si>
  <si>
    <t>B50</t>
  </si>
  <si>
    <t>USA-Texas</t>
  </si>
  <si>
    <t>Cytology anbormal-HRA directed biopsy</t>
  </si>
  <si>
    <t>cut-off used=400</t>
  </si>
  <si>
    <t>61/290</t>
  </si>
  <si>
    <t>104/303</t>
  </si>
  <si>
    <t>Unexposed</t>
  </si>
  <si>
    <t>Analysis</t>
  </si>
  <si>
    <t>notes</t>
  </si>
  <si>
    <t>Score</t>
  </si>
  <si>
    <t>qual_design</t>
  </si>
  <si>
    <t>Aldersley,2019[138]</t>
  </si>
  <si>
    <t>D16</t>
  </si>
  <si>
    <t>1984-2014</t>
  </si>
  <si>
    <t>USA-multicentre</t>
  </si>
  <si>
    <t>Anal cancer</t>
  </si>
  <si>
    <t>41/1405</t>
  </si>
  <si>
    <t>Individuals</t>
  </si>
  <si>
    <t>Incidence Rate Ratio</t>
  </si>
  <si>
    <t>adjusted for nadir CD4</t>
  </si>
  <si>
    <t>Cohort - prospective assessment</t>
  </si>
  <si>
    <t>D´Souza,2008[60]</t>
  </si>
  <si>
    <t>D1</t>
  </si>
  <si>
    <t>1996-2007</t>
  </si>
  <si>
    <t>USA - Baltimore, Chicago, Los Angeles and Pittsburgh</t>
  </si>
  <si>
    <t>Anal cancer incidence</t>
  </si>
  <si>
    <t>Hazard Ratio</t>
  </si>
  <si>
    <t>1.3(0.37–4.9)</t>
  </si>
  <si>
    <t xml:space="preserve">adjusted for number of unprotected anal receptive partners reported, smoking, nadir CD4+ </t>
  </si>
  <si>
    <t>Crum-Cianflone,2010[141]</t>
  </si>
  <si>
    <t>D4</t>
  </si>
  <si>
    <t>1985-2008</t>
  </si>
  <si>
    <t>USA-U.S. Military NHS</t>
  </si>
  <si>
    <t>14/2050</t>
  </si>
  <si>
    <t xml:space="preserve"> 5/2456</t>
  </si>
  <si>
    <t>2.10 (0.55-8.03)</t>
  </si>
  <si>
    <t>adjusted for year of HIV diagnosis and time-updated calender year of event, time updated ART</t>
  </si>
  <si>
    <t>Powles,2008[21]</t>
  </si>
  <si>
    <t>D13</t>
  </si>
  <si>
    <t>1983-2007</t>
  </si>
  <si>
    <t>adjusted for age, sex, ethnic group, presence/absence of AIDS, nadir CD4 and duration of HIV infection</t>
  </si>
  <si>
    <t>Bertisch,2013[62]</t>
  </si>
  <si>
    <t>D6</t>
  </si>
  <si>
    <t>1988-2011</t>
  </si>
  <si>
    <t>Switzerland</t>
  </si>
  <si>
    <t>56/312</t>
  </si>
  <si>
    <t xml:space="preserve"> 3/42</t>
  </si>
  <si>
    <t>OR=4.75(0.60-37.40) conditioned on matching variables and ajusted for nadir CD4+</t>
  </si>
  <si>
    <t xml:space="preserve">Case-control </t>
  </si>
  <si>
    <t>Hessol,2007[143]</t>
  </si>
  <si>
    <t>D11</t>
  </si>
  <si>
    <t>1990-2000</t>
  </si>
  <si>
    <t>1.23 (0.62-2.45)</t>
  </si>
  <si>
    <t>adjusted age at AIDS, race, risk group, sex, calender year, HAART era; time updated ART</t>
  </si>
  <si>
    <t xml:space="preserve">Record linkage </t>
  </si>
  <si>
    <t>Chao,2012[57]</t>
  </si>
  <si>
    <t>D9</t>
  </si>
  <si>
    <t>1996-2008</t>
  </si>
  <si>
    <t>44/39157</t>
  </si>
  <si>
    <t>8/18433</t>
  </si>
  <si>
    <t>Person-years</t>
  </si>
  <si>
    <t>Rate Ratio</t>
  </si>
  <si>
    <t>1.13 (0.48-2.65)</t>
  </si>
  <si>
    <t>Adjusted RR</t>
  </si>
  <si>
    <t xml:space="preserve">adjusted for time-updated use of ART, recent  pre-treatment CD4 (continuous) and HIV RNA (continuous, log transformed), age, sex, race, year, smoking, overweight, alcohol/drug abuse, HIV transmission risk group, known years of HIV infection and prior exposure to single and/or dual antiretrovirals. </t>
  </si>
  <si>
    <t>Piketty,2008[144]</t>
  </si>
  <si>
    <t>D12</t>
  </si>
  <si>
    <t>1998-2004</t>
  </si>
  <si>
    <t>103/52272</t>
  </si>
  <si>
    <t>29/34050</t>
  </si>
  <si>
    <t>1.7 (0.9-3.2)</t>
  </si>
  <si>
    <t>adjusted for time on ART, age, gender and HIV tranmission route, nadir CD4+, AIDS before event</t>
  </si>
  <si>
    <t>Note thatlater ART period loses the significace of the finding - PERIOD EFFECT (same cohort as Guiguet which explores nadir CD4+ and PVL</t>
  </si>
  <si>
    <t>Cachey,2015[140]</t>
  </si>
  <si>
    <t>D8</t>
  </si>
  <si>
    <t>2000-2012</t>
  </si>
  <si>
    <t>USA-San Diego</t>
  </si>
  <si>
    <t>1,39 (0,20-9,96)</t>
  </si>
  <si>
    <t>crude</t>
  </si>
  <si>
    <t xml:space="preserve">Retrospective chart review </t>
  </si>
  <si>
    <t>D5</t>
  </si>
  <si>
    <t>1985-2010</t>
  </si>
  <si>
    <t>Incidence of Squamous Cell Carcinoma of the anus (SCCA)</t>
  </si>
  <si>
    <t>Sustained undetectable HIV PVL</t>
  </si>
  <si>
    <t>Undetectable PVL ≥80% vs. &lt;40% of the time</t>
  </si>
  <si>
    <t>48/7499</t>
  </si>
  <si>
    <t>240/12086</t>
  </si>
  <si>
    <t>adjusted for age, ethnicity, drug use, year of HIV diagnosis, DEYO, anal condylomata acuminata, nadir CD4, recent CD4, time on ART</t>
  </si>
  <si>
    <t xml:space="preserve">Retrospective cohort </t>
  </si>
  <si>
    <t>D3</t>
  </si>
  <si>
    <t>1985-2009</t>
  </si>
  <si>
    <t>Percent Undetectable HIV Viral Load &gt;61% vs &lt;20% of the time</t>
  </si>
  <si>
    <t>71/10714</t>
  </si>
  <si>
    <t>0.55 (0.40, 0.77)</t>
  </si>
  <si>
    <t xml:space="preserve">adjusted for age at time of ART initiation, race, time from HIV diagnosis to ART initiation, illegal drug use, ART current CD4+ and duration of HIV viral undetection </t>
  </si>
  <si>
    <t>2.3 (0.80–6.7)</t>
  </si>
  <si>
    <t>adjusted for number of unprotected anal receptive partners reported, smoking,current ART use</t>
  </si>
  <si>
    <t>Duncan,2015[61]</t>
  </si>
  <si>
    <t>D2</t>
  </si>
  <si>
    <t>1988-2008</t>
  </si>
  <si>
    <t>Canada-British Colombia</t>
  </si>
  <si>
    <t>3.25 (1.15-9.17)</t>
  </si>
  <si>
    <t>Retrospective record linkage</t>
  </si>
  <si>
    <t>3.82 (1.33-10.96)</t>
  </si>
  <si>
    <t>adjusted for age, sex, ethnic group, presence/absence of AIDS, Taking HAART and duration of HIV infection</t>
  </si>
  <si>
    <t>Bruyand,2015[56]</t>
  </si>
  <si>
    <t>D7</t>
  </si>
  <si>
    <t>2004-2012</t>
  </si>
  <si>
    <t>Europe/Australia/USA</t>
  </si>
  <si>
    <t>Europe/North America/Australia</t>
  </si>
  <si>
    <t>per year on ART</t>
  </si>
  <si>
    <t>1.06 (1.01-1.11)</t>
  </si>
  <si>
    <t>aRR: adjusted rate ratio (adjusted for age, gender, cohort, mode of HIV acquisition, ethnic group, calendar year, body mass index, any previous cancer, previous AIDS diagnosis, smoking status, and HCV and HBV status</t>
  </si>
  <si>
    <t>Cohort - prospective and retrospective assessment</t>
  </si>
  <si>
    <t>1.04 (0.91-1.20)</t>
  </si>
  <si>
    <t>adjusted for pre-treatment CD4 and HIV RNA level</t>
  </si>
  <si>
    <t>0,62 (0,24-1,64)</t>
  </si>
  <si>
    <t xml:space="preserve">&lt;1000 c/ml </t>
  </si>
  <si>
    <t>8/1521</t>
  </si>
  <si>
    <t>8/1155</t>
  </si>
  <si>
    <t>0.64 (0.24-1.72)</t>
  </si>
  <si>
    <t xml:space="preserve">time updated variable, adjusted for year of HIV diagnosis and time-updated calender year of event </t>
  </si>
  <si>
    <t>Barnell,2019[139]</t>
  </si>
  <si>
    <t>D18</t>
  </si>
  <si>
    <t>1998-2012</t>
  </si>
  <si>
    <t>29/4465</t>
  </si>
  <si>
    <t>36/6939</t>
  </si>
  <si>
    <t>Incidence rate ratio</t>
  </si>
  <si>
    <t>1.01 (0.60 to 1.69</t>
  </si>
  <si>
    <t>year of HIV diagnosis, age at baseline, race, sexual risk group, ever smoked, baseline CD4+, baseline prior clinic AIDS</t>
  </si>
  <si>
    <r>
      <t>Mbang,2015[59]</t>
    </r>
    <r>
      <rPr>
        <sz val="8"/>
        <color theme="1"/>
        <rFont val="Candara"/>
        <family val="2"/>
      </rPr>
      <t>*</t>
    </r>
  </si>
  <si>
    <r>
      <t>Chiao,2013[58]</t>
    </r>
    <r>
      <rPr>
        <sz val="8"/>
        <color theme="1"/>
        <rFont val="Candara"/>
        <family val="2"/>
      </rPr>
      <t>*</t>
    </r>
  </si>
  <si>
    <t>Table 2</t>
  </si>
  <si>
    <t>Table 3</t>
  </si>
  <si>
    <t>Results narrative</t>
  </si>
  <si>
    <t>Table 2 and Table 3</t>
  </si>
  <si>
    <t>Table 4</t>
  </si>
  <si>
    <t>113/6095</t>
  </si>
  <si>
    <t>Table 1 and Table 3</t>
  </si>
  <si>
    <t>Table 3 (inversed)</t>
  </si>
  <si>
    <t>Table 1 and Table 3 (inversed)</t>
  </si>
  <si>
    <t>Table 1 and Results narrative</t>
  </si>
  <si>
    <t>Table 2 and Results narrative</t>
  </si>
  <si>
    <t>Table 5</t>
  </si>
  <si>
    <t>Table 5 (inversed)</t>
  </si>
  <si>
    <t>Supplementary Table 3 and Supplementary Table 4</t>
  </si>
  <si>
    <t>4/1320</t>
  </si>
  <si>
    <t>Table 1 and Table 2</t>
  </si>
  <si>
    <t xml:space="preserve">year of enrolment </t>
  </si>
  <si>
    <t>pre-1996</t>
  </si>
  <si>
    <t>post-1996</t>
  </si>
  <si>
    <t>Income setting</t>
  </si>
  <si>
    <t>Population studies</t>
  </si>
  <si>
    <t xml:space="preserve">Women </t>
  </si>
  <si>
    <t>Men who have sex with men (MSM)</t>
  </si>
  <si>
    <t>Men who have sex with women (MSW)</t>
  </si>
  <si>
    <t>cMen (combination of MSM and MSW, or unknown/unreported sexual orientation)</t>
  </si>
  <si>
    <t>Combination (combination of women, MSM and MSW, or unknown/unreported sexual orientation)</t>
  </si>
  <si>
    <t>total participants enrolled</t>
  </si>
  <si>
    <t>Limit of detection of test (for HIV PVL detection)</t>
  </si>
  <si>
    <t>Exposure evaluated</t>
  </si>
  <si>
    <t>unit of measure of analysis (person-years or number of individuals used as denominator)</t>
  </si>
  <si>
    <t>number of cases in the exposed group</t>
  </si>
  <si>
    <t>number of cases in the unexposed group</t>
  </si>
  <si>
    <t>number of cases in the exposed group/total number individuals in the exposed groups</t>
  </si>
  <si>
    <t>total number individuals in the exposed groups</t>
  </si>
  <si>
    <t>total number individuals in the unexposed group</t>
  </si>
  <si>
    <t>number of cases in the unexposed group/total number individuals in the unexposed group</t>
  </si>
  <si>
    <t>out_exp</t>
  </si>
  <si>
    <t>n_exposed</t>
  </si>
  <si>
    <t>out_unexp</t>
  </si>
  <si>
    <t>n_unexposed</t>
  </si>
  <si>
    <t>Effect estimate</t>
  </si>
  <si>
    <t>Lower 95% Confidence Interval</t>
  </si>
  <si>
    <t xml:space="preserve">Upper 95% Confidence Interval </t>
  </si>
  <si>
    <t>log of the effect estimate</t>
  </si>
  <si>
    <t>standard error of the log effect estimate</t>
  </si>
  <si>
    <t>refers to Table number of the respective publication where data was obtained</t>
  </si>
  <si>
    <t>effect etimate used</t>
  </si>
  <si>
    <t>indicates if the effect estimate was adjusted for confounders</t>
  </si>
  <si>
    <t>crude estimate</t>
  </si>
  <si>
    <t>adjusted for potential confounders</t>
  </si>
  <si>
    <t>lists adjustment factors included in model</t>
  </si>
  <si>
    <t xml:space="preserve">indicates overall quality score (refer to Supplementary Tables 5 (HR-HPV),  9 (ASCUS-AIN1+), 11 (HSIL-AIN2+), 13 (anal cancer). </t>
  </si>
  <si>
    <t xml:space="preserve">quality category of study (refer to Supplementary Tables 5 (HR-HPV),  9 (ASCUS-AIN1+), 11 (HSIL-AIN2+), 13 (anal cancer). </t>
  </si>
  <si>
    <t>quality category of study</t>
  </si>
  <si>
    <t>Low quality</t>
  </si>
  <si>
    <t>Mid-high quality</t>
  </si>
  <si>
    <t>High quality</t>
  </si>
  <si>
    <t>Record linkage</t>
  </si>
  <si>
    <t>score based on study design</t>
  </si>
  <si>
    <t>Case-control or retrospective</t>
  </si>
  <si>
    <t>Cross-sectional, prospective cohort, record linkage</t>
  </si>
  <si>
    <t>Masiá,2019[132]</t>
  </si>
  <si>
    <t>Table 2 (inversed)</t>
  </si>
  <si>
    <t>Table 1</t>
  </si>
  <si>
    <t>Table 4 (raw data) and final results paragraph (adjusted OR)</t>
  </si>
  <si>
    <t>Table 5 (raw data) and final results paragraph (adjusted OR)</t>
  </si>
  <si>
    <t>85/203</t>
  </si>
  <si>
    <t>122/411</t>
  </si>
  <si>
    <t xml:space="preserve">ASCUS-AIN1+ </t>
  </si>
  <si>
    <t>Table 3 - inverse of PI/r-baesd regimen vs. ART naïve</t>
  </si>
  <si>
    <t>Table 2 (raw data unpublished, received from author)</t>
  </si>
  <si>
    <r>
      <t xml:space="preserve">Cytology, HRA among abnormal cyto + directed Bx </t>
    </r>
    <r>
      <rPr>
        <sz val="11"/>
        <color rgb="FFFF0000"/>
        <rFont val="Candara"/>
        <family val="2"/>
      </rPr>
      <t xml:space="preserve">(high rate of inadequate cyto) </t>
    </r>
  </si>
  <si>
    <r>
      <t>Cytology only (</t>
    </r>
    <r>
      <rPr>
        <sz val="11"/>
        <color rgb="FFFF0000"/>
        <rFont val="Candara"/>
        <family val="2"/>
      </rPr>
      <t>high rate of inadequate</t>
    </r>
    <r>
      <rPr>
        <sz val="11"/>
        <color theme="1"/>
        <rFont val="Candara"/>
        <family val="2"/>
      </rPr>
      <t xml:space="preserve">) </t>
    </r>
  </si>
  <si>
    <t xml:space="preserve">Table 5 (inverse of estimate) </t>
  </si>
  <si>
    <t xml:space="preserve">Table 6 (inverse of estimate) </t>
  </si>
  <si>
    <t xml:space="preserve">Table 4 (inverse of estimate) </t>
  </si>
  <si>
    <t>29/46</t>
  </si>
  <si>
    <t xml:space="preserve">Table 1 (raw data) and Table 4 (effect estimate) </t>
  </si>
  <si>
    <t>Table 1 (raw data) and Table 2 (effect estimate, inverted)</t>
  </si>
  <si>
    <t xml:space="preserve">Data source </t>
  </si>
  <si>
    <t>Table 3 (note that outcome is combined HPV16/18 prevalence, although HPV16 was most prevalent)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</si>
</sst>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font>
    <font>
      <sz val="11"/>
      <name val="Candara"/>
      <family val="2"/>
    </font>
    <font>
      <sz val="11"/>
      <color rgb="FFFF0000"/>
      <name val="Candara"/>
      <family val="2"/>
    </font>
    <font>
      <sz val="11"/>
      <color theme="1"/>
      <name val="Candara"/>
      <family val="2"/>
    </font>
    <font>
      <sz val="8"/>
      <color theme="1"/>
      <name val="Candara"/>
      <family val="2"/>
    </font>
    <font>
      <sz val="11"/>
      <color rgb="FF7030A0"/>
      <name val="Candara"/>
      <family val="2"/>
    </font>
  </fonts>
  <fills count="4">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s>
  <borders count="2">
    <border>
      <left/>
      <right/>
      <top/>
      <bottom/>
      <diagonal/>
    </border>
    <border>
      <left/>
      <right/>
      <top/>
      <bottom style="thin">
        <color indexed="64"/>
      </bottom>
      <diagonal/>
    </border>
  </borders>
  <cellStyleXfs count="1">
    <xf numFmtId="0" fontId="0" fillId="0" borderId="0"/>
  </cellStyleXfs>
  <cellXfs count="33">
    <xf numFmtId="0" fontId="0" fillId="0" borderId="0" xfId="0"/>
    <xf numFmtId="0" fontId="4" fillId="0" borderId="0" xfId="0" applyFont="1"/>
    <xf numFmtId="0" fontId="4" fillId="0" borderId="0" xfId="0" applyFont="1" applyBorder="1"/>
    <xf numFmtId="0" fontId="4" fillId="2" borderId="0" xfId="0" applyFont="1" applyFill="1" applyBorder="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2" fillId="0" borderId="0" xfId="0" applyFont="1" applyFill="1" applyAlignment="1">
      <alignment horizontal="left"/>
    </xf>
    <xf numFmtId="0" fontId="4" fillId="0" borderId="0" xfId="0" applyFont="1" applyFill="1" applyAlignment="1">
      <alignment horizontal="right"/>
    </xf>
    <xf numFmtId="0" fontId="4" fillId="0" borderId="0" xfId="0" applyFont="1" applyFill="1"/>
    <xf numFmtId="0" fontId="2" fillId="0" borderId="0" xfId="0" applyFont="1" applyFill="1"/>
    <xf numFmtId="0" fontId="6" fillId="0" borderId="0" xfId="0" applyFont="1" applyFill="1" applyAlignment="1">
      <alignment horizontal="right"/>
    </xf>
    <xf numFmtId="0" fontId="6" fillId="0" borderId="0" xfId="0" applyFont="1" applyFill="1"/>
    <xf numFmtId="17" fontId="4" fillId="0" borderId="0" xfId="0" applyNumberFormat="1" applyFont="1" applyFill="1" applyAlignment="1">
      <alignment horizontal="left"/>
    </xf>
    <xf numFmtId="0" fontId="2" fillId="0" borderId="0" xfId="0" applyFont="1" applyFill="1" applyAlignment="1">
      <alignment horizontal="right"/>
    </xf>
    <xf numFmtId="0" fontId="0" fillId="0" borderId="0" xfId="0" applyFill="1"/>
    <xf numFmtId="17" fontId="4" fillId="0" borderId="0" xfId="0" applyNumberFormat="1" applyFont="1" applyFill="1"/>
    <xf numFmtId="0" fontId="2" fillId="0" borderId="0" xfId="0" applyFont="1" applyFill="1" applyBorder="1" applyAlignment="1">
      <alignment horizontal="left"/>
    </xf>
    <xf numFmtId="0" fontId="2" fillId="0" borderId="1" xfId="0" applyFont="1" applyFill="1" applyBorder="1" applyAlignment="1">
      <alignment horizontal="left"/>
    </xf>
    <xf numFmtId="0" fontId="4" fillId="3" borderId="0" xfId="0" applyFont="1" applyFill="1" applyAlignment="1">
      <alignment horizontal="left"/>
    </xf>
    <xf numFmtId="0" fontId="2" fillId="3" borderId="0" xfId="0" applyFont="1" applyFill="1"/>
    <xf numFmtId="0" fontId="4" fillId="0" borderId="0" xfId="0" applyFont="1" applyBorder="1" applyAlignment="1">
      <alignment horizontal="left"/>
    </xf>
    <xf numFmtId="0" fontId="2" fillId="0" borderId="0" xfId="0" applyFont="1" applyBorder="1"/>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0" fontId="2" fillId="2" borderId="0" xfId="0" applyFont="1" applyFill="1" applyBorder="1" applyAlignment="1">
      <alignment horizontal="left" vertical="top"/>
    </xf>
    <xf numFmtId="0" fontId="2" fillId="0" borderId="0" xfId="0" applyFont="1" applyBorder="1" applyAlignment="1">
      <alignment horizontal="left" vertical="center"/>
    </xf>
    <xf numFmtId="2" fontId="2" fillId="0" borderId="0" xfId="0" applyNumberFormat="1" applyFont="1" applyBorder="1" applyAlignment="1">
      <alignment horizontal="left"/>
    </xf>
    <xf numFmtId="0" fontId="2" fillId="2" borderId="0" xfId="0" applyFont="1" applyFill="1" applyBorder="1" applyAlignment="1">
      <alignment horizontal="left"/>
    </xf>
    <xf numFmtId="0" fontId="2" fillId="0" borderId="0" xfId="0" applyFont="1" applyFill="1" applyAlignment="1">
      <alignment vertical="center" wrapText="1"/>
    </xf>
    <xf numFmtId="164" fontId="2" fillId="0" borderId="0" xfId="0" applyNumberFormat="1" applyFont="1" applyFill="1"/>
    <xf numFmtId="2" fontId="2" fillId="0" borderId="0" xfId="0" applyNumberFormat="1" applyFont="1" applyFill="1"/>
    <xf numFmtId="17" fontId="2"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D099-C2C0-4E27-99A6-554DF055543E}">
  <dimension ref="A1:AO52"/>
  <sheetViews>
    <sheetView tabSelected="1" workbookViewId="0">
      <pane xSplit="2" ySplit="1" topLeftCell="C5" activePane="bottomRight" state="frozen"/>
      <selection pane="topRight" activeCell="D1" sqref="D1"/>
      <selection pane="bottomLeft" activeCell="A2" sqref="A2"/>
      <selection pane="bottomRight" activeCell="F1" sqref="F1"/>
    </sheetView>
  </sheetViews>
  <sheetFormatPr defaultRowHeight="14.4" x14ac:dyDescent="0.3"/>
  <cols>
    <col min="1" max="1" width="21.5546875" style="5" bestFit="1" customWidth="1"/>
    <col min="2" max="31" width="8.88671875" style="5"/>
    <col min="32" max="32" width="39.33203125" style="16" customWidth="1"/>
    <col min="33" max="35" width="8.88671875" style="5"/>
    <col min="36" max="36" width="8.88671875" style="3"/>
    <col min="37" max="39" width="8.88671875" style="5"/>
    <col min="40" max="40" width="19.21875" style="20" bestFit="1" customWidth="1"/>
    <col min="41" max="41" width="8.88671875" style="20"/>
    <col min="42" max="16384" width="8.88671875" style="5"/>
  </cols>
  <sheetData>
    <row r="1" spans="1:38" x14ac:dyDescent="0.3">
      <c r="A1" s="5" t="s">
        <v>1</v>
      </c>
      <c r="B1" s="5" t="s">
        <v>2</v>
      </c>
      <c r="C1" s="5" t="s">
        <v>3</v>
      </c>
      <c r="D1" s="5" t="s">
        <v>4</v>
      </c>
      <c r="E1" s="5" t="s">
        <v>221</v>
      </c>
      <c r="F1" s="5" t="s">
        <v>5</v>
      </c>
      <c r="G1" s="5" t="s">
        <v>6</v>
      </c>
      <c r="H1" s="5" t="s">
        <v>7</v>
      </c>
      <c r="I1" s="5" t="s">
        <v>8</v>
      </c>
      <c r="J1" s="5" t="s">
        <v>9</v>
      </c>
      <c r="K1" s="5" t="s">
        <v>10</v>
      </c>
      <c r="L1" s="5" t="s">
        <v>261</v>
      </c>
      <c r="M1" s="5" t="s">
        <v>262</v>
      </c>
      <c r="N1" s="5" t="s">
        <v>11</v>
      </c>
      <c r="O1" s="5" t="s">
        <v>130</v>
      </c>
      <c r="P1" s="5" t="s">
        <v>131</v>
      </c>
      <c r="Q1" s="5" t="s">
        <v>133</v>
      </c>
      <c r="R1" s="5" t="s">
        <v>270</v>
      </c>
      <c r="S1" s="5" t="s">
        <v>271</v>
      </c>
      <c r="T1" s="5" t="s">
        <v>14</v>
      </c>
      <c r="U1" s="5" t="s">
        <v>15</v>
      </c>
      <c r="V1" s="5" t="s">
        <v>16</v>
      </c>
      <c r="W1" s="5" t="s">
        <v>17</v>
      </c>
      <c r="X1" s="5" t="s">
        <v>19</v>
      </c>
      <c r="Y1" s="5" t="s">
        <v>20</v>
      </c>
      <c r="Z1" s="5" t="s">
        <v>21</v>
      </c>
      <c r="AA1" s="5" t="s">
        <v>22</v>
      </c>
      <c r="AB1" s="5" t="s">
        <v>23</v>
      </c>
      <c r="AC1" s="5" t="s">
        <v>24</v>
      </c>
      <c r="AD1" s="5" t="s">
        <v>25</v>
      </c>
      <c r="AE1" s="5" t="s">
        <v>26</v>
      </c>
      <c r="AF1" s="16" t="s">
        <v>233</v>
      </c>
      <c r="AG1" s="5" t="s">
        <v>27</v>
      </c>
      <c r="AH1" s="5" t="s">
        <v>28</v>
      </c>
      <c r="AI1" s="5" t="s">
        <v>29</v>
      </c>
      <c r="AJ1" s="3" t="s">
        <v>255</v>
      </c>
      <c r="AK1" s="5" t="s">
        <v>259</v>
      </c>
      <c r="AL1" s="5" t="s">
        <v>260</v>
      </c>
    </row>
    <row r="2" spans="1:38" x14ac:dyDescent="0.3">
      <c r="A2" s="5" t="s">
        <v>288</v>
      </c>
      <c r="B2" s="5" t="s">
        <v>32</v>
      </c>
      <c r="C2" s="5">
        <v>2016</v>
      </c>
      <c r="D2" s="5" t="s">
        <v>222</v>
      </c>
      <c r="E2" s="5" t="s">
        <v>33</v>
      </c>
      <c r="F2" s="5" t="s">
        <v>34</v>
      </c>
      <c r="G2" s="5">
        <v>2</v>
      </c>
      <c r="H2" s="5" t="s">
        <v>35</v>
      </c>
      <c r="I2" s="5">
        <v>0</v>
      </c>
      <c r="J2" s="5" t="s">
        <v>36</v>
      </c>
      <c r="K2" s="5">
        <v>0</v>
      </c>
      <c r="L2" s="2" t="s">
        <v>264</v>
      </c>
      <c r="M2" s="2">
        <v>4</v>
      </c>
      <c r="N2" s="5">
        <v>46</v>
      </c>
      <c r="O2" s="5" t="s">
        <v>188</v>
      </c>
      <c r="Q2" s="5">
        <v>0</v>
      </c>
      <c r="R2" s="5" t="s">
        <v>37</v>
      </c>
      <c r="S2" s="5" t="s">
        <v>38</v>
      </c>
      <c r="T2" s="5">
        <v>8</v>
      </c>
      <c r="U2" s="5">
        <v>23</v>
      </c>
      <c r="V2" s="5">
        <v>14</v>
      </c>
      <c r="W2" s="5">
        <v>23</v>
      </c>
      <c r="X2" s="5">
        <f>T2/(U2-T2)</f>
        <v>0.53333333333333333</v>
      </c>
      <c r="Y2" s="5">
        <f>V2/(W2-V2)</f>
        <v>1.5555555555555556</v>
      </c>
      <c r="Z2" s="5">
        <f>X2/Y2</f>
        <v>0.34285714285714286</v>
      </c>
      <c r="AD2" s="5">
        <f>LN(Z2)</f>
        <v>-1.0704414117014134</v>
      </c>
      <c r="AE2" s="5">
        <f>SQRT(1/T2+1/(U2-T2)+1/V2+1/(W2-V2))</f>
        <v>0.6117240793089227</v>
      </c>
      <c r="AF2" s="16" t="s">
        <v>235</v>
      </c>
      <c r="AG2" s="5" t="s">
        <v>39</v>
      </c>
      <c r="AH2" s="5">
        <v>0</v>
      </c>
      <c r="AJ2" s="3">
        <v>3</v>
      </c>
      <c r="AK2" s="5" t="s">
        <v>256</v>
      </c>
      <c r="AL2" s="5">
        <v>0</v>
      </c>
    </row>
    <row r="3" spans="1:38" x14ac:dyDescent="0.3">
      <c r="A3" s="5" t="s">
        <v>301</v>
      </c>
      <c r="B3" s="5" t="s">
        <v>40</v>
      </c>
      <c r="C3" s="5">
        <v>2018</v>
      </c>
      <c r="D3" s="5" t="s">
        <v>63</v>
      </c>
      <c r="E3" s="5" t="s">
        <v>41</v>
      </c>
      <c r="F3" s="5" t="s">
        <v>42</v>
      </c>
      <c r="G3" s="5">
        <v>4</v>
      </c>
      <c r="H3" s="5" t="s">
        <v>35</v>
      </c>
      <c r="I3" s="5">
        <v>0</v>
      </c>
      <c r="J3" s="5" t="s">
        <v>36</v>
      </c>
      <c r="K3" s="5">
        <v>0</v>
      </c>
      <c r="L3" s="2" t="s">
        <v>265</v>
      </c>
      <c r="M3" s="2">
        <v>2</v>
      </c>
      <c r="N3" s="5">
        <v>85</v>
      </c>
      <c r="O3" s="5" t="s">
        <v>188</v>
      </c>
      <c r="Q3" s="5">
        <v>0</v>
      </c>
      <c r="R3" s="5" t="s">
        <v>43</v>
      </c>
      <c r="S3" s="5" t="s">
        <v>44</v>
      </c>
      <c r="T3" s="5">
        <v>38</v>
      </c>
      <c r="U3" s="5">
        <v>79</v>
      </c>
      <c r="V3" s="5">
        <v>4</v>
      </c>
      <c r="W3" s="5">
        <v>6</v>
      </c>
      <c r="X3" s="5">
        <v>0.92682926829268297</v>
      </c>
      <c r="Y3" s="5">
        <v>2</v>
      </c>
      <c r="Z3" s="5">
        <v>0.46341463414634149</v>
      </c>
      <c r="AD3" s="5">
        <v>-0.76913308753786724</v>
      </c>
      <c r="AE3" s="5">
        <v>0.89482178861275119</v>
      </c>
      <c r="AF3" s="16" t="s">
        <v>242</v>
      </c>
      <c r="AG3" s="5" t="s">
        <v>39</v>
      </c>
      <c r="AH3" s="5">
        <v>0</v>
      </c>
      <c r="AJ3" s="3">
        <v>4</v>
      </c>
      <c r="AK3" s="5" t="s">
        <v>258</v>
      </c>
      <c r="AL3" s="5">
        <v>1</v>
      </c>
    </row>
    <row r="4" spans="1:38" x14ac:dyDescent="0.3">
      <c r="A4" s="5" t="s">
        <v>302</v>
      </c>
      <c r="B4" s="5" t="s">
        <v>62</v>
      </c>
      <c r="C4" s="5">
        <v>2017</v>
      </c>
      <c r="D4" s="5" t="s">
        <v>63</v>
      </c>
      <c r="E4" s="5" t="s">
        <v>63</v>
      </c>
      <c r="F4" s="5" t="s">
        <v>42</v>
      </c>
      <c r="G4" s="5">
        <v>4</v>
      </c>
      <c r="H4" s="5" t="s">
        <v>35</v>
      </c>
      <c r="I4" s="5">
        <v>0</v>
      </c>
      <c r="J4" s="5" t="s">
        <v>49</v>
      </c>
      <c r="K4" s="5">
        <v>1</v>
      </c>
      <c r="L4" s="2" t="s">
        <v>265</v>
      </c>
      <c r="M4" s="2">
        <v>2</v>
      </c>
      <c r="N4" s="5">
        <v>311</v>
      </c>
      <c r="O4" s="5" t="s">
        <v>188</v>
      </c>
      <c r="Q4" s="5">
        <v>0</v>
      </c>
      <c r="R4" s="5" t="s">
        <v>64</v>
      </c>
      <c r="S4" s="5" t="s">
        <v>65</v>
      </c>
      <c r="T4" s="5">
        <v>215</v>
      </c>
      <c r="U4" s="5">
        <v>267</v>
      </c>
      <c r="V4" s="5">
        <v>40</v>
      </c>
      <c r="W4" s="5">
        <v>44</v>
      </c>
      <c r="X4" s="5">
        <v>4.134615384615385</v>
      </c>
      <c r="Y4" s="5">
        <v>10</v>
      </c>
      <c r="Z4" s="5">
        <v>0.41346153846153849</v>
      </c>
      <c r="AD4" s="5">
        <v>-0.88319078344781021</v>
      </c>
      <c r="AE4" s="5">
        <v>0.54670095300947386</v>
      </c>
      <c r="AF4" s="16" t="s">
        <v>242</v>
      </c>
      <c r="AG4" s="5" t="s">
        <v>39</v>
      </c>
      <c r="AH4" s="5">
        <v>0</v>
      </c>
      <c r="AJ4" s="3">
        <v>4</v>
      </c>
      <c r="AK4" s="5" t="s">
        <v>258</v>
      </c>
      <c r="AL4" s="5">
        <v>1</v>
      </c>
    </row>
    <row r="5" spans="1:38" x14ac:dyDescent="0.3">
      <c r="A5" s="5" t="s">
        <v>277</v>
      </c>
      <c r="B5" s="5" t="s">
        <v>47</v>
      </c>
      <c r="C5" s="5">
        <v>2018</v>
      </c>
      <c r="D5" s="5" t="s">
        <v>229</v>
      </c>
      <c r="E5" s="5" t="s">
        <v>48</v>
      </c>
      <c r="F5" s="5" t="s">
        <v>42</v>
      </c>
      <c r="G5" s="5">
        <v>4</v>
      </c>
      <c r="H5" s="5" t="s">
        <v>35</v>
      </c>
      <c r="I5" s="5">
        <v>0</v>
      </c>
      <c r="J5" s="5" t="s">
        <v>49</v>
      </c>
      <c r="K5" s="5">
        <v>1</v>
      </c>
      <c r="L5" s="2" t="s">
        <v>263</v>
      </c>
      <c r="M5" s="2">
        <v>2</v>
      </c>
      <c r="N5" s="5">
        <v>452</v>
      </c>
      <c r="O5" s="5" t="s">
        <v>188</v>
      </c>
      <c r="Q5" s="5">
        <v>0</v>
      </c>
      <c r="R5" s="5" t="s">
        <v>50</v>
      </c>
      <c r="S5" s="5" t="s">
        <v>51</v>
      </c>
      <c r="T5" s="5">
        <v>280</v>
      </c>
      <c r="U5" s="5">
        <v>405</v>
      </c>
      <c r="V5" s="5">
        <v>37</v>
      </c>
      <c r="W5" s="5">
        <v>47</v>
      </c>
      <c r="X5" s="5">
        <f>T5/(U5-T5)</f>
        <v>2.2400000000000002</v>
      </c>
      <c r="Y5" s="5">
        <f>V5/(W5-V5)</f>
        <v>3.7</v>
      </c>
      <c r="Z5" s="5">
        <f>X5/Y5</f>
        <v>0.60540540540540544</v>
      </c>
      <c r="AD5" s="5">
        <f>LN(Z5)</f>
        <v>-0.50185695378323025</v>
      </c>
      <c r="AE5" s="5">
        <f>SQRT(1/T5+1/(U5-T5)+1/V5+1/(W5-V5))</f>
        <v>0.37228813518356396</v>
      </c>
      <c r="AF5" s="16" t="s">
        <v>240</v>
      </c>
      <c r="AG5" s="5" t="s">
        <v>39</v>
      </c>
      <c r="AH5" s="5">
        <v>0</v>
      </c>
      <c r="AI5" s="5" t="s">
        <v>52</v>
      </c>
      <c r="AJ5" s="3">
        <v>5</v>
      </c>
      <c r="AK5" s="5" t="s">
        <v>257</v>
      </c>
      <c r="AL5" s="5">
        <v>2</v>
      </c>
    </row>
    <row r="6" spans="1:38" x14ac:dyDescent="0.3">
      <c r="A6" s="5" t="s">
        <v>304</v>
      </c>
      <c r="B6" s="5" t="s">
        <v>95</v>
      </c>
      <c r="C6" s="5">
        <v>2012</v>
      </c>
      <c r="D6" s="5" t="s">
        <v>273</v>
      </c>
      <c r="E6" s="5" t="s">
        <v>96</v>
      </c>
      <c r="F6" s="5" t="s">
        <v>42</v>
      </c>
      <c r="G6" s="5">
        <v>4</v>
      </c>
      <c r="H6" s="5" t="s">
        <v>35</v>
      </c>
      <c r="I6" s="5">
        <v>0</v>
      </c>
      <c r="J6" s="5" t="s">
        <v>49</v>
      </c>
      <c r="K6" s="5">
        <v>1</v>
      </c>
      <c r="L6" s="2" t="s">
        <v>263</v>
      </c>
      <c r="M6" s="2">
        <v>2</v>
      </c>
      <c r="N6" s="5">
        <v>247</v>
      </c>
      <c r="O6" s="5" t="s">
        <v>188</v>
      </c>
      <c r="Q6" s="5">
        <v>0</v>
      </c>
      <c r="R6" s="5" t="s">
        <v>97</v>
      </c>
      <c r="S6" s="5" t="s">
        <v>98</v>
      </c>
      <c r="T6" s="5">
        <v>56</v>
      </c>
      <c r="U6" s="5">
        <v>200</v>
      </c>
      <c r="V6" s="5">
        <v>17</v>
      </c>
      <c r="W6" s="5">
        <v>47</v>
      </c>
      <c r="X6" s="5">
        <f>T6/(U6-T6)</f>
        <v>0.3888888888888889</v>
      </c>
      <c r="Y6" s="5">
        <f>V6/(W6-V6)</f>
        <v>0.56666666666666665</v>
      </c>
      <c r="Z6" s="5">
        <f>X6/Y6</f>
        <v>0.68627450980392157</v>
      </c>
      <c r="AD6" s="5">
        <f>LN(Z6)</f>
        <v>-0.3764775712349121</v>
      </c>
      <c r="AE6" s="5">
        <f>SQRT(1/T6+1/(U6-T6)+1/V6+1/(W6-V6))</f>
        <v>0.34199188593691127</v>
      </c>
      <c r="AF6" s="16" t="s">
        <v>235</v>
      </c>
      <c r="AG6" s="5" t="s">
        <v>39</v>
      </c>
      <c r="AH6" s="5">
        <v>0</v>
      </c>
      <c r="AJ6" s="3">
        <v>4</v>
      </c>
      <c r="AK6" s="5" t="s">
        <v>258</v>
      </c>
      <c r="AL6" s="5">
        <v>1</v>
      </c>
    </row>
    <row r="7" spans="1:38" x14ac:dyDescent="0.3">
      <c r="A7" s="5" t="s">
        <v>279</v>
      </c>
      <c r="B7" s="5" t="s">
        <v>57</v>
      </c>
      <c r="C7" s="5">
        <v>2015</v>
      </c>
      <c r="D7" s="5" t="s">
        <v>230</v>
      </c>
      <c r="E7" s="5" t="s">
        <v>58</v>
      </c>
      <c r="F7" s="5" t="s">
        <v>34</v>
      </c>
      <c r="G7" s="5">
        <v>2</v>
      </c>
      <c r="H7" s="5" t="s">
        <v>59</v>
      </c>
      <c r="I7" s="5">
        <v>0</v>
      </c>
      <c r="J7" s="5" t="s">
        <v>49</v>
      </c>
      <c r="K7" s="5">
        <v>1</v>
      </c>
      <c r="L7" s="21" t="s">
        <v>263</v>
      </c>
      <c r="M7" s="21">
        <v>2</v>
      </c>
      <c r="N7" s="5">
        <v>192</v>
      </c>
      <c r="O7" s="5" t="s">
        <v>188</v>
      </c>
      <c r="Q7" s="5">
        <v>0</v>
      </c>
      <c r="R7" s="5" t="s">
        <v>60</v>
      </c>
      <c r="S7" s="5" t="s">
        <v>61</v>
      </c>
      <c r="T7" s="5">
        <v>47</v>
      </c>
      <c r="U7" s="5">
        <v>100</v>
      </c>
      <c r="V7" s="5">
        <v>49</v>
      </c>
      <c r="W7" s="5">
        <v>92</v>
      </c>
      <c r="X7" s="5">
        <v>0.8867924528301887</v>
      </c>
      <c r="Y7" s="5">
        <v>1.1395348837209303</v>
      </c>
      <c r="Z7" s="5">
        <v>0.77820562187139009</v>
      </c>
      <c r="AD7" s="5">
        <v>-0.25076449425912739</v>
      </c>
      <c r="AE7" s="5">
        <v>0.28949697319968171</v>
      </c>
      <c r="AF7" s="16" t="s">
        <v>241</v>
      </c>
      <c r="AG7" s="5" t="s">
        <v>39</v>
      </c>
      <c r="AH7" s="5">
        <v>0</v>
      </c>
      <c r="AJ7" s="3">
        <v>1</v>
      </c>
      <c r="AK7" s="5" t="s">
        <v>256</v>
      </c>
      <c r="AL7" s="5">
        <v>0</v>
      </c>
    </row>
    <row r="8" spans="1:38" x14ac:dyDescent="0.3">
      <c r="A8" s="5" t="s">
        <v>294</v>
      </c>
      <c r="B8" s="5" t="s">
        <v>89</v>
      </c>
      <c r="C8" s="5">
        <v>2014</v>
      </c>
      <c r="D8" s="5" t="s">
        <v>231</v>
      </c>
      <c r="E8" s="5" t="s">
        <v>90</v>
      </c>
      <c r="F8" s="5" t="s">
        <v>84</v>
      </c>
      <c r="G8" s="5">
        <v>3</v>
      </c>
      <c r="H8" s="5" t="s">
        <v>35</v>
      </c>
      <c r="I8" s="5">
        <v>0</v>
      </c>
      <c r="J8" s="5" t="s">
        <v>49</v>
      </c>
      <c r="K8" s="5">
        <v>1</v>
      </c>
      <c r="L8" s="2" t="s">
        <v>263</v>
      </c>
      <c r="M8" s="2">
        <v>2</v>
      </c>
      <c r="N8" s="5">
        <v>446</v>
      </c>
      <c r="O8" s="5" t="s">
        <v>188</v>
      </c>
      <c r="Q8" s="5">
        <v>0</v>
      </c>
      <c r="R8" s="5" t="s">
        <v>91</v>
      </c>
      <c r="S8" s="5" t="s">
        <v>92</v>
      </c>
      <c r="T8" s="5">
        <v>266</v>
      </c>
      <c r="U8" s="5">
        <v>372</v>
      </c>
      <c r="V8" s="5">
        <v>52</v>
      </c>
      <c r="W8" s="5">
        <v>70</v>
      </c>
      <c r="X8" s="5">
        <v>2.5094339622641511</v>
      </c>
      <c r="Y8" s="5">
        <v>2.8888888888888888</v>
      </c>
      <c r="Z8" s="5">
        <v>0.86865021770682149</v>
      </c>
      <c r="AD8" s="5">
        <v>-0.14081474601563071</v>
      </c>
      <c r="AE8" s="5">
        <v>0.29661369750353123</v>
      </c>
      <c r="AF8" s="16" t="s">
        <v>237</v>
      </c>
      <c r="AG8" s="5" t="s">
        <v>39</v>
      </c>
      <c r="AH8" s="5">
        <v>0</v>
      </c>
      <c r="AJ8" s="3">
        <v>4</v>
      </c>
      <c r="AK8" s="5" t="s">
        <v>258</v>
      </c>
      <c r="AL8" s="5">
        <v>1</v>
      </c>
    </row>
    <row r="9" spans="1:38" x14ac:dyDescent="0.3">
      <c r="A9" s="5" t="s">
        <v>291</v>
      </c>
      <c r="B9" s="5" t="s">
        <v>74</v>
      </c>
      <c r="C9" s="5">
        <v>2013</v>
      </c>
      <c r="D9" s="5" t="s">
        <v>224</v>
      </c>
      <c r="E9" s="5" t="s">
        <v>75</v>
      </c>
      <c r="F9" s="5" t="s">
        <v>76</v>
      </c>
      <c r="G9" s="5">
        <v>5</v>
      </c>
      <c r="H9" s="5" t="s">
        <v>35</v>
      </c>
      <c r="I9" s="5">
        <v>0</v>
      </c>
      <c r="J9" s="5" t="s">
        <v>49</v>
      </c>
      <c r="K9" s="5">
        <v>1</v>
      </c>
      <c r="L9" s="2" t="s">
        <v>263</v>
      </c>
      <c r="M9" s="2">
        <v>2</v>
      </c>
      <c r="N9" s="5">
        <v>301</v>
      </c>
      <c r="O9" s="5" t="s">
        <v>188</v>
      </c>
      <c r="Q9" s="5">
        <v>0</v>
      </c>
      <c r="R9" s="5" t="s">
        <v>77</v>
      </c>
      <c r="S9" s="5" t="s">
        <v>78</v>
      </c>
      <c r="T9" s="5">
        <v>223</v>
      </c>
      <c r="U9" s="5">
        <v>282</v>
      </c>
      <c r="V9" s="5">
        <v>15</v>
      </c>
      <c r="W9" s="5">
        <v>19</v>
      </c>
      <c r="X9" s="5">
        <v>3.7796610169491527</v>
      </c>
      <c r="Y9" s="5">
        <v>3.75</v>
      </c>
      <c r="Z9" s="5">
        <v>1.007909604519774</v>
      </c>
      <c r="AD9" s="5">
        <v>7.8784875720798106E-3</v>
      </c>
      <c r="AE9" s="5">
        <v>0.58146377715363751</v>
      </c>
      <c r="AF9" s="16" t="s">
        <v>240</v>
      </c>
      <c r="AG9" s="5" t="s">
        <v>39</v>
      </c>
      <c r="AH9" s="5">
        <v>0</v>
      </c>
      <c r="AJ9" s="3">
        <v>4</v>
      </c>
      <c r="AK9" s="5" t="s">
        <v>258</v>
      </c>
      <c r="AL9" s="5">
        <v>1</v>
      </c>
    </row>
    <row r="10" spans="1:38" x14ac:dyDescent="0.3">
      <c r="A10" s="5" t="s">
        <v>300</v>
      </c>
      <c r="B10" s="5" t="s">
        <v>53</v>
      </c>
      <c r="C10" s="5">
        <v>2013</v>
      </c>
      <c r="D10" s="5" t="s">
        <v>63</v>
      </c>
      <c r="E10" s="5" t="s">
        <v>54</v>
      </c>
      <c r="F10" s="5" t="s">
        <v>42</v>
      </c>
      <c r="G10" s="5">
        <v>4</v>
      </c>
      <c r="H10" s="5" t="s">
        <v>35</v>
      </c>
      <c r="I10" s="5">
        <v>0</v>
      </c>
      <c r="J10" s="5" t="s">
        <v>49</v>
      </c>
      <c r="K10" s="5">
        <v>1</v>
      </c>
      <c r="L10" s="2" t="s">
        <v>265</v>
      </c>
      <c r="M10" s="2">
        <v>2</v>
      </c>
      <c r="N10" s="5">
        <v>586</v>
      </c>
      <c r="O10" s="5" t="s">
        <v>188</v>
      </c>
      <c r="Q10" s="5">
        <v>0</v>
      </c>
      <c r="R10" s="5" t="s">
        <v>55</v>
      </c>
      <c r="S10" s="5" t="s">
        <v>56</v>
      </c>
      <c r="T10" s="5">
        <v>129</v>
      </c>
      <c r="U10" s="5">
        <v>149</v>
      </c>
      <c r="V10" s="5">
        <v>360</v>
      </c>
      <c r="W10" s="5">
        <v>437</v>
      </c>
      <c r="X10" s="5">
        <v>6.45</v>
      </c>
      <c r="Y10" s="5">
        <v>4.6753246753246751</v>
      </c>
      <c r="Z10" s="5">
        <v>1.3795833333333334</v>
      </c>
      <c r="AD10" s="5">
        <v>0.32178152121120934</v>
      </c>
      <c r="AE10" s="5">
        <v>0.27113968493986063</v>
      </c>
      <c r="AF10" s="16" t="s">
        <v>240</v>
      </c>
      <c r="AG10" s="5" t="s">
        <v>39</v>
      </c>
      <c r="AH10" s="5">
        <v>0</v>
      </c>
      <c r="AJ10" s="3">
        <v>3</v>
      </c>
      <c r="AK10" s="5" t="s">
        <v>256</v>
      </c>
      <c r="AL10" s="5">
        <v>0</v>
      </c>
    </row>
    <row r="11" spans="1:38" x14ac:dyDescent="0.3">
      <c r="A11" s="5" t="s">
        <v>286</v>
      </c>
      <c r="B11" s="5" t="s">
        <v>82</v>
      </c>
      <c r="C11" s="5">
        <v>2016</v>
      </c>
      <c r="D11" s="5" t="s">
        <v>225</v>
      </c>
      <c r="E11" s="5" t="s">
        <v>83</v>
      </c>
      <c r="F11" s="5" t="s">
        <v>84</v>
      </c>
      <c r="G11" s="5">
        <v>3</v>
      </c>
      <c r="H11" s="5" t="s">
        <v>85</v>
      </c>
      <c r="I11" s="5">
        <v>0</v>
      </c>
      <c r="J11" s="5" t="s">
        <v>49</v>
      </c>
      <c r="K11" s="5">
        <v>1</v>
      </c>
      <c r="L11" s="2" t="s">
        <v>263</v>
      </c>
      <c r="M11" s="2">
        <v>2</v>
      </c>
      <c r="N11" s="5">
        <v>56</v>
      </c>
      <c r="O11" s="5" t="s">
        <v>188</v>
      </c>
      <c r="Q11" s="5">
        <v>0</v>
      </c>
      <c r="R11" s="5" t="s">
        <v>65</v>
      </c>
      <c r="S11" s="5" t="s">
        <v>86</v>
      </c>
      <c r="T11" s="5">
        <v>40</v>
      </c>
      <c r="U11" s="5">
        <v>44</v>
      </c>
      <c r="V11" s="5">
        <v>10</v>
      </c>
      <c r="W11" s="5">
        <v>12</v>
      </c>
      <c r="X11" s="5">
        <v>10</v>
      </c>
      <c r="Y11" s="5">
        <v>5</v>
      </c>
      <c r="Z11" s="5">
        <v>2</v>
      </c>
      <c r="AD11" s="5">
        <v>0.69314718055994529</v>
      </c>
      <c r="AE11" s="5">
        <v>0.93541434669348533</v>
      </c>
      <c r="AF11" s="16" t="s">
        <v>237</v>
      </c>
      <c r="AG11" s="5" t="s">
        <v>39</v>
      </c>
      <c r="AH11" s="5">
        <v>0</v>
      </c>
      <c r="AJ11" s="3">
        <v>1</v>
      </c>
      <c r="AK11" s="5" t="s">
        <v>256</v>
      </c>
      <c r="AL11" s="5">
        <v>0</v>
      </c>
    </row>
    <row r="12" spans="1:38" x14ac:dyDescent="0.3">
      <c r="A12" s="5" t="s">
        <v>285</v>
      </c>
      <c r="B12" s="5" t="s">
        <v>67</v>
      </c>
      <c r="C12" s="5">
        <v>2015</v>
      </c>
      <c r="D12" s="5" t="s">
        <v>223</v>
      </c>
      <c r="E12" s="5" t="s">
        <v>68</v>
      </c>
      <c r="F12" s="5" t="s">
        <v>34</v>
      </c>
      <c r="G12" s="5">
        <v>2</v>
      </c>
      <c r="H12" s="5" t="s">
        <v>35</v>
      </c>
      <c r="I12" s="5">
        <v>0</v>
      </c>
      <c r="J12" s="5" t="s">
        <v>49</v>
      </c>
      <c r="K12" s="5">
        <v>1</v>
      </c>
      <c r="L12" s="2" t="s">
        <v>263</v>
      </c>
      <c r="M12" s="2">
        <v>2</v>
      </c>
      <c r="N12" s="5">
        <v>193</v>
      </c>
      <c r="O12" s="5" t="s">
        <v>188</v>
      </c>
      <c r="Q12" s="5">
        <v>0</v>
      </c>
      <c r="R12" s="5" t="s">
        <v>69</v>
      </c>
      <c r="S12" s="5" t="s">
        <v>70</v>
      </c>
      <c r="T12" s="5">
        <v>160</v>
      </c>
      <c r="U12" s="5">
        <v>166</v>
      </c>
      <c r="V12" s="5">
        <v>23</v>
      </c>
      <c r="W12" s="5">
        <v>27</v>
      </c>
      <c r="X12" s="5">
        <v>26.666666666666668</v>
      </c>
      <c r="Y12" s="5">
        <v>5.75</v>
      </c>
      <c r="Z12" s="5" t="s">
        <v>71</v>
      </c>
      <c r="AA12" s="5">
        <v>0.13</v>
      </c>
      <c r="AB12" s="5">
        <v>0.02</v>
      </c>
      <c r="AC12" s="5">
        <v>0.71</v>
      </c>
      <c r="AD12" s="5">
        <v>-2.0402208285265546</v>
      </c>
      <c r="AE12" s="5">
        <v>0.91059507563300257</v>
      </c>
      <c r="AF12" s="16" t="s">
        <v>243</v>
      </c>
      <c r="AG12" s="5" t="s">
        <v>72</v>
      </c>
      <c r="AH12" s="5">
        <v>1</v>
      </c>
      <c r="AI12" s="5" t="s">
        <v>73</v>
      </c>
      <c r="AJ12" s="3">
        <v>3</v>
      </c>
      <c r="AK12" s="5" t="s">
        <v>256</v>
      </c>
      <c r="AL12" s="5">
        <v>0</v>
      </c>
    </row>
    <row r="13" spans="1:38" x14ac:dyDescent="0.3">
      <c r="A13" s="5" t="s">
        <v>293</v>
      </c>
      <c r="B13" s="5" t="s">
        <v>79</v>
      </c>
      <c r="C13" s="5">
        <v>2018</v>
      </c>
      <c r="D13" s="5" t="s">
        <v>274</v>
      </c>
      <c r="E13" s="5" t="s">
        <v>80</v>
      </c>
      <c r="F13" s="5" t="s">
        <v>34</v>
      </c>
      <c r="G13" s="5">
        <v>2</v>
      </c>
      <c r="H13" s="5" t="s">
        <v>35</v>
      </c>
      <c r="I13" s="5">
        <v>0</v>
      </c>
      <c r="J13" s="5" t="s">
        <v>49</v>
      </c>
      <c r="K13" s="5">
        <v>1</v>
      </c>
      <c r="L13" s="2" t="s">
        <v>265</v>
      </c>
      <c r="M13" s="2">
        <v>2</v>
      </c>
      <c r="N13" s="5">
        <v>245</v>
      </c>
      <c r="O13" s="5" t="s">
        <v>188</v>
      </c>
      <c r="Q13" s="5">
        <v>0</v>
      </c>
      <c r="R13" s="5" t="s">
        <v>298</v>
      </c>
      <c r="S13" s="5" t="s">
        <v>298</v>
      </c>
      <c r="Z13" s="5" t="s">
        <v>81</v>
      </c>
      <c r="AA13" s="5">
        <v>0.70899999999999996</v>
      </c>
      <c r="AB13" s="5">
        <v>0.33</v>
      </c>
      <c r="AC13" s="5">
        <v>1.5149999999999999</v>
      </c>
      <c r="AD13" s="5">
        <v>-0.34389975245000959</v>
      </c>
      <c r="AE13" s="5">
        <v>0.38879542435789377</v>
      </c>
      <c r="AF13" s="16" t="s">
        <v>244</v>
      </c>
      <c r="AG13" s="5" t="s">
        <v>39</v>
      </c>
      <c r="AH13" s="5">
        <v>0</v>
      </c>
      <c r="AJ13" s="3">
        <v>4</v>
      </c>
      <c r="AK13" s="5" t="s">
        <v>258</v>
      </c>
      <c r="AL13" s="5">
        <v>1</v>
      </c>
    </row>
    <row r="14" spans="1:38" x14ac:dyDescent="0.3">
      <c r="A14" s="5" t="s">
        <v>282</v>
      </c>
      <c r="B14" s="5" t="s">
        <v>99</v>
      </c>
      <c r="C14" s="5">
        <v>2011</v>
      </c>
      <c r="D14" s="5" t="s">
        <v>232</v>
      </c>
      <c r="E14" s="5" t="s">
        <v>100</v>
      </c>
      <c r="F14" s="5" t="s">
        <v>84</v>
      </c>
      <c r="G14" s="5">
        <v>3</v>
      </c>
      <c r="H14" s="5" t="s">
        <v>35</v>
      </c>
      <c r="I14" s="5">
        <v>0</v>
      </c>
      <c r="J14" s="5" t="s">
        <v>101</v>
      </c>
      <c r="K14" s="5">
        <v>3</v>
      </c>
      <c r="L14" s="2" t="s">
        <v>263</v>
      </c>
      <c r="M14" s="2">
        <v>2</v>
      </c>
      <c r="N14" s="5">
        <v>417</v>
      </c>
      <c r="O14" s="5" t="s">
        <v>188</v>
      </c>
      <c r="Q14" s="5">
        <v>0</v>
      </c>
      <c r="R14" s="5" t="s">
        <v>102</v>
      </c>
      <c r="S14" s="5" t="s">
        <v>103</v>
      </c>
      <c r="T14" s="5">
        <v>155</v>
      </c>
      <c r="U14" s="5">
        <v>372</v>
      </c>
      <c r="V14" s="5">
        <v>26</v>
      </c>
      <c r="W14" s="5">
        <v>45</v>
      </c>
      <c r="X14" s="5">
        <v>0.7142857142857143</v>
      </c>
      <c r="Y14" s="5">
        <v>1.368421052631579</v>
      </c>
      <c r="Z14" s="5">
        <v>0.52197802197802201</v>
      </c>
      <c r="AD14" s="5">
        <v>-0.65012979547625449</v>
      </c>
      <c r="AE14" s="5">
        <v>0.31961386897787813</v>
      </c>
      <c r="AF14" s="16" t="s">
        <v>252</v>
      </c>
      <c r="AG14" s="5" t="s">
        <v>39</v>
      </c>
      <c r="AH14" s="5">
        <v>0</v>
      </c>
      <c r="AJ14" s="3">
        <v>5</v>
      </c>
      <c r="AK14" s="5" t="s">
        <v>257</v>
      </c>
      <c r="AL14" s="5">
        <v>2</v>
      </c>
    </row>
    <row r="15" spans="1:38" x14ac:dyDescent="0.3">
      <c r="A15" s="5" t="s">
        <v>296</v>
      </c>
      <c r="B15" s="5" t="s">
        <v>105</v>
      </c>
      <c r="C15" s="5">
        <v>2004</v>
      </c>
      <c r="D15" s="5" t="s">
        <v>224</v>
      </c>
      <c r="E15" s="5" t="s">
        <v>106</v>
      </c>
      <c r="F15" s="5" t="s">
        <v>76</v>
      </c>
      <c r="G15" s="5">
        <v>5</v>
      </c>
      <c r="H15" s="5" t="s">
        <v>35</v>
      </c>
      <c r="I15" s="5">
        <v>0</v>
      </c>
      <c r="J15" s="5" t="s">
        <v>101</v>
      </c>
      <c r="K15" s="5">
        <v>3</v>
      </c>
      <c r="L15" s="2" t="s">
        <v>263</v>
      </c>
      <c r="M15" s="2">
        <v>2</v>
      </c>
      <c r="N15" s="5">
        <v>92</v>
      </c>
      <c r="O15" s="5" t="s">
        <v>188</v>
      </c>
      <c r="Q15" s="5">
        <v>0</v>
      </c>
      <c r="R15" s="5" t="s">
        <v>107</v>
      </c>
      <c r="S15" s="5" t="s">
        <v>108</v>
      </c>
      <c r="T15" s="5">
        <v>45</v>
      </c>
      <c r="U15" s="5">
        <v>75</v>
      </c>
      <c r="V15" s="5">
        <v>11</v>
      </c>
      <c r="W15" s="5">
        <v>17</v>
      </c>
      <c r="Z15" s="5" t="s">
        <v>109</v>
      </c>
      <c r="AA15" s="5">
        <v>0.48</v>
      </c>
      <c r="AB15" s="5">
        <v>0.12</v>
      </c>
      <c r="AC15" s="5">
        <v>2</v>
      </c>
      <c r="AD15" s="5">
        <v>-0.73396917508020043</v>
      </c>
      <c r="AE15" s="5">
        <v>0.71770681550000925</v>
      </c>
      <c r="AF15" s="16" t="s">
        <v>234</v>
      </c>
      <c r="AG15" s="5" t="s">
        <v>72</v>
      </c>
      <c r="AH15" s="5">
        <v>1</v>
      </c>
      <c r="AI15" s="5" t="s">
        <v>110</v>
      </c>
      <c r="AJ15" s="3">
        <v>5</v>
      </c>
      <c r="AK15" s="5" t="s">
        <v>257</v>
      </c>
      <c r="AL15" s="5">
        <v>2</v>
      </c>
    </row>
    <row r="16" spans="1:38" x14ac:dyDescent="0.3">
      <c r="A16" s="5" t="s">
        <v>295</v>
      </c>
      <c r="B16" s="5" t="s">
        <v>111</v>
      </c>
      <c r="C16" s="5">
        <v>2013</v>
      </c>
      <c r="D16" s="5" t="s">
        <v>63</v>
      </c>
      <c r="E16" s="5" t="s">
        <v>112</v>
      </c>
      <c r="F16" s="5" t="s">
        <v>42</v>
      </c>
      <c r="G16" s="5">
        <v>4</v>
      </c>
      <c r="H16" s="5" t="s">
        <v>35</v>
      </c>
      <c r="I16" s="5">
        <v>0</v>
      </c>
      <c r="J16" s="5" t="s">
        <v>101</v>
      </c>
      <c r="K16" s="5">
        <v>3</v>
      </c>
      <c r="L16" s="2" t="s">
        <v>265</v>
      </c>
      <c r="M16" s="2">
        <v>2</v>
      </c>
      <c r="N16" s="5">
        <v>733</v>
      </c>
      <c r="O16" s="5" t="s">
        <v>188</v>
      </c>
      <c r="Q16" s="5">
        <v>0</v>
      </c>
      <c r="R16" s="5" t="s">
        <v>298</v>
      </c>
      <c r="S16" s="5" t="s">
        <v>298</v>
      </c>
      <c r="Z16" s="5" t="s">
        <v>113</v>
      </c>
      <c r="AA16" s="5">
        <v>0.5</v>
      </c>
      <c r="AB16" s="5">
        <v>0.3</v>
      </c>
      <c r="AC16" s="5">
        <v>0.8</v>
      </c>
      <c r="AD16" s="5">
        <v>-0.69314718055994529</v>
      </c>
      <c r="AE16" s="5">
        <v>0.2502115441356445</v>
      </c>
      <c r="AF16" s="16" t="s">
        <v>239</v>
      </c>
      <c r="AG16" s="5" t="s">
        <v>39</v>
      </c>
      <c r="AH16" s="5">
        <v>0</v>
      </c>
      <c r="AI16" s="5" t="s">
        <v>114</v>
      </c>
      <c r="AJ16" s="3">
        <v>4</v>
      </c>
      <c r="AK16" s="5" t="s">
        <v>258</v>
      </c>
      <c r="AL16" s="5">
        <v>1</v>
      </c>
    </row>
    <row r="17" spans="1:38" x14ac:dyDescent="0.3">
      <c r="A17" s="5" t="s">
        <v>275</v>
      </c>
      <c r="B17" s="5" t="s">
        <v>117</v>
      </c>
      <c r="C17" s="5">
        <v>2018</v>
      </c>
      <c r="D17" s="5" t="s">
        <v>210</v>
      </c>
      <c r="E17" s="5" t="s">
        <v>118</v>
      </c>
      <c r="F17" s="5" t="s">
        <v>84</v>
      </c>
      <c r="G17" s="5">
        <v>3</v>
      </c>
      <c r="H17" s="5" t="s">
        <v>35</v>
      </c>
      <c r="I17" s="5">
        <v>0</v>
      </c>
      <c r="J17" s="5" t="s">
        <v>119</v>
      </c>
      <c r="K17" s="5">
        <v>4</v>
      </c>
      <c r="L17" s="2" t="s">
        <v>263</v>
      </c>
      <c r="M17" s="2">
        <v>2</v>
      </c>
      <c r="N17" s="5">
        <v>223</v>
      </c>
      <c r="O17" s="5" t="s">
        <v>188</v>
      </c>
      <c r="Q17" s="5">
        <v>0</v>
      </c>
      <c r="R17" s="5" t="s">
        <v>120</v>
      </c>
      <c r="S17" s="5" t="s">
        <v>121</v>
      </c>
      <c r="T17" s="5">
        <v>85</v>
      </c>
      <c r="U17" s="5">
        <v>181</v>
      </c>
      <c r="V17" s="5">
        <v>27</v>
      </c>
      <c r="W17" s="5">
        <v>41</v>
      </c>
      <c r="X17" s="5">
        <v>0.88541666666666663</v>
      </c>
      <c r="Y17" s="5">
        <v>1.9285714285714286</v>
      </c>
      <c r="Z17" s="5">
        <v>0.45910493827160492</v>
      </c>
      <c r="AD17" s="5">
        <v>-0.77847647136659026</v>
      </c>
      <c r="AE17" s="5">
        <v>0.3614512152623478</v>
      </c>
      <c r="AF17" s="16" t="s">
        <v>237</v>
      </c>
      <c r="AG17" s="5" t="s">
        <v>39</v>
      </c>
      <c r="AH17" s="5">
        <v>0</v>
      </c>
      <c r="AJ17" s="3">
        <v>3</v>
      </c>
      <c r="AK17" s="5" t="s">
        <v>256</v>
      </c>
      <c r="AL17" s="5">
        <v>0</v>
      </c>
    </row>
    <row r="18" spans="1:38" x14ac:dyDescent="0.3">
      <c r="A18" s="5" t="s">
        <v>289</v>
      </c>
      <c r="B18" s="5" t="s">
        <v>122</v>
      </c>
      <c r="C18" s="5">
        <v>2015</v>
      </c>
      <c r="D18" s="5" t="s">
        <v>226</v>
      </c>
      <c r="E18" s="5" t="s">
        <v>123</v>
      </c>
      <c r="F18" s="5" t="s">
        <v>34</v>
      </c>
      <c r="G18" s="5">
        <v>2</v>
      </c>
      <c r="H18" s="5" t="s">
        <v>35</v>
      </c>
      <c r="I18" s="5">
        <v>0</v>
      </c>
      <c r="J18" s="5" t="s">
        <v>119</v>
      </c>
      <c r="K18" s="5">
        <v>4</v>
      </c>
      <c r="L18" s="2" t="s">
        <v>266</v>
      </c>
      <c r="M18" s="2">
        <v>4</v>
      </c>
      <c r="N18" s="5">
        <v>421</v>
      </c>
      <c r="O18" s="5" t="s">
        <v>188</v>
      </c>
      <c r="Q18" s="5">
        <v>0</v>
      </c>
      <c r="R18" s="5" t="s">
        <v>124</v>
      </c>
      <c r="S18" s="5" t="s">
        <v>125</v>
      </c>
      <c r="T18" s="5">
        <v>205</v>
      </c>
      <c r="U18" s="5">
        <v>316</v>
      </c>
      <c r="V18" s="5">
        <v>81</v>
      </c>
      <c r="W18" s="5">
        <v>105</v>
      </c>
      <c r="X18" s="5">
        <v>1.8468468468468469</v>
      </c>
      <c r="Y18" s="5">
        <v>3.375</v>
      </c>
      <c r="Z18" s="5">
        <v>0.54721388054721387</v>
      </c>
      <c r="AD18" s="5">
        <v>-0.60291554649841916</v>
      </c>
      <c r="AE18" s="5">
        <v>0.26057513977451718</v>
      </c>
      <c r="AF18" s="16" t="s">
        <v>238</v>
      </c>
      <c r="AG18" s="5" t="s">
        <v>39</v>
      </c>
      <c r="AH18" s="5">
        <v>0</v>
      </c>
      <c r="AI18" s="5" t="s">
        <v>126</v>
      </c>
      <c r="AJ18" s="3">
        <v>2</v>
      </c>
      <c r="AK18" s="5" t="s">
        <v>256</v>
      </c>
      <c r="AL18" s="5">
        <v>0</v>
      </c>
    </row>
    <row r="19" spans="1:38" x14ac:dyDescent="0.3">
      <c r="A19" s="5" t="s">
        <v>276</v>
      </c>
      <c r="B19" s="5" t="s">
        <v>127</v>
      </c>
      <c r="C19" s="5">
        <v>2014</v>
      </c>
      <c r="D19" s="5" t="s">
        <v>227</v>
      </c>
      <c r="E19" s="5" t="s">
        <v>128</v>
      </c>
      <c r="F19" s="5" t="s">
        <v>42</v>
      </c>
      <c r="G19" s="5">
        <v>4</v>
      </c>
      <c r="H19" s="5" t="s">
        <v>35</v>
      </c>
      <c r="I19" s="5">
        <v>0</v>
      </c>
      <c r="J19" s="5" t="s">
        <v>119</v>
      </c>
      <c r="K19" s="5">
        <v>4</v>
      </c>
      <c r="L19" s="2" t="s">
        <v>265</v>
      </c>
      <c r="M19" s="2">
        <v>2</v>
      </c>
      <c r="N19" s="5">
        <v>233</v>
      </c>
      <c r="O19" s="5" t="s">
        <v>188</v>
      </c>
      <c r="Q19" s="5">
        <v>0</v>
      </c>
      <c r="R19" s="5" t="s">
        <v>298</v>
      </c>
      <c r="S19" s="5" t="s">
        <v>298</v>
      </c>
      <c r="AA19" s="5">
        <v>0.69899999999999995</v>
      </c>
      <c r="AB19" s="5">
        <v>0.27100000000000002</v>
      </c>
      <c r="AC19" s="5">
        <v>1.8180000000000001</v>
      </c>
      <c r="AD19" s="5">
        <v>-0.35810453674832687</v>
      </c>
      <c r="AE19" s="5">
        <v>0.48555445251472529</v>
      </c>
      <c r="AF19" s="16" t="s">
        <v>236</v>
      </c>
      <c r="AG19" s="5" t="s">
        <v>72</v>
      </c>
      <c r="AH19" s="5">
        <v>1</v>
      </c>
      <c r="AI19" s="5" t="s">
        <v>129</v>
      </c>
      <c r="AJ19" s="3">
        <v>5</v>
      </c>
      <c r="AK19" s="5" t="s">
        <v>257</v>
      </c>
      <c r="AL19" s="5">
        <v>2</v>
      </c>
    </row>
    <row r="20" spans="1:38" x14ac:dyDescent="0.3">
      <c r="A20" s="5" t="s">
        <v>301</v>
      </c>
      <c r="B20" s="5" t="s">
        <v>40</v>
      </c>
      <c r="C20" s="5">
        <v>2018</v>
      </c>
      <c r="D20" s="5" t="s">
        <v>63</v>
      </c>
      <c r="E20" s="5" t="s">
        <v>41</v>
      </c>
      <c r="F20" s="5" t="s">
        <v>42</v>
      </c>
      <c r="G20" s="5">
        <v>4</v>
      </c>
      <c r="H20" s="5" t="s">
        <v>35</v>
      </c>
      <c r="I20" s="5">
        <v>0</v>
      </c>
      <c r="J20" s="5" t="s">
        <v>36</v>
      </c>
      <c r="K20" s="5">
        <v>0</v>
      </c>
      <c r="L20" s="2" t="s">
        <v>265</v>
      </c>
      <c r="M20" s="2">
        <v>2</v>
      </c>
      <c r="N20" s="5">
        <v>85</v>
      </c>
      <c r="O20" s="5" t="s">
        <v>189</v>
      </c>
      <c r="P20" s="5" t="s">
        <v>139</v>
      </c>
      <c r="Q20" s="5">
        <v>2</v>
      </c>
      <c r="R20" s="5" t="s">
        <v>159</v>
      </c>
      <c r="S20" s="5" t="s">
        <v>160</v>
      </c>
      <c r="T20" s="5">
        <v>32</v>
      </c>
      <c r="U20" s="5">
        <v>70</v>
      </c>
      <c r="V20" s="5">
        <v>10</v>
      </c>
      <c r="W20" s="5">
        <v>15</v>
      </c>
      <c r="X20" s="5">
        <v>0.84210526315789469</v>
      </c>
      <c r="Y20" s="5">
        <v>2</v>
      </c>
      <c r="Z20" s="5">
        <v>0.42105263157894735</v>
      </c>
      <c r="AD20" s="5">
        <v>-0.86499743748660463</v>
      </c>
      <c r="AE20" s="5">
        <v>0.59796805054591695</v>
      </c>
      <c r="AF20" s="16" t="s">
        <v>242</v>
      </c>
      <c r="AG20" s="5" t="s">
        <v>39</v>
      </c>
      <c r="AH20" s="5">
        <v>0</v>
      </c>
      <c r="AJ20" s="3">
        <v>4</v>
      </c>
      <c r="AK20" s="5" t="s">
        <v>258</v>
      </c>
      <c r="AL20" s="5">
        <v>1</v>
      </c>
    </row>
    <row r="21" spans="1:38" ht="17.399999999999999" customHeight="1" x14ac:dyDescent="0.3">
      <c r="A21" s="5" t="s">
        <v>283</v>
      </c>
      <c r="B21" s="5" t="s">
        <v>155</v>
      </c>
      <c r="C21" s="5">
        <v>2016</v>
      </c>
      <c r="D21" s="5" t="s">
        <v>156</v>
      </c>
      <c r="E21" s="5" t="s">
        <v>156</v>
      </c>
      <c r="F21" s="5" t="s">
        <v>42</v>
      </c>
      <c r="G21" s="5">
        <v>4</v>
      </c>
      <c r="H21" s="5" t="s">
        <v>35</v>
      </c>
      <c r="I21" s="5">
        <v>0</v>
      </c>
      <c r="J21" s="5" t="s">
        <v>36</v>
      </c>
      <c r="K21" s="5">
        <v>0</v>
      </c>
      <c r="L21" s="2" t="s">
        <v>263</v>
      </c>
      <c r="M21" s="2">
        <v>2</v>
      </c>
      <c r="N21" s="5">
        <v>308</v>
      </c>
      <c r="O21" s="5" t="s">
        <v>189</v>
      </c>
      <c r="P21" s="5" t="s">
        <v>139</v>
      </c>
      <c r="Q21" s="5">
        <v>2</v>
      </c>
      <c r="R21" s="5" t="s">
        <v>157</v>
      </c>
      <c r="S21" s="5" t="s">
        <v>158</v>
      </c>
      <c r="T21" s="5">
        <v>125</v>
      </c>
      <c r="U21" s="5">
        <v>259</v>
      </c>
      <c r="V21" s="5">
        <v>22</v>
      </c>
      <c r="W21" s="5">
        <v>49</v>
      </c>
      <c r="X21" s="5">
        <f>T21/(U21-T21)</f>
        <v>0.93283582089552242</v>
      </c>
      <c r="Y21" s="5">
        <f>V21/(W21-V21)</f>
        <v>0.81481481481481477</v>
      </c>
      <c r="Z21" s="5">
        <f>X21/Y21</f>
        <v>1.1448439620081412</v>
      </c>
      <c r="AD21" s="5">
        <f>LN(Z21)</f>
        <v>0.13526834999740306</v>
      </c>
      <c r="AE21" s="5">
        <f>SQRT(1/T21+1/(U21-T21)+1/V21+1/(W21-V21))</f>
        <v>0.31297646726031442</v>
      </c>
      <c r="AF21" s="16" t="s">
        <v>235</v>
      </c>
      <c r="AG21" s="5" t="s">
        <v>39</v>
      </c>
      <c r="AH21" s="5">
        <v>0</v>
      </c>
      <c r="AJ21" s="3">
        <v>5</v>
      </c>
      <c r="AK21" s="5" t="s">
        <v>257</v>
      </c>
      <c r="AL21" s="5">
        <v>2</v>
      </c>
    </row>
    <row r="22" spans="1:38" x14ac:dyDescent="0.3">
      <c r="A22" s="5" t="s">
        <v>281</v>
      </c>
      <c r="B22" s="5" t="s">
        <v>146</v>
      </c>
      <c r="C22" s="5">
        <v>2017</v>
      </c>
      <c r="D22" s="5" t="s">
        <v>272</v>
      </c>
      <c r="E22" s="5" t="s">
        <v>147</v>
      </c>
      <c r="F22" s="5" t="s">
        <v>148</v>
      </c>
      <c r="G22" s="5">
        <v>1</v>
      </c>
      <c r="H22" s="5" t="s">
        <v>35</v>
      </c>
      <c r="I22" s="5">
        <v>0</v>
      </c>
      <c r="J22" s="5" t="s">
        <v>36</v>
      </c>
      <c r="K22" s="5">
        <v>0</v>
      </c>
      <c r="L22" s="2" t="s">
        <v>263</v>
      </c>
      <c r="M22" s="2">
        <v>2</v>
      </c>
      <c r="N22" s="5">
        <v>200</v>
      </c>
      <c r="O22" s="5" t="s">
        <v>189</v>
      </c>
      <c r="P22" s="5" t="s">
        <v>149</v>
      </c>
      <c r="Q22" s="5">
        <v>2</v>
      </c>
      <c r="R22" s="5" t="s">
        <v>298</v>
      </c>
      <c r="S22" s="5" t="s">
        <v>298</v>
      </c>
      <c r="Z22" s="5" t="s">
        <v>150</v>
      </c>
      <c r="AA22" s="5">
        <v>0.56000000000000005</v>
      </c>
      <c r="AB22" s="5">
        <v>0.27</v>
      </c>
      <c r="AC22" s="5">
        <v>1.2</v>
      </c>
      <c r="AD22" s="5">
        <v>-0.57981849525294205</v>
      </c>
      <c r="AE22" s="5">
        <v>0.38052420325962166</v>
      </c>
      <c r="AF22" s="16" t="s">
        <v>247</v>
      </c>
      <c r="AG22" s="5" t="s">
        <v>39</v>
      </c>
      <c r="AH22" s="5">
        <v>0</v>
      </c>
      <c r="AJ22" s="3">
        <v>4</v>
      </c>
      <c r="AK22" s="5" t="s">
        <v>258</v>
      </c>
      <c r="AL22" s="5">
        <v>1</v>
      </c>
    </row>
    <row r="23" spans="1:38" x14ac:dyDescent="0.3">
      <c r="A23" s="5" t="s">
        <v>292</v>
      </c>
      <c r="B23" s="5" t="s">
        <v>177</v>
      </c>
      <c r="C23" s="5">
        <v>2018</v>
      </c>
      <c r="D23" s="5" t="s">
        <v>178</v>
      </c>
      <c r="E23" s="5" t="s">
        <v>178</v>
      </c>
      <c r="F23" s="5" t="s">
        <v>34</v>
      </c>
      <c r="G23" s="5">
        <v>2</v>
      </c>
      <c r="H23" s="5" t="s">
        <v>35</v>
      </c>
      <c r="I23" s="5">
        <v>0</v>
      </c>
      <c r="J23" s="5" t="s">
        <v>36</v>
      </c>
      <c r="K23" s="5">
        <v>0</v>
      </c>
      <c r="L23" s="21" t="s">
        <v>263</v>
      </c>
      <c r="M23" s="21">
        <v>2</v>
      </c>
      <c r="N23" s="5">
        <v>93</v>
      </c>
      <c r="O23" s="5" t="s">
        <v>189</v>
      </c>
      <c r="P23" s="5" t="s">
        <v>179</v>
      </c>
      <c r="Q23" s="5">
        <v>2</v>
      </c>
      <c r="R23" s="5" t="s">
        <v>298</v>
      </c>
      <c r="S23" s="5" t="s">
        <v>298</v>
      </c>
      <c r="AA23" s="5">
        <v>0.56499999999999995</v>
      </c>
      <c r="AB23" s="5">
        <v>0.23400000000000001</v>
      </c>
      <c r="AC23" s="5">
        <v>1.37</v>
      </c>
      <c r="AD23" s="5">
        <v>-0.57092954783569616</v>
      </c>
      <c r="AE23" s="5">
        <v>0.45082778149603808</v>
      </c>
      <c r="AF23" s="16" t="s">
        <v>248</v>
      </c>
      <c r="AG23" s="5" t="s">
        <v>39</v>
      </c>
      <c r="AH23" s="5">
        <v>0</v>
      </c>
      <c r="AJ23" s="3">
        <v>4</v>
      </c>
      <c r="AK23" s="5" t="s">
        <v>258</v>
      </c>
      <c r="AL23" s="5">
        <v>1</v>
      </c>
    </row>
    <row r="24" spans="1:38" x14ac:dyDescent="0.3">
      <c r="A24" s="5" t="s">
        <v>280</v>
      </c>
      <c r="B24" s="5" t="s">
        <v>142</v>
      </c>
      <c r="C24" s="5">
        <v>2016</v>
      </c>
      <c r="D24" s="5" t="s">
        <v>224</v>
      </c>
      <c r="E24" s="5" t="s">
        <v>143</v>
      </c>
      <c r="F24" s="5" t="s">
        <v>76</v>
      </c>
      <c r="G24" s="5">
        <v>5</v>
      </c>
      <c r="H24" s="5" t="s">
        <v>35</v>
      </c>
      <c r="I24" s="5">
        <v>0</v>
      </c>
      <c r="J24" s="5" t="s">
        <v>49</v>
      </c>
      <c r="K24" s="5">
        <v>1</v>
      </c>
      <c r="L24" s="2" t="s">
        <v>265</v>
      </c>
      <c r="M24" s="2">
        <v>2</v>
      </c>
      <c r="N24" s="5">
        <v>120</v>
      </c>
      <c r="O24" s="5" t="s">
        <v>189</v>
      </c>
      <c r="P24" s="5" t="s">
        <v>139</v>
      </c>
      <c r="Q24" s="5">
        <v>2</v>
      </c>
      <c r="R24" s="5" t="s">
        <v>144</v>
      </c>
      <c r="S24" s="5" t="s">
        <v>145</v>
      </c>
      <c r="T24" s="5">
        <v>42</v>
      </c>
      <c r="U24" s="5">
        <v>100</v>
      </c>
      <c r="V24" s="5">
        <v>12</v>
      </c>
      <c r="W24" s="5">
        <v>20</v>
      </c>
      <c r="X24" s="5">
        <v>0.72413793103448276</v>
      </c>
      <c r="Y24" s="5">
        <v>1.5</v>
      </c>
      <c r="Z24" s="5">
        <v>0.48275862068965519</v>
      </c>
      <c r="AD24" s="5">
        <v>-0.7282385003712154</v>
      </c>
      <c r="AE24" s="5">
        <v>0.49938385682078468</v>
      </c>
      <c r="AF24" s="16" t="s">
        <v>237</v>
      </c>
      <c r="AG24" s="5" t="s">
        <v>39</v>
      </c>
      <c r="AH24" s="5">
        <v>0</v>
      </c>
      <c r="AJ24" s="3">
        <v>5</v>
      </c>
      <c r="AK24" s="5" t="s">
        <v>257</v>
      </c>
      <c r="AL24" s="5">
        <v>2</v>
      </c>
    </row>
    <row r="25" spans="1:38" x14ac:dyDescent="0.3">
      <c r="A25" s="5" t="s">
        <v>294</v>
      </c>
      <c r="B25" s="5" t="s">
        <v>89</v>
      </c>
      <c r="C25" s="5">
        <v>2014</v>
      </c>
      <c r="D25" s="5" t="s">
        <v>231</v>
      </c>
      <c r="E25" s="5" t="s">
        <v>90</v>
      </c>
      <c r="F25" s="5" t="s">
        <v>84</v>
      </c>
      <c r="G25" s="5">
        <v>3</v>
      </c>
      <c r="H25" s="5" t="s">
        <v>35</v>
      </c>
      <c r="I25" s="5">
        <v>0</v>
      </c>
      <c r="J25" s="5" t="s">
        <v>49</v>
      </c>
      <c r="K25" s="5">
        <v>1</v>
      </c>
      <c r="L25" s="2" t="s">
        <v>263</v>
      </c>
      <c r="M25" s="2">
        <v>2</v>
      </c>
      <c r="N25" s="5">
        <v>446</v>
      </c>
      <c r="O25" s="5" t="s">
        <v>189</v>
      </c>
      <c r="P25" s="5" t="s">
        <v>139</v>
      </c>
      <c r="Q25" s="5">
        <v>2</v>
      </c>
      <c r="R25" s="5" t="s">
        <v>180</v>
      </c>
      <c r="S25" s="5" t="s">
        <v>181</v>
      </c>
      <c r="T25" s="5">
        <v>176</v>
      </c>
      <c r="U25" s="5">
        <v>262</v>
      </c>
      <c r="V25" s="5">
        <v>136</v>
      </c>
      <c r="W25" s="5">
        <v>173</v>
      </c>
      <c r="X25" s="5">
        <v>2.0465116279069768</v>
      </c>
      <c r="Y25" s="5">
        <v>3.6756756756756759</v>
      </c>
      <c r="Z25" s="5">
        <v>0.55677154582763333</v>
      </c>
      <c r="AD25" s="5">
        <v>-0.58560027430718364</v>
      </c>
      <c r="AE25" s="5">
        <v>0.22735367461745584</v>
      </c>
      <c r="AF25" s="16" t="s">
        <v>237</v>
      </c>
      <c r="AG25" s="5" t="s">
        <v>39</v>
      </c>
      <c r="AH25" s="5">
        <v>0</v>
      </c>
      <c r="AJ25" s="3">
        <v>5</v>
      </c>
      <c r="AK25" s="5" t="s">
        <v>257</v>
      </c>
      <c r="AL25" s="5">
        <v>2</v>
      </c>
    </row>
    <row r="26" spans="1:38" x14ac:dyDescent="0.3">
      <c r="A26" s="5" t="s">
        <v>303</v>
      </c>
      <c r="B26" s="5" t="s">
        <v>182</v>
      </c>
      <c r="C26" s="5">
        <v>2013</v>
      </c>
      <c r="D26" s="5" t="s">
        <v>273</v>
      </c>
      <c r="E26" s="5" t="s">
        <v>183</v>
      </c>
      <c r="F26" s="5" t="s">
        <v>42</v>
      </c>
      <c r="G26" s="5">
        <v>4</v>
      </c>
      <c r="H26" s="5" t="s">
        <v>35</v>
      </c>
      <c r="I26" s="5">
        <v>0</v>
      </c>
      <c r="J26" s="5" t="s">
        <v>49</v>
      </c>
      <c r="K26" s="5">
        <v>1</v>
      </c>
      <c r="L26" s="2" t="s">
        <v>265</v>
      </c>
      <c r="M26" s="2">
        <v>2</v>
      </c>
      <c r="N26" s="5">
        <v>264</v>
      </c>
      <c r="O26" s="5" t="s">
        <v>189</v>
      </c>
      <c r="P26" s="5" t="s">
        <v>139</v>
      </c>
      <c r="Q26" s="5">
        <v>2</v>
      </c>
      <c r="R26" s="5" t="s">
        <v>184</v>
      </c>
      <c r="S26" s="5" t="s">
        <v>185</v>
      </c>
      <c r="T26" s="5">
        <v>123</v>
      </c>
      <c r="U26" s="5">
        <v>204</v>
      </c>
      <c r="V26" s="5">
        <v>43</v>
      </c>
      <c r="W26" s="5">
        <v>60</v>
      </c>
      <c r="X26" s="5">
        <v>1.5185185185185186</v>
      </c>
      <c r="Y26" s="5">
        <v>2.5294117647058822</v>
      </c>
      <c r="Z26" s="5">
        <v>0.60034453057708881</v>
      </c>
      <c r="AA26" s="5">
        <v>0.71</v>
      </c>
      <c r="AB26" s="5">
        <v>0.5</v>
      </c>
      <c r="AC26" s="5">
        <v>1.1000000000000001</v>
      </c>
      <c r="AD26" s="5">
        <v>-0.34249030894677601</v>
      </c>
      <c r="AE26" s="5">
        <v>0.20113708172557912</v>
      </c>
      <c r="AF26" s="16" t="s">
        <v>250</v>
      </c>
      <c r="AG26" s="5" t="s">
        <v>72</v>
      </c>
      <c r="AH26" s="5">
        <v>1</v>
      </c>
      <c r="AI26" s="5" t="s">
        <v>267</v>
      </c>
      <c r="AJ26" s="3">
        <v>7</v>
      </c>
      <c r="AK26" s="5" t="s">
        <v>257</v>
      </c>
      <c r="AL26" s="5">
        <v>2</v>
      </c>
    </row>
    <row r="27" spans="1:38" x14ac:dyDescent="0.3">
      <c r="A27" s="5" t="s">
        <v>291</v>
      </c>
      <c r="B27" s="5" t="s">
        <v>74</v>
      </c>
      <c r="C27" s="5">
        <v>2013</v>
      </c>
      <c r="D27" s="5" t="s">
        <v>224</v>
      </c>
      <c r="E27" s="5" t="s">
        <v>75</v>
      </c>
      <c r="F27" s="5" t="s">
        <v>76</v>
      </c>
      <c r="G27" s="5">
        <v>5</v>
      </c>
      <c r="H27" s="5" t="s">
        <v>35</v>
      </c>
      <c r="I27" s="5">
        <v>0</v>
      </c>
      <c r="J27" s="5" t="s">
        <v>49</v>
      </c>
      <c r="K27" s="5">
        <v>1</v>
      </c>
      <c r="L27" s="2" t="s">
        <v>263</v>
      </c>
      <c r="M27" s="2">
        <v>2</v>
      </c>
      <c r="N27" s="5">
        <v>292</v>
      </c>
      <c r="O27" s="5" t="s">
        <v>189</v>
      </c>
      <c r="P27" s="5" t="s">
        <v>174</v>
      </c>
      <c r="Q27" s="5">
        <v>2</v>
      </c>
      <c r="R27" s="5" t="s">
        <v>175</v>
      </c>
      <c r="S27" s="5" t="s">
        <v>176</v>
      </c>
      <c r="T27" s="5">
        <v>207</v>
      </c>
      <c r="U27" s="5">
        <v>266</v>
      </c>
      <c r="V27" s="5">
        <v>22</v>
      </c>
      <c r="W27" s="5">
        <v>26</v>
      </c>
      <c r="X27" s="5">
        <v>3.5084745762711864</v>
      </c>
      <c r="Y27" s="5">
        <v>5.5</v>
      </c>
      <c r="Z27" s="5">
        <v>0.63790446841294302</v>
      </c>
      <c r="AD27" s="5">
        <v>-0.44956674287877557</v>
      </c>
      <c r="AE27" s="5">
        <v>0.56323584391559678</v>
      </c>
      <c r="AF27" s="16" t="s">
        <v>240</v>
      </c>
      <c r="AG27" s="5" t="s">
        <v>39</v>
      </c>
      <c r="AH27" s="5">
        <v>0</v>
      </c>
      <c r="AJ27" s="3">
        <v>4</v>
      </c>
      <c r="AK27" s="5" t="s">
        <v>258</v>
      </c>
      <c r="AL27" s="5">
        <v>1</v>
      </c>
    </row>
    <row r="28" spans="1:38" x14ac:dyDescent="0.3">
      <c r="A28" s="5" t="s">
        <v>279</v>
      </c>
      <c r="B28" s="5" t="s">
        <v>57</v>
      </c>
      <c r="C28" s="5">
        <v>2015</v>
      </c>
      <c r="D28" s="5" t="s">
        <v>230</v>
      </c>
      <c r="E28" s="5" t="s">
        <v>58</v>
      </c>
      <c r="F28" s="5" t="s">
        <v>34</v>
      </c>
      <c r="G28" s="5">
        <v>2</v>
      </c>
      <c r="H28" s="5" t="s">
        <v>59</v>
      </c>
      <c r="I28" s="5">
        <v>0</v>
      </c>
      <c r="J28" s="5" t="s">
        <v>49</v>
      </c>
      <c r="K28" s="5">
        <v>1</v>
      </c>
      <c r="L28" s="21" t="s">
        <v>263</v>
      </c>
      <c r="M28" s="21">
        <v>2</v>
      </c>
      <c r="N28" s="5">
        <v>192</v>
      </c>
      <c r="O28" s="5" t="s">
        <v>189</v>
      </c>
      <c r="Q28" s="5">
        <v>2</v>
      </c>
      <c r="R28" s="5" t="s">
        <v>245</v>
      </c>
      <c r="S28" s="5" t="s">
        <v>246</v>
      </c>
      <c r="T28" s="5">
        <v>27</v>
      </c>
      <c r="U28" s="5">
        <v>58</v>
      </c>
      <c r="V28" s="5">
        <v>69</v>
      </c>
      <c r="W28" s="5">
        <v>134</v>
      </c>
      <c r="X28" s="5">
        <f>T28/(U28-T28)</f>
        <v>0.87096774193548387</v>
      </c>
      <c r="Y28" s="5">
        <f>V28/(W28-V28)</f>
        <v>1.0615384615384615</v>
      </c>
      <c r="Z28" s="5">
        <f>X28/Y28</f>
        <v>0.82047685834502104</v>
      </c>
      <c r="AD28" s="5">
        <f>LN(Z28)</f>
        <v>-0.19786957318243945</v>
      </c>
      <c r="AE28" s="5">
        <f>SQRT(1/T28+1/(U28-T28)+1/V28+1/(W28-V28))</f>
        <v>0.31491660889983214</v>
      </c>
      <c r="AF28" s="16" t="s">
        <v>241</v>
      </c>
      <c r="AG28" s="5" t="s">
        <v>39</v>
      </c>
      <c r="AH28" s="5">
        <v>0</v>
      </c>
      <c r="AJ28" s="3">
        <v>2</v>
      </c>
      <c r="AK28" s="5" t="s">
        <v>256</v>
      </c>
      <c r="AL28" s="5">
        <v>0</v>
      </c>
    </row>
    <row r="29" spans="1:38" x14ac:dyDescent="0.3">
      <c r="A29" s="5" t="s">
        <v>284</v>
      </c>
      <c r="B29" s="5" t="s">
        <v>165</v>
      </c>
      <c r="C29" s="5">
        <v>2011</v>
      </c>
      <c r="D29" s="5" t="s">
        <v>166</v>
      </c>
      <c r="E29" s="5" t="s">
        <v>166</v>
      </c>
      <c r="F29" s="5" t="s">
        <v>34</v>
      </c>
      <c r="G29" s="5">
        <v>2</v>
      </c>
      <c r="H29" s="5" t="s">
        <v>35</v>
      </c>
      <c r="I29" s="5">
        <v>0</v>
      </c>
      <c r="J29" s="5" t="s">
        <v>49</v>
      </c>
      <c r="K29" s="5">
        <v>1</v>
      </c>
      <c r="L29" s="2" t="s">
        <v>263</v>
      </c>
      <c r="M29" s="2">
        <v>2</v>
      </c>
      <c r="N29" s="5">
        <v>133</v>
      </c>
      <c r="O29" s="5" t="s">
        <v>189</v>
      </c>
      <c r="P29" s="5" t="s">
        <v>139</v>
      </c>
      <c r="Q29" s="5">
        <v>2</v>
      </c>
      <c r="R29" s="5" t="s">
        <v>167</v>
      </c>
      <c r="S29" s="5" t="s">
        <v>168</v>
      </c>
      <c r="T29" s="5">
        <v>55</v>
      </c>
      <c r="U29" s="5">
        <v>117</v>
      </c>
      <c r="V29" s="5">
        <v>8</v>
      </c>
      <c r="W29" s="5">
        <v>16</v>
      </c>
      <c r="X29" s="5">
        <v>0.88709677419354838</v>
      </c>
      <c r="Y29" s="5">
        <v>1</v>
      </c>
      <c r="Z29" s="5">
        <v>0.88709677419354838</v>
      </c>
      <c r="AD29" s="5">
        <v>-0.11980119981262065</v>
      </c>
      <c r="AE29" s="5">
        <v>0.53320807424483241</v>
      </c>
      <c r="AF29" s="16" t="s">
        <v>242</v>
      </c>
      <c r="AG29" s="5" t="s">
        <v>39</v>
      </c>
      <c r="AH29" s="5">
        <v>0</v>
      </c>
      <c r="AJ29" s="3">
        <v>3</v>
      </c>
      <c r="AK29" s="5" t="s">
        <v>256</v>
      </c>
      <c r="AL29" s="5">
        <v>0</v>
      </c>
    </row>
    <row r="30" spans="1:38" x14ac:dyDescent="0.3">
      <c r="A30" s="5" t="s">
        <v>290</v>
      </c>
      <c r="B30" s="5" t="s">
        <v>169</v>
      </c>
      <c r="C30" s="5">
        <v>2018</v>
      </c>
      <c r="D30" s="5" t="s">
        <v>224</v>
      </c>
      <c r="E30" s="5" t="s">
        <v>170</v>
      </c>
      <c r="F30" s="5" t="s">
        <v>76</v>
      </c>
      <c r="G30" s="5">
        <v>5</v>
      </c>
      <c r="H30" s="5" t="s">
        <v>35</v>
      </c>
      <c r="I30" s="5">
        <v>0</v>
      </c>
      <c r="J30" s="5" t="s">
        <v>49</v>
      </c>
      <c r="K30" s="5">
        <v>1</v>
      </c>
      <c r="L30" s="2" t="s">
        <v>263</v>
      </c>
      <c r="M30" s="2">
        <v>2</v>
      </c>
      <c r="N30" s="5">
        <v>68</v>
      </c>
      <c r="O30" s="5" t="s">
        <v>189</v>
      </c>
      <c r="P30" s="5" t="s">
        <v>171</v>
      </c>
      <c r="Q30" s="5">
        <v>2</v>
      </c>
      <c r="R30" s="5" t="s">
        <v>172</v>
      </c>
      <c r="S30" s="5" t="s">
        <v>173</v>
      </c>
      <c r="T30" s="5">
        <v>22</v>
      </c>
      <c r="U30" s="5">
        <v>25</v>
      </c>
      <c r="V30" s="5">
        <v>32</v>
      </c>
      <c r="W30" s="5">
        <v>43</v>
      </c>
      <c r="X30" s="5">
        <v>7.333333333333333</v>
      </c>
      <c r="Y30" s="5">
        <v>2.9090909090909092</v>
      </c>
      <c r="Z30" s="5">
        <v>2.520833333333333</v>
      </c>
      <c r="AD30" s="5">
        <v>0.92458953468885008</v>
      </c>
      <c r="AE30" s="5">
        <v>0.7077760731311632</v>
      </c>
      <c r="AF30" s="16" t="s">
        <v>240</v>
      </c>
      <c r="AG30" s="5" t="s">
        <v>39</v>
      </c>
      <c r="AH30" s="5">
        <v>0</v>
      </c>
      <c r="AJ30" s="3">
        <v>4</v>
      </c>
      <c r="AK30" s="5" t="s">
        <v>258</v>
      </c>
      <c r="AL30" s="5">
        <v>1</v>
      </c>
    </row>
    <row r="31" spans="1:38" x14ac:dyDescent="0.3">
      <c r="A31" s="5" t="s">
        <v>302</v>
      </c>
      <c r="B31" s="5" t="s">
        <v>62</v>
      </c>
      <c r="C31" s="5">
        <v>2017</v>
      </c>
      <c r="D31" s="5" t="s">
        <v>63</v>
      </c>
      <c r="E31" s="5" t="s">
        <v>41</v>
      </c>
      <c r="F31" s="5" t="s">
        <v>42</v>
      </c>
      <c r="G31" s="5">
        <v>4</v>
      </c>
      <c r="H31" s="5" t="s">
        <v>35</v>
      </c>
      <c r="I31" s="5">
        <v>0</v>
      </c>
      <c r="J31" s="5" t="s">
        <v>49</v>
      </c>
      <c r="K31" s="5">
        <v>1</v>
      </c>
      <c r="L31" s="2" t="s">
        <v>265</v>
      </c>
      <c r="M31" s="2">
        <v>2</v>
      </c>
      <c r="N31" s="5">
        <v>311</v>
      </c>
      <c r="O31" s="5" t="s">
        <v>189</v>
      </c>
      <c r="P31" s="5" t="s">
        <v>139</v>
      </c>
      <c r="Q31" s="5">
        <v>2</v>
      </c>
      <c r="R31" s="5" t="s">
        <v>161</v>
      </c>
      <c r="S31" s="5" t="s">
        <v>162</v>
      </c>
      <c r="X31" s="5" t="e">
        <v>#DIV/0!</v>
      </c>
      <c r="Y31" s="5" t="e">
        <v>#DIV/0!</v>
      </c>
      <c r="Z31" s="5" t="s">
        <v>163</v>
      </c>
      <c r="AA31" s="5">
        <v>1.125</v>
      </c>
      <c r="AB31" s="5">
        <v>0.40200000000000002</v>
      </c>
      <c r="AC31" s="5">
        <v>3.1469999999999998</v>
      </c>
      <c r="AD31" s="5">
        <v>0.11778303565638346</v>
      </c>
      <c r="AE31" s="5">
        <v>0.52331052776500508</v>
      </c>
      <c r="AF31" s="16" t="s">
        <v>243</v>
      </c>
      <c r="AG31" s="5" t="s">
        <v>72</v>
      </c>
      <c r="AH31" s="5">
        <v>1</v>
      </c>
      <c r="AI31" s="5" t="s">
        <v>164</v>
      </c>
      <c r="AJ31" s="3">
        <v>6</v>
      </c>
      <c r="AK31" s="5" t="s">
        <v>257</v>
      </c>
      <c r="AL31" s="5">
        <v>2</v>
      </c>
    </row>
    <row r="32" spans="1:38" x14ac:dyDescent="0.3">
      <c r="A32" s="5" t="s">
        <v>293</v>
      </c>
      <c r="B32" s="5" t="s">
        <v>79</v>
      </c>
      <c r="C32" s="5">
        <v>2018</v>
      </c>
      <c r="D32" s="5" t="s">
        <v>274</v>
      </c>
      <c r="E32" s="5" t="s">
        <v>80</v>
      </c>
      <c r="F32" s="5" t="s">
        <v>34</v>
      </c>
      <c r="G32" s="5">
        <v>2</v>
      </c>
      <c r="H32" s="5" t="s">
        <v>35</v>
      </c>
      <c r="I32" s="5">
        <v>0</v>
      </c>
      <c r="J32" s="5" t="s">
        <v>49</v>
      </c>
      <c r="K32" s="5">
        <v>1</v>
      </c>
      <c r="L32" s="2" t="s">
        <v>265</v>
      </c>
      <c r="M32" s="2">
        <v>2</v>
      </c>
      <c r="N32" s="5">
        <v>245</v>
      </c>
      <c r="O32" s="5" t="s">
        <v>189</v>
      </c>
      <c r="P32" s="5" t="s">
        <v>139</v>
      </c>
      <c r="Q32" s="5">
        <v>2</v>
      </c>
      <c r="R32" s="5" t="s">
        <v>298</v>
      </c>
      <c r="S32" s="5" t="s">
        <v>298</v>
      </c>
      <c r="AA32" s="5">
        <v>0.82</v>
      </c>
      <c r="AB32" s="5">
        <v>0.42599999999999999</v>
      </c>
      <c r="AC32" s="5">
        <v>1.587</v>
      </c>
      <c r="AD32" s="5">
        <v>-0.19845093872383832</v>
      </c>
      <c r="AE32" s="5">
        <v>0.33550035057577515</v>
      </c>
      <c r="AF32" s="16" t="s">
        <v>244</v>
      </c>
      <c r="AG32" s="5" t="s">
        <v>39</v>
      </c>
      <c r="AH32" s="5">
        <v>0</v>
      </c>
      <c r="AJ32" s="3">
        <v>5</v>
      </c>
      <c r="AK32" s="5" t="s">
        <v>257</v>
      </c>
      <c r="AL32" s="5">
        <v>2</v>
      </c>
    </row>
    <row r="33" spans="1:38" x14ac:dyDescent="0.3">
      <c r="A33" s="5" t="s">
        <v>282</v>
      </c>
      <c r="B33" s="5" t="s">
        <v>99</v>
      </c>
      <c r="C33" s="5">
        <v>2011</v>
      </c>
      <c r="D33" s="5" t="s">
        <v>232</v>
      </c>
      <c r="E33" s="5" t="s">
        <v>100</v>
      </c>
      <c r="F33" s="5" t="s">
        <v>84</v>
      </c>
      <c r="G33" s="5">
        <v>3</v>
      </c>
      <c r="H33" s="5" t="s">
        <v>35</v>
      </c>
      <c r="I33" s="5">
        <v>0</v>
      </c>
      <c r="J33" s="5" t="s">
        <v>101</v>
      </c>
      <c r="K33" s="5">
        <v>3</v>
      </c>
      <c r="L33" s="2" t="s">
        <v>263</v>
      </c>
      <c r="M33" s="2">
        <v>2</v>
      </c>
      <c r="N33" s="5">
        <v>408</v>
      </c>
      <c r="O33" s="5" t="s">
        <v>189</v>
      </c>
      <c r="P33" s="5" t="s">
        <v>151</v>
      </c>
      <c r="Q33" s="5">
        <v>2</v>
      </c>
      <c r="R33" s="5" t="s">
        <v>152</v>
      </c>
      <c r="S33" s="5" t="s">
        <v>153</v>
      </c>
      <c r="T33" s="5">
        <v>92</v>
      </c>
      <c r="U33" s="5">
        <v>240</v>
      </c>
      <c r="V33" s="5">
        <v>83</v>
      </c>
      <c r="W33" s="5">
        <v>168</v>
      </c>
      <c r="X33" s="5">
        <v>0.6216216216216216</v>
      </c>
      <c r="Y33" s="5">
        <v>0.97647058823529409</v>
      </c>
      <c r="Z33" s="5">
        <v>0.63660045587756431</v>
      </c>
      <c r="AD33" s="5">
        <v>-0.45161304802135621</v>
      </c>
      <c r="AE33" s="5">
        <v>0.20356625611231677</v>
      </c>
      <c r="AF33" s="16" t="s">
        <v>252</v>
      </c>
      <c r="AG33" s="5" t="s">
        <v>39</v>
      </c>
      <c r="AH33" s="5">
        <v>0</v>
      </c>
      <c r="AJ33" s="3">
        <v>4</v>
      </c>
      <c r="AK33" s="5" t="s">
        <v>258</v>
      </c>
      <c r="AL33" s="5">
        <v>1</v>
      </c>
    </row>
    <row r="34" spans="1:38" x14ac:dyDescent="0.3">
      <c r="A34" s="5" t="s">
        <v>278</v>
      </c>
      <c r="B34" s="5" t="s">
        <v>137</v>
      </c>
      <c r="C34" s="5">
        <v>2012</v>
      </c>
      <c r="D34" s="5" t="s">
        <v>224</v>
      </c>
      <c r="E34" s="5" t="s">
        <v>138</v>
      </c>
      <c r="F34" s="5" t="s">
        <v>76</v>
      </c>
      <c r="G34" s="5">
        <v>5</v>
      </c>
      <c r="H34" s="5" t="s">
        <v>35</v>
      </c>
      <c r="I34" s="5">
        <v>0</v>
      </c>
      <c r="J34" s="5" t="s">
        <v>101</v>
      </c>
      <c r="K34" s="5">
        <v>3</v>
      </c>
      <c r="L34" s="21" t="s">
        <v>263</v>
      </c>
      <c r="M34" s="21">
        <v>2</v>
      </c>
      <c r="N34" s="5">
        <v>312</v>
      </c>
      <c r="O34" s="5" t="s">
        <v>189</v>
      </c>
      <c r="P34" s="5" t="s">
        <v>139</v>
      </c>
      <c r="Q34" s="5">
        <v>2</v>
      </c>
      <c r="R34" s="5" t="s">
        <v>140</v>
      </c>
      <c r="S34" s="5" t="s">
        <v>141</v>
      </c>
      <c r="T34" s="5">
        <v>102</v>
      </c>
      <c r="U34" s="5">
        <v>164</v>
      </c>
      <c r="V34" s="5">
        <v>99</v>
      </c>
      <c r="W34" s="5">
        <v>148</v>
      </c>
      <c r="X34" s="5">
        <v>1.6451612903225807</v>
      </c>
      <c r="Y34" s="5">
        <v>2.0204081632653059</v>
      </c>
      <c r="Z34" s="5">
        <v>0.81427174975562089</v>
      </c>
      <c r="AD34" s="5">
        <v>-0.20546112378478359</v>
      </c>
      <c r="AE34" s="5">
        <v>0.23757551892610523</v>
      </c>
      <c r="AF34" s="16" t="s">
        <v>237</v>
      </c>
      <c r="AG34" s="5" t="s">
        <v>39</v>
      </c>
      <c r="AH34" s="5">
        <v>0</v>
      </c>
      <c r="AJ34" s="3">
        <v>3</v>
      </c>
      <c r="AK34" s="5" t="s">
        <v>256</v>
      </c>
      <c r="AL34" s="5">
        <v>0</v>
      </c>
    </row>
    <row r="35" spans="1:38" x14ac:dyDescent="0.3">
      <c r="A35" s="5" t="s">
        <v>295</v>
      </c>
      <c r="B35" s="5" t="s">
        <v>111</v>
      </c>
      <c r="C35" s="5">
        <v>2013</v>
      </c>
      <c r="D35" s="5" t="s">
        <v>63</v>
      </c>
      <c r="E35" s="5" t="s">
        <v>112</v>
      </c>
      <c r="F35" s="5" t="s">
        <v>42</v>
      </c>
      <c r="G35" s="5">
        <v>4</v>
      </c>
      <c r="H35" s="5" t="s">
        <v>186</v>
      </c>
      <c r="I35" s="5">
        <v>0</v>
      </c>
      <c r="J35" s="5" t="s">
        <v>101</v>
      </c>
      <c r="K35" s="5">
        <v>3</v>
      </c>
      <c r="L35" s="2" t="s">
        <v>265</v>
      </c>
      <c r="M35" s="2">
        <v>2</v>
      </c>
      <c r="N35" s="5">
        <v>733</v>
      </c>
      <c r="O35" s="5" t="s">
        <v>189</v>
      </c>
      <c r="P35" s="5" t="s">
        <v>139</v>
      </c>
      <c r="Q35" s="5">
        <v>2</v>
      </c>
      <c r="R35" s="5" t="s">
        <v>298</v>
      </c>
      <c r="S35" s="5" t="s">
        <v>298</v>
      </c>
      <c r="Y35" s="5" t="s">
        <v>187</v>
      </c>
      <c r="AA35" s="5">
        <v>0.47599999999999998</v>
      </c>
      <c r="AB35" s="5">
        <v>0.32300000000000001</v>
      </c>
      <c r="AC35" s="5">
        <v>0.90900000000000003</v>
      </c>
      <c r="AD35" s="5">
        <v>-0.74233742475071707</v>
      </c>
      <c r="AE35" s="5">
        <v>0.26395223748847502</v>
      </c>
      <c r="AF35" s="16" t="s">
        <v>251</v>
      </c>
      <c r="AG35" s="5" t="s">
        <v>39</v>
      </c>
      <c r="AH35" s="5">
        <v>0</v>
      </c>
      <c r="AJ35" s="3">
        <v>4</v>
      </c>
      <c r="AK35" s="5" t="s">
        <v>258</v>
      </c>
      <c r="AL35" s="5">
        <v>1</v>
      </c>
    </row>
    <row r="36" spans="1:38" x14ac:dyDescent="0.3">
      <c r="A36" s="5" t="s">
        <v>275</v>
      </c>
      <c r="B36" s="5" t="s">
        <v>117</v>
      </c>
      <c r="C36" s="5">
        <v>2018</v>
      </c>
      <c r="D36" s="5" t="s">
        <v>210</v>
      </c>
      <c r="E36" s="5" t="s">
        <v>118</v>
      </c>
      <c r="F36" s="5" t="s">
        <v>84</v>
      </c>
      <c r="G36" s="5">
        <v>3</v>
      </c>
      <c r="H36" s="5" t="s">
        <v>35</v>
      </c>
      <c r="I36" s="5">
        <v>0</v>
      </c>
      <c r="J36" s="5" t="s">
        <v>119</v>
      </c>
      <c r="K36" s="5">
        <v>4</v>
      </c>
      <c r="L36" s="2" t="s">
        <v>263</v>
      </c>
      <c r="M36" s="2">
        <v>2</v>
      </c>
      <c r="N36" s="5">
        <v>223</v>
      </c>
      <c r="O36" s="5" t="s">
        <v>189</v>
      </c>
      <c r="P36" s="5" t="s">
        <v>134</v>
      </c>
      <c r="Q36" s="5">
        <v>2</v>
      </c>
      <c r="R36" s="5" t="s">
        <v>135</v>
      </c>
      <c r="S36" s="5" t="s">
        <v>136</v>
      </c>
      <c r="T36" s="5">
        <v>56</v>
      </c>
      <c r="U36" s="5">
        <v>134</v>
      </c>
      <c r="V36" s="5">
        <v>54</v>
      </c>
      <c r="W36" s="5">
        <v>83</v>
      </c>
      <c r="X36" s="5">
        <v>0.71794871794871795</v>
      </c>
      <c r="Y36" s="5">
        <v>1.8620689655172413</v>
      </c>
      <c r="Z36" s="5">
        <v>0.38556505223171889</v>
      </c>
      <c r="AD36" s="5">
        <v>-0.95304535253224287</v>
      </c>
      <c r="AE36" s="5">
        <v>0.28927311111968884</v>
      </c>
      <c r="AF36" s="16" t="s">
        <v>237</v>
      </c>
      <c r="AG36" s="5" t="s">
        <v>39</v>
      </c>
      <c r="AH36" s="5">
        <v>0</v>
      </c>
      <c r="AJ36" s="3">
        <v>3</v>
      </c>
      <c r="AK36" s="5" t="s">
        <v>256</v>
      </c>
      <c r="AL36" s="5">
        <v>0</v>
      </c>
    </row>
    <row r="37" spans="1:38" x14ac:dyDescent="0.3">
      <c r="A37" s="5" t="s">
        <v>288</v>
      </c>
      <c r="B37" s="5" t="s">
        <v>32</v>
      </c>
      <c r="C37" s="5">
        <v>2016</v>
      </c>
      <c r="D37" s="5" t="s">
        <v>222</v>
      </c>
      <c r="E37" s="5" t="s">
        <v>33</v>
      </c>
      <c r="F37" s="5" t="s">
        <v>34</v>
      </c>
      <c r="G37" s="5">
        <v>2</v>
      </c>
      <c r="H37" s="5" t="s">
        <v>35</v>
      </c>
      <c r="I37" s="5">
        <v>0</v>
      </c>
      <c r="J37" s="5" t="s">
        <v>36</v>
      </c>
      <c r="K37" s="5">
        <v>0</v>
      </c>
      <c r="L37" s="2" t="s">
        <v>264</v>
      </c>
      <c r="M37" s="2">
        <v>4</v>
      </c>
      <c r="N37" s="5">
        <v>46</v>
      </c>
      <c r="O37" s="5" t="s">
        <v>306</v>
      </c>
      <c r="Q37" s="5">
        <v>3</v>
      </c>
      <c r="R37" s="5" t="s">
        <v>192</v>
      </c>
      <c r="S37" s="5" t="s">
        <v>193</v>
      </c>
      <c r="T37" s="5">
        <v>16</v>
      </c>
      <c r="U37" s="5">
        <v>37</v>
      </c>
      <c r="V37" s="5">
        <v>6</v>
      </c>
      <c r="W37" s="5">
        <v>9</v>
      </c>
      <c r="X37" s="5">
        <f>T37/(U37-T37)</f>
        <v>0.76190476190476186</v>
      </c>
      <c r="Y37" s="5">
        <f>V37/(W37-V37)</f>
        <v>2</v>
      </c>
      <c r="Z37" s="5">
        <f>X37/Y37</f>
        <v>0.38095238095238093</v>
      </c>
      <c r="AD37" s="5">
        <f>LN(Z37)</f>
        <v>-0.96508089604358716</v>
      </c>
      <c r="AE37" s="5">
        <f>SQRT(1/T37+1/(U37-T37)+1/V37+1/(W37-V37))</f>
        <v>0.78110117630115472</v>
      </c>
      <c r="AF37" s="16" t="s">
        <v>235</v>
      </c>
      <c r="AG37" s="5" t="s">
        <v>39</v>
      </c>
      <c r="AH37" s="5">
        <v>0</v>
      </c>
      <c r="AJ37" s="3">
        <v>5</v>
      </c>
      <c r="AK37" s="5" t="s">
        <v>257</v>
      </c>
      <c r="AL37" s="5">
        <v>2</v>
      </c>
    </row>
    <row r="38" spans="1:38" x14ac:dyDescent="0.3">
      <c r="A38" s="5" t="s">
        <v>283</v>
      </c>
      <c r="B38" s="5" t="s">
        <v>155</v>
      </c>
      <c r="C38" s="5">
        <v>2016</v>
      </c>
      <c r="D38" s="5" t="s">
        <v>156</v>
      </c>
      <c r="E38" s="5" t="s">
        <v>156</v>
      </c>
      <c r="F38" s="5" t="s">
        <v>42</v>
      </c>
      <c r="G38" s="5">
        <v>4</v>
      </c>
      <c r="H38" s="5" t="s">
        <v>35</v>
      </c>
      <c r="I38" s="5">
        <v>0</v>
      </c>
      <c r="J38" s="5" t="s">
        <v>36</v>
      </c>
      <c r="K38" s="5">
        <v>0</v>
      </c>
      <c r="L38" s="2" t="s">
        <v>263</v>
      </c>
      <c r="M38" s="2">
        <v>2</v>
      </c>
      <c r="N38" s="5">
        <v>311</v>
      </c>
      <c r="O38" s="5" t="s">
        <v>306</v>
      </c>
      <c r="Q38" s="5">
        <v>3</v>
      </c>
      <c r="R38" s="5" t="s">
        <v>190</v>
      </c>
      <c r="S38" s="5" t="s">
        <v>191</v>
      </c>
      <c r="T38" s="5">
        <v>65</v>
      </c>
      <c r="U38" s="5">
        <v>154</v>
      </c>
      <c r="V38" s="5">
        <v>83</v>
      </c>
      <c r="W38" s="5">
        <v>157</v>
      </c>
      <c r="X38" s="5">
        <f>T38/(U38-T38)</f>
        <v>0.7303370786516854</v>
      </c>
      <c r="Y38" s="5">
        <f>V38/(W38-V38)</f>
        <v>1.1216216216216217</v>
      </c>
      <c r="Z38" s="5">
        <f>X38/Y38</f>
        <v>0.65114390144849055</v>
      </c>
      <c r="AD38" s="5">
        <f>LN(Z38)</f>
        <v>-0.42902461442893097</v>
      </c>
      <c r="AE38" s="5">
        <f>SQRT(1/T38+1/(U38-T38)+1/V38+1/(W38-V38))</f>
        <v>0.2284344035503256</v>
      </c>
      <c r="AF38" s="16" t="s">
        <v>235</v>
      </c>
      <c r="AG38" s="5" t="s">
        <v>39</v>
      </c>
      <c r="AH38" s="5">
        <v>0</v>
      </c>
      <c r="AJ38" s="3">
        <v>5</v>
      </c>
      <c r="AK38" s="5" t="s">
        <v>257</v>
      </c>
      <c r="AL38" s="5">
        <v>2</v>
      </c>
    </row>
    <row r="39" spans="1:38" x14ac:dyDescent="0.3">
      <c r="A39" s="5" t="s">
        <v>301</v>
      </c>
      <c r="B39" s="5" t="s">
        <v>40</v>
      </c>
      <c r="C39" s="5">
        <v>2018</v>
      </c>
      <c r="D39" s="5" t="s">
        <v>63</v>
      </c>
      <c r="E39" s="5" t="s">
        <v>41</v>
      </c>
      <c r="F39" s="5" t="s">
        <v>42</v>
      </c>
      <c r="G39" s="5">
        <v>4</v>
      </c>
      <c r="H39" s="5" t="s">
        <v>35</v>
      </c>
      <c r="I39" s="5">
        <v>0</v>
      </c>
      <c r="J39" s="5" t="s">
        <v>36</v>
      </c>
      <c r="K39" s="5">
        <v>0</v>
      </c>
      <c r="L39" s="2" t="s">
        <v>265</v>
      </c>
      <c r="M39" s="2">
        <v>2</v>
      </c>
      <c r="N39" s="5">
        <v>85</v>
      </c>
      <c r="O39" s="5" t="s">
        <v>306</v>
      </c>
      <c r="Q39" s="5">
        <v>3</v>
      </c>
      <c r="R39" s="5" t="s">
        <v>195</v>
      </c>
      <c r="S39" s="5" t="s">
        <v>196</v>
      </c>
      <c r="T39" s="5">
        <v>19</v>
      </c>
      <c r="U39" s="5">
        <v>41</v>
      </c>
      <c r="V39" s="5">
        <v>23</v>
      </c>
      <c r="W39" s="5">
        <v>44</v>
      </c>
      <c r="X39" s="5">
        <v>0.86363636363636365</v>
      </c>
      <c r="Y39" s="5">
        <v>1.0952380952380953</v>
      </c>
      <c r="Z39" s="5">
        <v>0.78853754940711451</v>
      </c>
      <c r="AD39" s="5">
        <v>-0.23757525239760222</v>
      </c>
      <c r="AE39" s="5">
        <v>0.43495221908909337</v>
      </c>
      <c r="AF39" s="16" t="s">
        <v>242</v>
      </c>
      <c r="AG39" s="5" t="s">
        <v>39</v>
      </c>
      <c r="AH39" s="5">
        <v>0</v>
      </c>
      <c r="AJ39" s="3">
        <v>4</v>
      </c>
      <c r="AK39" s="5" t="s">
        <v>258</v>
      </c>
      <c r="AL39" s="5">
        <v>1</v>
      </c>
    </row>
    <row r="40" spans="1:38" x14ac:dyDescent="0.3">
      <c r="A40" s="5" t="s">
        <v>292</v>
      </c>
      <c r="B40" s="5" t="s">
        <v>177</v>
      </c>
      <c r="C40" s="5">
        <v>2018</v>
      </c>
      <c r="D40" s="5" t="s">
        <v>178</v>
      </c>
      <c r="E40" s="5" t="s">
        <v>178</v>
      </c>
      <c r="F40" s="5" t="s">
        <v>34</v>
      </c>
      <c r="G40" s="5">
        <v>2</v>
      </c>
      <c r="H40" s="5" t="s">
        <v>35</v>
      </c>
      <c r="I40" s="5">
        <v>0</v>
      </c>
      <c r="J40" s="5" t="s">
        <v>36</v>
      </c>
      <c r="K40" s="5">
        <v>0</v>
      </c>
      <c r="L40" s="21" t="s">
        <v>263</v>
      </c>
      <c r="M40" s="21">
        <v>2</v>
      </c>
      <c r="N40" s="5">
        <v>93</v>
      </c>
      <c r="O40" s="5" t="s">
        <v>306</v>
      </c>
      <c r="P40" s="5" t="s">
        <v>194</v>
      </c>
      <c r="Q40" s="5">
        <v>3</v>
      </c>
      <c r="R40" s="5" t="s">
        <v>298</v>
      </c>
      <c r="S40" s="5" t="s">
        <v>298</v>
      </c>
      <c r="AA40" s="5">
        <v>0.41000410004100041</v>
      </c>
      <c r="AB40" s="5">
        <v>0.13000520020800832</v>
      </c>
      <c r="AC40" s="5">
        <v>1.2195121951219512</v>
      </c>
      <c r="AD40" s="5">
        <v>-0.89158811923378323</v>
      </c>
      <c r="AE40" s="5">
        <v>0.57107953225774788</v>
      </c>
      <c r="AF40" s="16" t="s">
        <v>249</v>
      </c>
      <c r="AG40" s="5" t="s">
        <v>39</v>
      </c>
      <c r="AH40" s="5">
        <v>0</v>
      </c>
      <c r="AJ40" s="3">
        <v>4</v>
      </c>
      <c r="AK40" s="5" t="s">
        <v>258</v>
      </c>
      <c r="AL40" s="5">
        <v>1</v>
      </c>
    </row>
    <row r="41" spans="1:38" x14ac:dyDescent="0.3">
      <c r="A41" s="5" t="s">
        <v>303</v>
      </c>
      <c r="B41" s="5" t="s">
        <v>182</v>
      </c>
      <c r="C41" s="5">
        <v>2013</v>
      </c>
      <c r="D41" s="5" t="s">
        <v>273</v>
      </c>
      <c r="E41" s="5" t="s">
        <v>183</v>
      </c>
      <c r="F41" s="5" t="s">
        <v>42</v>
      </c>
      <c r="G41" s="5">
        <v>4</v>
      </c>
      <c r="H41" s="5" t="s">
        <v>35</v>
      </c>
      <c r="I41" s="5">
        <v>0</v>
      </c>
      <c r="J41" s="5" t="s">
        <v>49</v>
      </c>
      <c r="K41" s="5">
        <v>1</v>
      </c>
      <c r="L41" s="2" t="s">
        <v>265</v>
      </c>
      <c r="M41" s="2">
        <v>2</v>
      </c>
      <c r="N41" s="5">
        <v>264</v>
      </c>
      <c r="O41" s="5" t="s">
        <v>306</v>
      </c>
      <c r="Q41" s="5">
        <v>3</v>
      </c>
      <c r="R41" s="5" t="s">
        <v>198</v>
      </c>
      <c r="S41" s="5" t="s">
        <v>199</v>
      </c>
      <c r="T41" s="5">
        <v>116</v>
      </c>
      <c r="U41" s="5">
        <v>173</v>
      </c>
      <c r="V41" s="5">
        <v>59</v>
      </c>
      <c r="W41" s="5">
        <v>103</v>
      </c>
      <c r="X41" s="5">
        <v>2.0350877192982457</v>
      </c>
      <c r="Y41" s="5">
        <v>1.3409090909090908</v>
      </c>
      <c r="Z41" s="5">
        <v>1.5176925364258105</v>
      </c>
      <c r="AD41" s="5">
        <v>0.41719111328435632</v>
      </c>
      <c r="AE41" s="5">
        <v>0.25659496209774041</v>
      </c>
      <c r="AF41" s="16" t="s">
        <v>235</v>
      </c>
      <c r="AG41" s="5" t="s">
        <v>39</v>
      </c>
      <c r="AH41" s="5">
        <v>0</v>
      </c>
      <c r="AJ41" s="3">
        <v>5</v>
      </c>
      <c r="AK41" s="5" t="s">
        <v>257</v>
      </c>
      <c r="AL41" s="5">
        <v>2</v>
      </c>
    </row>
    <row r="42" spans="1:38" ht="13.8" customHeight="1" x14ac:dyDescent="0.3">
      <c r="A42" s="5" t="s">
        <v>302</v>
      </c>
      <c r="B42" s="5" t="s">
        <v>62</v>
      </c>
      <c r="C42" s="5">
        <v>2017</v>
      </c>
      <c r="D42" s="5" t="s">
        <v>63</v>
      </c>
      <c r="E42" s="5" t="s">
        <v>63</v>
      </c>
      <c r="F42" s="5" t="s">
        <v>42</v>
      </c>
      <c r="G42" s="5">
        <v>4</v>
      </c>
      <c r="H42" s="5" t="s">
        <v>35</v>
      </c>
      <c r="I42" s="5">
        <v>0</v>
      </c>
      <c r="J42" s="5" t="s">
        <v>49</v>
      </c>
      <c r="K42" s="5">
        <v>1</v>
      </c>
      <c r="L42" s="2" t="s">
        <v>265</v>
      </c>
      <c r="M42" s="2">
        <v>2</v>
      </c>
      <c r="N42" s="5">
        <v>311</v>
      </c>
      <c r="O42" s="5" t="s">
        <v>306</v>
      </c>
      <c r="Q42" s="5">
        <v>3</v>
      </c>
      <c r="R42" s="5" t="s">
        <v>268</v>
      </c>
      <c r="S42" s="5" t="s">
        <v>269</v>
      </c>
      <c r="X42" s="5" t="e">
        <v>#DIV/0!</v>
      </c>
      <c r="Y42" s="5" t="e">
        <v>#DIV/0!</v>
      </c>
      <c r="Z42" s="5" t="s">
        <v>197</v>
      </c>
      <c r="AA42" s="5">
        <v>0.27322404371584696</v>
      </c>
      <c r="AB42" s="5">
        <v>7.8431372549019607E-2</v>
      </c>
      <c r="AC42" s="5">
        <v>0.95238095238095233</v>
      </c>
      <c r="AD42" s="5">
        <v>-1.297463147413275</v>
      </c>
      <c r="AE42" s="5">
        <v>0.63692375189668449</v>
      </c>
      <c r="AF42" s="16" t="s">
        <v>243</v>
      </c>
      <c r="AG42" s="5" t="s">
        <v>72</v>
      </c>
      <c r="AH42" s="5">
        <v>1</v>
      </c>
      <c r="AI42" s="5" t="s">
        <v>164</v>
      </c>
      <c r="AJ42" s="3">
        <v>6</v>
      </c>
      <c r="AK42" s="5" t="s">
        <v>257</v>
      </c>
      <c r="AL42" s="5">
        <v>2</v>
      </c>
    </row>
    <row r="43" spans="1:38" x14ac:dyDescent="0.3">
      <c r="A43" s="5" t="s">
        <v>283</v>
      </c>
      <c r="B43" s="5" t="s">
        <v>155</v>
      </c>
      <c r="C43" s="5">
        <v>2016</v>
      </c>
      <c r="D43" s="5" t="s">
        <v>156</v>
      </c>
      <c r="E43" s="5" t="s">
        <v>156</v>
      </c>
      <c r="F43" s="5" t="s">
        <v>42</v>
      </c>
      <c r="G43" s="5">
        <v>4</v>
      </c>
      <c r="H43" s="5" t="s">
        <v>35</v>
      </c>
      <c r="I43" s="5">
        <v>0</v>
      </c>
      <c r="J43" s="5" t="s">
        <v>36</v>
      </c>
      <c r="K43" s="5">
        <v>0</v>
      </c>
      <c r="L43" s="2" t="s">
        <v>263</v>
      </c>
      <c r="M43" s="2">
        <v>2</v>
      </c>
      <c r="N43" s="5">
        <v>308</v>
      </c>
      <c r="O43" s="5" t="s">
        <v>305</v>
      </c>
      <c r="Q43" s="5">
        <v>5</v>
      </c>
      <c r="R43" s="5" t="s">
        <v>200</v>
      </c>
      <c r="S43" s="5" t="s">
        <v>201</v>
      </c>
      <c r="T43" s="5">
        <v>90</v>
      </c>
      <c r="U43" s="5">
        <v>206</v>
      </c>
      <c r="V43" s="5">
        <v>57</v>
      </c>
      <c r="W43" s="5">
        <v>102</v>
      </c>
      <c r="X43" s="5">
        <f>T43/(U43-T43)</f>
        <v>0.77586206896551724</v>
      </c>
      <c r="Y43" s="5">
        <f>V43/(W43-V43)</f>
        <v>1.2666666666666666</v>
      </c>
      <c r="Z43" s="5">
        <f>X43/Y43</f>
        <v>0.61252268602540838</v>
      </c>
      <c r="AD43" s="5">
        <f>LN(Z43)</f>
        <v>-0.49016929884032995</v>
      </c>
      <c r="AE43" s="5">
        <f>SQRT(1/T43+1/(U43-T43)+1/V43+1/(W43-V43))</f>
        <v>0.24392187814468089</v>
      </c>
      <c r="AF43" s="16" t="s">
        <v>235</v>
      </c>
      <c r="AG43" s="5" t="s">
        <v>39</v>
      </c>
      <c r="AH43" s="5">
        <v>0</v>
      </c>
      <c r="AI43" s="5" t="s">
        <v>202</v>
      </c>
      <c r="AJ43" s="3">
        <v>5</v>
      </c>
      <c r="AK43" s="5" t="s">
        <v>257</v>
      </c>
      <c r="AL43" s="5">
        <v>2</v>
      </c>
    </row>
    <row r="44" spans="1:38" x14ac:dyDescent="0.3">
      <c r="A44" s="5" t="s">
        <v>284</v>
      </c>
      <c r="B44" s="5" t="s">
        <v>165</v>
      </c>
      <c r="C44" s="5">
        <v>2011</v>
      </c>
      <c r="D44" s="5" t="s">
        <v>166</v>
      </c>
      <c r="E44" s="5" t="s">
        <v>166</v>
      </c>
      <c r="F44" s="5" t="s">
        <v>34</v>
      </c>
      <c r="G44" s="5">
        <v>2</v>
      </c>
      <c r="H44" s="5" t="s">
        <v>35</v>
      </c>
      <c r="I44" s="5">
        <v>0</v>
      </c>
      <c r="J44" s="5" t="s">
        <v>49</v>
      </c>
      <c r="K44" s="5">
        <v>1</v>
      </c>
      <c r="L44" s="2" t="s">
        <v>263</v>
      </c>
      <c r="M44" s="2">
        <v>2</v>
      </c>
      <c r="O44" s="5" t="s">
        <v>305</v>
      </c>
      <c r="Q44" s="5">
        <v>5</v>
      </c>
      <c r="R44" s="5" t="s">
        <v>208</v>
      </c>
      <c r="S44" s="5" t="s">
        <v>209</v>
      </c>
      <c r="T44" s="5">
        <v>35</v>
      </c>
      <c r="U44" s="5">
        <v>80</v>
      </c>
      <c r="V44" s="5">
        <v>28</v>
      </c>
      <c r="W44" s="5">
        <v>53</v>
      </c>
      <c r="X44" s="5">
        <v>0.77777777777777779</v>
      </c>
      <c r="Y44" s="5">
        <v>1.1200000000000001</v>
      </c>
      <c r="Z44" s="5">
        <v>0.69444444444444442</v>
      </c>
      <c r="AD44" s="5">
        <v>-0.3646431135879093</v>
      </c>
      <c r="AE44" s="5">
        <v>0.35567954187433454</v>
      </c>
      <c r="AF44" s="16" t="s">
        <v>242</v>
      </c>
      <c r="AG44" s="5" t="s">
        <v>39</v>
      </c>
      <c r="AH44" s="5">
        <v>0</v>
      </c>
      <c r="AJ44" s="3">
        <v>3</v>
      </c>
      <c r="AK44" s="5" t="s">
        <v>256</v>
      </c>
      <c r="AL44" s="5">
        <v>0</v>
      </c>
    </row>
    <row r="45" spans="1:38" x14ac:dyDescent="0.3">
      <c r="A45" s="5" t="s">
        <v>277</v>
      </c>
      <c r="B45" s="5" t="s">
        <v>47</v>
      </c>
      <c r="C45" s="5">
        <v>2018</v>
      </c>
      <c r="D45" s="5" t="s">
        <v>156</v>
      </c>
      <c r="E45" s="5" t="s">
        <v>203</v>
      </c>
      <c r="F45" s="5" t="s">
        <v>42</v>
      </c>
      <c r="G45" s="5">
        <v>4</v>
      </c>
      <c r="H45" s="5" t="s">
        <v>35</v>
      </c>
      <c r="I45" s="5">
        <v>0</v>
      </c>
      <c r="J45" s="5" t="s">
        <v>49</v>
      </c>
      <c r="K45" s="5">
        <v>1</v>
      </c>
      <c r="L45" s="2" t="s">
        <v>263</v>
      </c>
      <c r="M45" s="2">
        <v>2</v>
      </c>
      <c r="N45" s="5">
        <v>432</v>
      </c>
      <c r="O45" s="5" t="s">
        <v>305</v>
      </c>
      <c r="Q45" s="5">
        <v>5</v>
      </c>
      <c r="R45" s="5" t="s">
        <v>204</v>
      </c>
      <c r="S45" s="5" t="s">
        <v>205</v>
      </c>
      <c r="T45" s="5">
        <v>224</v>
      </c>
      <c r="U45" s="5">
        <v>326</v>
      </c>
      <c r="V45" s="5">
        <v>80</v>
      </c>
      <c r="W45" s="5">
        <v>106</v>
      </c>
      <c r="X45" s="5">
        <f>T45/(U45-T45)</f>
        <v>2.1960784313725492</v>
      </c>
      <c r="Y45" s="5">
        <f>V45/(W45-V45)</f>
        <v>3.0769230769230771</v>
      </c>
      <c r="Z45" s="5">
        <f>X45/Y45</f>
        <v>0.71372549019607845</v>
      </c>
      <c r="AD45" s="5">
        <f>LN(Z45)</f>
        <v>-0.33725685808163075</v>
      </c>
      <c r="AE45" s="5">
        <f>SQRT(1/T45+1/(U45-T45)+1/V45+1/(W45-V45))</f>
        <v>0.25540114671718223</v>
      </c>
      <c r="AF45" s="16" t="s">
        <v>240</v>
      </c>
      <c r="AG45" s="5" t="s">
        <v>39</v>
      </c>
      <c r="AH45" s="5">
        <v>0</v>
      </c>
      <c r="AJ45" s="3">
        <v>4</v>
      </c>
      <c r="AK45" s="5" t="s">
        <v>258</v>
      </c>
      <c r="AL45" s="5">
        <v>1</v>
      </c>
    </row>
    <row r="46" spans="1:38" x14ac:dyDescent="0.3">
      <c r="A46" s="5" t="s">
        <v>300</v>
      </c>
      <c r="B46" s="5" t="s">
        <v>53</v>
      </c>
      <c r="C46" s="5">
        <v>2013</v>
      </c>
      <c r="D46" s="5" t="s">
        <v>63</v>
      </c>
      <c r="E46" s="5" t="s">
        <v>63</v>
      </c>
      <c r="F46" s="5" t="s">
        <v>42</v>
      </c>
      <c r="G46" s="5">
        <v>4</v>
      </c>
      <c r="H46" s="5" t="s">
        <v>35</v>
      </c>
      <c r="I46" s="5">
        <v>0</v>
      </c>
      <c r="J46" s="5" t="s">
        <v>49</v>
      </c>
      <c r="K46" s="5">
        <v>1</v>
      </c>
      <c r="L46" s="2" t="s">
        <v>265</v>
      </c>
      <c r="M46" s="2">
        <v>2</v>
      </c>
      <c r="N46" s="5">
        <v>583</v>
      </c>
      <c r="O46" s="5" t="s">
        <v>305</v>
      </c>
      <c r="Q46" s="5">
        <v>5</v>
      </c>
      <c r="R46" s="5" t="s">
        <v>206</v>
      </c>
      <c r="S46" s="5" t="s">
        <v>207</v>
      </c>
      <c r="T46" s="5">
        <v>272</v>
      </c>
      <c r="U46" s="5">
        <v>329</v>
      </c>
      <c r="V46" s="5">
        <v>214</v>
      </c>
      <c r="W46" s="5">
        <v>254</v>
      </c>
      <c r="X46" s="5">
        <v>4.7719298245614032</v>
      </c>
      <c r="Y46" s="5">
        <v>5.35</v>
      </c>
      <c r="Z46" s="5">
        <v>0.89194949991801931</v>
      </c>
      <c r="AD46" s="5">
        <v>-0.11434576244646806</v>
      </c>
      <c r="AE46" s="5">
        <v>0.22559527351790815</v>
      </c>
      <c r="AF46" s="16" t="s">
        <v>240</v>
      </c>
      <c r="AG46" s="5" t="s">
        <v>39</v>
      </c>
      <c r="AH46" s="5">
        <v>0</v>
      </c>
      <c r="AJ46" s="3">
        <v>4</v>
      </c>
      <c r="AK46" s="5" t="s">
        <v>258</v>
      </c>
      <c r="AL46" s="5">
        <v>1</v>
      </c>
    </row>
    <row r="47" spans="1:38" x14ac:dyDescent="0.3">
      <c r="A47" s="5" t="s">
        <v>297</v>
      </c>
      <c r="B47" s="5" t="s">
        <v>213</v>
      </c>
      <c r="C47" s="5">
        <v>2013</v>
      </c>
      <c r="D47" s="5" t="s">
        <v>228</v>
      </c>
      <c r="E47" s="5" t="s">
        <v>214</v>
      </c>
      <c r="F47" s="5" t="s">
        <v>34</v>
      </c>
      <c r="G47" s="5">
        <v>2</v>
      </c>
      <c r="H47" s="5" t="s">
        <v>35</v>
      </c>
      <c r="I47" s="5">
        <v>0</v>
      </c>
      <c r="J47" s="5" t="s">
        <v>101</v>
      </c>
      <c r="K47" s="5">
        <v>3</v>
      </c>
      <c r="L47" s="2" t="s">
        <v>263</v>
      </c>
      <c r="M47" s="2">
        <v>2</v>
      </c>
      <c r="N47" s="5">
        <v>198</v>
      </c>
      <c r="O47" s="5" t="s">
        <v>305</v>
      </c>
      <c r="Q47" s="5">
        <v>5</v>
      </c>
      <c r="R47" s="5" t="s">
        <v>215</v>
      </c>
      <c r="S47" s="5" t="s">
        <v>216</v>
      </c>
      <c r="T47" s="5">
        <v>33</v>
      </c>
      <c r="U47" s="5">
        <v>94</v>
      </c>
      <c r="V47" s="5">
        <v>47</v>
      </c>
      <c r="W47" s="5">
        <v>104</v>
      </c>
      <c r="X47" s="5">
        <v>0.54098360655737709</v>
      </c>
      <c r="Y47" s="5">
        <v>0.82456140350877194</v>
      </c>
      <c r="Z47" s="5">
        <v>0.65608650156958503</v>
      </c>
      <c r="AD47" s="5">
        <v>-0.42146263658233929</v>
      </c>
      <c r="AE47" s="5">
        <v>0.29243277572766152</v>
      </c>
      <c r="AF47" s="16" t="s">
        <v>253</v>
      </c>
      <c r="AG47" s="5" t="s">
        <v>39</v>
      </c>
      <c r="AH47" s="5">
        <v>0</v>
      </c>
      <c r="AJ47" s="3">
        <v>2</v>
      </c>
      <c r="AK47" s="5" t="s">
        <v>256</v>
      </c>
      <c r="AL47" s="5">
        <v>0</v>
      </c>
    </row>
    <row r="48" spans="1:38" x14ac:dyDescent="0.3">
      <c r="A48" s="5" t="s">
        <v>282</v>
      </c>
      <c r="B48" s="5" t="s">
        <v>99</v>
      </c>
      <c r="C48" s="5">
        <v>2011</v>
      </c>
      <c r="D48" s="5" t="s">
        <v>210</v>
      </c>
      <c r="E48" s="5" t="s">
        <v>210</v>
      </c>
      <c r="F48" s="5" t="s">
        <v>84</v>
      </c>
      <c r="G48" s="5">
        <v>3</v>
      </c>
      <c r="H48" s="5" t="s">
        <v>35</v>
      </c>
      <c r="I48" s="5">
        <v>0</v>
      </c>
      <c r="J48" s="5" t="s">
        <v>101</v>
      </c>
      <c r="K48" s="5">
        <v>3</v>
      </c>
      <c r="L48" s="2" t="s">
        <v>263</v>
      </c>
      <c r="M48" s="2">
        <v>2</v>
      </c>
      <c r="N48" s="5">
        <v>455</v>
      </c>
      <c r="O48" s="5" t="s">
        <v>305</v>
      </c>
      <c r="Q48" s="5">
        <v>5</v>
      </c>
      <c r="R48" s="5" t="s">
        <v>211</v>
      </c>
      <c r="S48" s="5" t="s">
        <v>212</v>
      </c>
      <c r="T48" s="5">
        <v>60</v>
      </c>
      <c r="U48" s="5">
        <v>160</v>
      </c>
      <c r="V48" s="5">
        <v>118</v>
      </c>
      <c r="W48" s="5">
        <v>253</v>
      </c>
      <c r="X48" s="5">
        <v>0.6</v>
      </c>
      <c r="Y48" s="5">
        <v>0.87407407407407411</v>
      </c>
      <c r="Z48" s="5">
        <v>0.68644067796610164</v>
      </c>
      <c r="AD48" s="5">
        <v>-0.37623546979322608</v>
      </c>
      <c r="AE48" s="5">
        <v>0.20627324195169017</v>
      </c>
      <c r="AF48" s="16" t="s">
        <v>252</v>
      </c>
      <c r="AG48" s="5" t="s">
        <v>39</v>
      </c>
      <c r="AH48" s="5">
        <v>0</v>
      </c>
      <c r="AJ48" s="3">
        <v>4</v>
      </c>
      <c r="AK48" s="5" t="s">
        <v>258</v>
      </c>
      <c r="AL48" s="5">
        <v>1</v>
      </c>
    </row>
    <row r="49" spans="1:40" x14ac:dyDescent="0.3">
      <c r="A49" s="5" t="s">
        <v>287</v>
      </c>
      <c r="B49" s="5" t="s">
        <v>254</v>
      </c>
      <c r="C49" s="5">
        <v>2019</v>
      </c>
      <c r="D49" s="5" t="s">
        <v>223</v>
      </c>
      <c r="F49" s="5" t="s">
        <v>34</v>
      </c>
      <c r="G49" s="5">
        <v>2</v>
      </c>
      <c r="H49" s="5" t="s">
        <v>35</v>
      </c>
      <c r="I49" s="5">
        <v>0</v>
      </c>
      <c r="J49" s="5" t="s">
        <v>101</v>
      </c>
      <c r="K49" s="5">
        <v>3</v>
      </c>
      <c r="L49" s="21" t="s">
        <v>263</v>
      </c>
      <c r="M49" s="21">
        <v>2</v>
      </c>
      <c r="N49" s="5">
        <v>160</v>
      </c>
      <c r="O49" s="5" t="s">
        <v>305</v>
      </c>
      <c r="Q49" s="5">
        <v>5</v>
      </c>
      <c r="R49" s="5" t="s">
        <v>298</v>
      </c>
      <c r="S49" s="5" t="s">
        <v>298</v>
      </c>
      <c r="AA49" s="5">
        <v>1.389</v>
      </c>
      <c r="AB49" s="5">
        <v>0.74099999999999999</v>
      </c>
      <c r="AC49" s="5">
        <v>2.6320000000000001</v>
      </c>
      <c r="AD49" s="5">
        <f>LN(AA49)</f>
        <v>0.32858406377220672</v>
      </c>
      <c r="AE49" s="5">
        <f>(LN(AC49)-LN(AB49))/3.92</f>
        <v>0.32334149672171458</v>
      </c>
      <c r="AF49" s="16" t="s">
        <v>299</v>
      </c>
      <c r="AG49" s="5" t="s">
        <v>39</v>
      </c>
      <c r="AH49" s="5">
        <v>0</v>
      </c>
      <c r="AJ49" s="3">
        <v>3</v>
      </c>
      <c r="AK49" s="5" t="s">
        <v>256</v>
      </c>
      <c r="AL49" s="5">
        <v>0</v>
      </c>
    </row>
    <row r="50" spans="1:40" x14ac:dyDescent="0.3">
      <c r="A50" s="5" t="s">
        <v>275</v>
      </c>
      <c r="B50" s="5" t="s">
        <v>117</v>
      </c>
      <c r="C50" s="5">
        <v>2018</v>
      </c>
      <c r="D50" s="5" t="s">
        <v>210</v>
      </c>
      <c r="E50" s="5" t="s">
        <v>118</v>
      </c>
      <c r="F50" s="5" t="s">
        <v>84</v>
      </c>
      <c r="G50" s="5">
        <v>3</v>
      </c>
      <c r="H50" s="5" t="s">
        <v>35</v>
      </c>
      <c r="I50" s="5">
        <v>0</v>
      </c>
      <c r="J50" s="5" t="s">
        <v>119</v>
      </c>
      <c r="K50" s="5">
        <v>4</v>
      </c>
      <c r="L50" s="2" t="s">
        <v>263</v>
      </c>
      <c r="M50" s="2">
        <v>2</v>
      </c>
      <c r="N50" s="5">
        <v>223</v>
      </c>
      <c r="O50" s="5" t="s">
        <v>305</v>
      </c>
      <c r="Q50" s="5">
        <v>5</v>
      </c>
      <c r="R50" s="5" t="s">
        <v>218</v>
      </c>
      <c r="S50" s="5" t="s">
        <v>219</v>
      </c>
      <c r="T50" s="5">
        <v>59</v>
      </c>
      <c r="U50" s="5">
        <v>136</v>
      </c>
      <c r="V50" s="5">
        <v>51</v>
      </c>
      <c r="W50" s="5">
        <v>84</v>
      </c>
      <c r="X50" s="5">
        <f>T50/(U50-T50)</f>
        <v>0.76623376623376627</v>
      </c>
      <c r="Y50" s="5">
        <f>V50/(W50-V50)</f>
        <v>1.5454545454545454</v>
      </c>
      <c r="Z50" s="5">
        <f>X50/Y50</f>
        <v>0.49579831932773111</v>
      </c>
      <c r="AD50" s="5">
        <f>LN(Z50)</f>
        <v>-0.70158604920580991</v>
      </c>
      <c r="AE50" s="5">
        <f>SQRT(1/T50+1/(U50-T50)+1/V50+1/(W50-V50))</f>
        <v>0.28257218364458853</v>
      </c>
      <c r="AF50" s="16" t="s">
        <v>237</v>
      </c>
      <c r="AG50" s="5" t="s">
        <v>39</v>
      </c>
      <c r="AH50" s="5">
        <v>0</v>
      </c>
      <c r="AJ50" s="3">
        <v>3</v>
      </c>
      <c r="AK50" s="5" t="s">
        <v>256</v>
      </c>
      <c r="AL50" s="5">
        <v>0</v>
      </c>
    </row>
    <row r="51" spans="1:40" s="23" customFormat="1" x14ac:dyDescent="0.3">
      <c r="A51" s="22"/>
      <c r="C51" s="22"/>
      <c r="D51" s="22"/>
      <c r="H51" s="24"/>
      <c r="I51" s="24"/>
      <c r="T51" s="22"/>
      <c r="U51" s="22"/>
      <c r="V51" s="22"/>
      <c r="W51" s="22"/>
      <c r="AG51" s="24"/>
      <c r="AI51" s="24"/>
      <c r="AJ51" s="25"/>
    </row>
    <row r="52" spans="1:40" s="24" customFormat="1" x14ac:dyDescent="0.3">
      <c r="A52" s="26"/>
      <c r="C52" s="26"/>
      <c r="D52" s="26"/>
      <c r="F52" s="23"/>
      <c r="O52" s="23"/>
      <c r="S52" s="26"/>
      <c r="T52" s="26"/>
      <c r="U52" s="26"/>
      <c r="V52" s="26"/>
      <c r="W52" s="27"/>
      <c r="X52" s="27"/>
      <c r="Y52" s="27"/>
      <c r="Z52" s="27"/>
      <c r="AA52" s="27"/>
      <c r="AB52" s="27"/>
      <c r="AC52" s="27"/>
      <c r="AJ52" s="28"/>
      <c r="AN52" s="26"/>
    </row>
  </sheetData>
  <autoFilter ref="A1:AO1" xr:uid="{6DC2CB9F-F7C9-4CDF-A6C9-704B5E25BB03}">
    <sortState ref="A2:AO50">
      <sortCondition ref="Q2:Q50"/>
      <sortCondition ref="K2:K50"/>
      <sortCondition ref="Z2:Z50"/>
    </sortState>
  </autoFilter>
  <sortState ref="A2:AL50">
    <sortCondition ref="A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4AA2-748C-4F1D-BAB3-9696561EC58B}">
  <dimension ref="A1:AQ73"/>
  <sheetViews>
    <sheetView zoomScaleNormal="100" workbookViewId="0">
      <pane xSplit="2" ySplit="1" topLeftCell="T26" activePane="bottomRight" state="frozen"/>
      <selection pane="topRight" activeCell="D1" sqref="D1"/>
      <selection pane="bottomLeft" activeCell="A2" sqref="A2"/>
      <selection pane="bottomRight" activeCell="AF41" sqref="AF41:AG41"/>
    </sheetView>
  </sheetViews>
  <sheetFormatPr defaultRowHeight="14.4" x14ac:dyDescent="0.3"/>
  <cols>
    <col min="1" max="1" width="19.21875" style="4" bestFit="1" customWidth="1"/>
    <col min="2" max="7" width="8.88671875" style="4"/>
    <col min="8" max="8" width="17.88671875" style="4" customWidth="1"/>
    <col min="9" max="9" width="8.88671875" style="4"/>
    <col min="10" max="10" width="42.5546875" style="4" bestFit="1" customWidth="1"/>
    <col min="11" max="14" width="8.88671875" style="4"/>
    <col min="15" max="15" width="35.5546875" style="4" bestFit="1" customWidth="1"/>
    <col min="16" max="27" width="8.88671875" style="4"/>
    <col min="28" max="28" width="17.44140625" style="4" customWidth="1"/>
    <col min="29" max="37" width="8.88671875" style="4"/>
    <col min="38" max="39" width="8.88671875" style="9"/>
    <col min="40" max="41" width="0" style="9" hidden="1" customWidth="1"/>
    <col min="42" max="16384" width="8.88671875" style="4"/>
  </cols>
  <sheetData>
    <row r="1" spans="1:43" x14ac:dyDescent="0.3">
      <c r="A1" s="4" t="s">
        <v>1</v>
      </c>
      <c r="B1" s="4" t="s">
        <v>2</v>
      </c>
      <c r="C1" s="4" t="s">
        <v>3</v>
      </c>
      <c r="D1" s="4" t="s">
        <v>307</v>
      </c>
      <c r="E1" s="4" t="s">
        <v>221</v>
      </c>
      <c r="F1" s="4" t="s">
        <v>5</v>
      </c>
      <c r="G1" s="4" t="s">
        <v>6</v>
      </c>
      <c r="H1" s="4" t="s">
        <v>7</v>
      </c>
      <c r="I1" s="4" t="s">
        <v>8</v>
      </c>
      <c r="J1" s="4" t="s">
        <v>308</v>
      </c>
      <c r="K1" s="4" t="s">
        <v>309</v>
      </c>
      <c r="L1" s="4" t="s">
        <v>9</v>
      </c>
      <c r="M1" s="4" t="s">
        <v>10</v>
      </c>
      <c r="N1" s="4" t="s">
        <v>11</v>
      </c>
      <c r="O1" s="4" t="s">
        <v>130</v>
      </c>
      <c r="P1" s="4" t="s">
        <v>131</v>
      </c>
      <c r="Q1" s="4" t="s">
        <v>132</v>
      </c>
      <c r="R1" s="4" t="s">
        <v>133</v>
      </c>
      <c r="S1" s="4" t="s">
        <v>270</v>
      </c>
      <c r="T1" s="4" t="s">
        <v>271</v>
      </c>
      <c r="U1" s="4" t="s">
        <v>14</v>
      </c>
      <c r="V1" s="4" t="s">
        <v>15</v>
      </c>
      <c r="W1" s="4" t="s">
        <v>16</v>
      </c>
      <c r="X1" s="4" t="s">
        <v>17</v>
      </c>
      <c r="Y1" s="4" t="s">
        <v>18</v>
      </c>
      <c r="Z1" s="4" t="s">
        <v>19</v>
      </c>
      <c r="AA1" s="4" t="s">
        <v>20</v>
      </c>
      <c r="AB1" s="4" t="s">
        <v>21</v>
      </c>
      <c r="AC1" s="4" t="s">
        <v>22</v>
      </c>
      <c r="AD1" s="4" t="s">
        <v>23</v>
      </c>
      <c r="AE1" s="4" t="s">
        <v>24</v>
      </c>
      <c r="AF1" s="4" t="s">
        <v>25</v>
      </c>
      <c r="AG1" s="4" t="s">
        <v>26</v>
      </c>
      <c r="AH1" s="4" t="s">
        <v>233</v>
      </c>
      <c r="AI1" s="4" t="s">
        <v>27</v>
      </c>
      <c r="AJ1" s="4" t="s">
        <v>28</v>
      </c>
      <c r="AK1" s="4" t="s">
        <v>29</v>
      </c>
      <c r="AL1" s="9" t="s">
        <v>259</v>
      </c>
      <c r="AM1" s="9" t="s">
        <v>260</v>
      </c>
      <c r="AN1" s="9" t="s">
        <v>0</v>
      </c>
      <c r="AO1" s="9" t="s">
        <v>2</v>
      </c>
      <c r="AP1" s="4" t="s">
        <v>261</v>
      </c>
      <c r="AQ1" s="4" t="s">
        <v>262</v>
      </c>
    </row>
    <row r="2" spans="1:43" x14ac:dyDescent="0.3">
      <c r="A2" s="4" t="s">
        <v>311</v>
      </c>
      <c r="B2" s="4" t="s">
        <v>312</v>
      </c>
      <c r="C2" s="4">
        <v>2007</v>
      </c>
      <c r="D2" s="4" t="s">
        <v>156</v>
      </c>
      <c r="E2" s="4" t="s">
        <v>313</v>
      </c>
      <c r="F2" s="4" t="s">
        <v>42</v>
      </c>
      <c r="G2" s="4">
        <v>4</v>
      </c>
      <c r="H2" s="4" t="s">
        <v>1066</v>
      </c>
      <c r="I2" s="4">
        <v>3</v>
      </c>
      <c r="J2" s="4" t="s">
        <v>315</v>
      </c>
      <c r="K2" s="4">
        <v>3</v>
      </c>
      <c r="L2" s="4" t="s">
        <v>49</v>
      </c>
      <c r="M2" s="4">
        <v>1</v>
      </c>
      <c r="N2" s="4">
        <v>200</v>
      </c>
      <c r="O2" s="4" t="s">
        <v>188</v>
      </c>
      <c r="R2" s="4">
        <v>0</v>
      </c>
      <c r="S2" s="4" t="s">
        <v>316</v>
      </c>
      <c r="T2" s="4" t="s">
        <v>317</v>
      </c>
      <c r="U2" s="4">
        <v>34</v>
      </c>
      <c r="V2" s="4">
        <v>167</v>
      </c>
      <c r="W2" s="4">
        <v>8</v>
      </c>
      <c r="X2" s="4">
        <v>33</v>
      </c>
      <c r="Y2" s="4" t="s">
        <v>318</v>
      </c>
      <c r="Z2" s="4">
        <v>0.25563909774436089</v>
      </c>
      <c r="AA2" s="4">
        <v>0.32</v>
      </c>
      <c r="AB2" s="4">
        <v>0.79887218045112773</v>
      </c>
      <c r="AF2" s="4">
        <v>-0.22455432041722767</v>
      </c>
      <c r="AG2" s="4">
        <v>0.44936684534838967</v>
      </c>
      <c r="AH2" s="4" t="s">
        <v>998</v>
      </c>
      <c r="AI2" s="4" t="s">
        <v>39</v>
      </c>
      <c r="AJ2" s="4">
        <v>0</v>
      </c>
      <c r="AL2" s="9" t="s">
        <v>258</v>
      </c>
      <c r="AM2" s="9">
        <v>1</v>
      </c>
      <c r="AN2" s="9" t="s">
        <v>310</v>
      </c>
      <c r="AO2" s="9" t="s">
        <v>312</v>
      </c>
      <c r="AP2" s="4" t="s">
        <v>265</v>
      </c>
      <c r="AQ2" s="4">
        <v>2</v>
      </c>
    </row>
    <row r="3" spans="1:43" x14ac:dyDescent="0.3">
      <c r="A3" s="4" t="s">
        <v>311</v>
      </c>
      <c r="B3" s="4" t="s">
        <v>312</v>
      </c>
      <c r="C3" s="4">
        <v>2007</v>
      </c>
      <c r="D3" s="4" t="s">
        <v>156</v>
      </c>
      <c r="E3" s="4" t="s">
        <v>313</v>
      </c>
      <c r="F3" s="4" t="s">
        <v>42</v>
      </c>
      <c r="G3" s="4">
        <v>4</v>
      </c>
      <c r="H3" s="4" t="s">
        <v>1066</v>
      </c>
      <c r="I3" s="4">
        <v>3</v>
      </c>
      <c r="J3" s="4" t="s">
        <v>315</v>
      </c>
      <c r="K3" s="4">
        <v>3</v>
      </c>
      <c r="L3" s="4" t="s">
        <v>49</v>
      </c>
      <c r="M3" s="4">
        <v>1</v>
      </c>
      <c r="N3" s="4">
        <v>199</v>
      </c>
      <c r="O3" s="4" t="s">
        <v>189</v>
      </c>
      <c r="P3" s="4" t="s">
        <v>320</v>
      </c>
      <c r="Q3" s="4" t="s">
        <v>321</v>
      </c>
      <c r="R3" s="4">
        <v>1</v>
      </c>
      <c r="S3" s="4" t="s">
        <v>322</v>
      </c>
      <c r="T3" s="4" t="s">
        <v>323</v>
      </c>
      <c r="U3" s="4">
        <v>29</v>
      </c>
      <c r="V3" s="4">
        <v>126</v>
      </c>
      <c r="W3" s="4">
        <v>13</v>
      </c>
      <c r="X3" s="4">
        <v>73</v>
      </c>
      <c r="Y3" s="4" t="s">
        <v>318</v>
      </c>
      <c r="Z3" s="4">
        <v>0.29896907216494845</v>
      </c>
      <c r="AA3" s="4">
        <v>0.21666666666666667</v>
      </c>
      <c r="AB3" s="4">
        <v>1.3798572561459159</v>
      </c>
      <c r="AF3" s="4">
        <v>0.32198005624365517</v>
      </c>
      <c r="AG3" s="4">
        <v>0.37199701687103448</v>
      </c>
      <c r="AH3" s="4" t="s">
        <v>998</v>
      </c>
      <c r="AI3" s="4" t="s">
        <v>39</v>
      </c>
      <c r="AJ3" s="4">
        <v>0</v>
      </c>
      <c r="AL3" s="9" t="s">
        <v>258</v>
      </c>
      <c r="AM3" s="9">
        <v>1</v>
      </c>
      <c r="AN3" s="9" t="s">
        <v>310</v>
      </c>
      <c r="AO3" s="9" t="s">
        <v>312</v>
      </c>
      <c r="AP3" s="4" t="s">
        <v>265</v>
      </c>
      <c r="AQ3" s="4">
        <v>2</v>
      </c>
    </row>
    <row r="4" spans="1:43" x14ac:dyDescent="0.3">
      <c r="A4" s="4" t="s">
        <v>311</v>
      </c>
      <c r="B4" s="4" t="s">
        <v>312</v>
      </c>
      <c r="C4" s="4">
        <v>2007</v>
      </c>
      <c r="D4" s="4" t="s">
        <v>156</v>
      </c>
      <c r="E4" s="4" t="s">
        <v>313</v>
      </c>
      <c r="F4" s="4" t="s">
        <v>42</v>
      </c>
      <c r="G4" s="4">
        <v>4</v>
      </c>
      <c r="H4" s="4" t="s">
        <v>1066</v>
      </c>
      <c r="I4" s="4">
        <v>3</v>
      </c>
      <c r="J4" s="4" t="s">
        <v>315</v>
      </c>
      <c r="K4" s="4">
        <v>3</v>
      </c>
      <c r="L4" s="4" t="s">
        <v>49</v>
      </c>
      <c r="M4" s="4">
        <v>1</v>
      </c>
      <c r="N4" s="4">
        <v>199</v>
      </c>
      <c r="O4" s="4" t="s">
        <v>306</v>
      </c>
      <c r="P4" s="4" t="s">
        <v>324</v>
      </c>
      <c r="R4" s="4">
        <v>2</v>
      </c>
      <c r="S4" s="4" t="s">
        <v>325</v>
      </c>
      <c r="T4" s="4" t="s">
        <v>326</v>
      </c>
      <c r="U4" s="4">
        <v>24</v>
      </c>
      <c r="V4" s="4">
        <v>112</v>
      </c>
      <c r="W4" s="4">
        <v>17</v>
      </c>
      <c r="X4" s="4">
        <v>86</v>
      </c>
      <c r="Y4" s="4" t="s">
        <v>318</v>
      </c>
      <c r="Z4" s="4">
        <v>0.27272727272727271</v>
      </c>
      <c r="AA4" s="4">
        <v>0.24637681159420291</v>
      </c>
      <c r="AB4" s="4">
        <v>1.1069518716577538</v>
      </c>
      <c r="AF4" s="4">
        <v>0.10161017641078224</v>
      </c>
      <c r="AG4" s="4">
        <v>0.35545264954035177</v>
      </c>
      <c r="AH4" s="4" t="s">
        <v>998</v>
      </c>
      <c r="AI4" s="4" t="s">
        <v>39</v>
      </c>
      <c r="AJ4" s="4">
        <v>0</v>
      </c>
      <c r="AL4" s="9" t="s">
        <v>256</v>
      </c>
      <c r="AM4" s="9">
        <v>0</v>
      </c>
      <c r="AN4" s="9" t="s">
        <v>310</v>
      </c>
      <c r="AO4" s="9" t="s">
        <v>312</v>
      </c>
      <c r="AP4" s="4" t="s">
        <v>265</v>
      </c>
      <c r="AQ4" s="4">
        <v>2</v>
      </c>
    </row>
    <row r="5" spans="1:43" x14ac:dyDescent="0.3">
      <c r="A5" s="4" t="s">
        <v>311</v>
      </c>
      <c r="B5" s="4" t="s">
        <v>312</v>
      </c>
      <c r="C5" s="4">
        <v>2007</v>
      </c>
      <c r="D5" s="4" t="s">
        <v>156</v>
      </c>
      <c r="E5" s="4" t="s">
        <v>313</v>
      </c>
      <c r="F5" s="4" t="s">
        <v>42</v>
      </c>
      <c r="G5" s="4">
        <v>4</v>
      </c>
      <c r="H5" s="4" t="s">
        <v>1066</v>
      </c>
      <c r="I5" s="4">
        <v>3</v>
      </c>
      <c r="J5" s="4" t="s">
        <v>315</v>
      </c>
      <c r="K5" s="4">
        <v>3</v>
      </c>
      <c r="L5" s="4" t="s">
        <v>327</v>
      </c>
      <c r="M5" s="4">
        <v>2</v>
      </c>
      <c r="N5" s="4">
        <v>123</v>
      </c>
      <c r="O5" s="4" t="s">
        <v>188</v>
      </c>
      <c r="R5" s="4">
        <v>0</v>
      </c>
      <c r="S5" s="4" t="s">
        <v>328</v>
      </c>
      <c r="T5" s="4" t="s">
        <v>329</v>
      </c>
      <c r="U5" s="4">
        <v>7</v>
      </c>
      <c r="V5" s="4">
        <v>96</v>
      </c>
      <c r="W5" s="4">
        <v>2</v>
      </c>
      <c r="X5" s="4">
        <v>27</v>
      </c>
      <c r="Y5" s="4" t="s">
        <v>318</v>
      </c>
      <c r="Z5" s="4">
        <v>7.8651685393258425E-2</v>
      </c>
      <c r="AA5" s="4">
        <v>0.08</v>
      </c>
      <c r="AB5" s="4">
        <v>0.9831460674157303</v>
      </c>
      <c r="AF5" s="4">
        <v>-1.6997576368571136E-2</v>
      </c>
      <c r="AG5" s="4">
        <v>0.83312249874392574</v>
      </c>
      <c r="AH5" s="4" t="s">
        <v>998</v>
      </c>
      <c r="AI5" s="4" t="s">
        <v>39</v>
      </c>
      <c r="AJ5" s="4">
        <v>0</v>
      </c>
      <c r="AL5" s="9" t="s">
        <v>256</v>
      </c>
      <c r="AM5" s="9">
        <v>0</v>
      </c>
      <c r="AN5" s="9" t="s">
        <v>310</v>
      </c>
      <c r="AO5" s="9" t="s">
        <v>312</v>
      </c>
      <c r="AP5" s="4" t="s">
        <v>265</v>
      </c>
      <c r="AQ5" s="4">
        <v>2</v>
      </c>
    </row>
    <row r="6" spans="1:43" x14ac:dyDescent="0.3">
      <c r="A6" s="4" t="s">
        <v>311</v>
      </c>
      <c r="B6" s="4" t="s">
        <v>312</v>
      </c>
      <c r="C6" s="4">
        <v>2007</v>
      </c>
      <c r="D6" s="4" t="s">
        <v>156</v>
      </c>
      <c r="E6" s="4" t="s">
        <v>313</v>
      </c>
      <c r="F6" s="4" t="s">
        <v>42</v>
      </c>
      <c r="G6" s="4">
        <v>4</v>
      </c>
      <c r="H6" s="4" t="s">
        <v>1066</v>
      </c>
      <c r="I6" s="4">
        <v>3</v>
      </c>
      <c r="J6" s="4" t="s">
        <v>315</v>
      </c>
      <c r="K6" s="4">
        <v>3</v>
      </c>
      <c r="L6" s="4" t="s">
        <v>327</v>
      </c>
      <c r="M6" s="4">
        <v>2</v>
      </c>
      <c r="N6" s="4">
        <v>123</v>
      </c>
      <c r="O6" s="4" t="s">
        <v>189</v>
      </c>
      <c r="P6" s="4" t="s">
        <v>320</v>
      </c>
      <c r="Q6" s="4" t="s">
        <v>330</v>
      </c>
      <c r="R6" s="4">
        <v>1</v>
      </c>
      <c r="S6" s="4" t="s">
        <v>331</v>
      </c>
      <c r="T6" s="4" t="s">
        <v>332</v>
      </c>
      <c r="U6" s="4">
        <v>4</v>
      </c>
      <c r="V6" s="4">
        <v>75</v>
      </c>
      <c r="W6" s="4">
        <v>5</v>
      </c>
      <c r="X6" s="4">
        <v>48</v>
      </c>
      <c r="Y6" s="4" t="s">
        <v>318</v>
      </c>
      <c r="Z6" s="4">
        <v>5.6338028169014086E-2</v>
      </c>
      <c r="AA6" s="4">
        <v>0.11627906976744186</v>
      </c>
      <c r="AB6" s="4">
        <v>0.48450704225352115</v>
      </c>
      <c r="AF6" s="4">
        <v>-0.72462331266196267</v>
      </c>
      <c r="AG6" s="4">
        <v>0.69809764431327359</v>
      </c>
      <c r="AH6" s="4" t="s">
        <v>998</v>
      </c>
      <c r="AI6" s="4" t="s">
        <v>39</v>
      </c>
      <c r="AJ6" s="4">
        <v>0</v>
      </c>
      <c r="AL6" s="9" t="s">
        <v>256</v>
      </c>
      <c r="AM6" s="9">
        <v>0</v>
      </c>
      <c r="AN6" s="9" t="s">
        <v>310</v>
      </c>
      <c r="AO6" s="9" t="s">
        <v>312</v>
      </c>
      <c r="AP6" s="4" t="s">
        <v>265</v>
      </c>
      <c r="AQ6" s="4">
        <v>2</v>
      </c>
    </row>
    <row r="7" spans="1:43" x14ac:dyDescent="0.3">
      <c r="A7" s="4" t="s">
        <v>311</v>
      </c>
      <c r="B7" s="4" t="s">
        <v>312</v>
      </c>
      <c r="C7" s="4">
        <v>2007</v>
      </c>
      <c r="D7" s="4" t="s">
        <v>156</v>
      </c>
      <c r="E7" s="4" t="s">
        <v>313</v>
      </c>
      <c r="F7" s="4" t="s">
        <v>42</v>
      </c>
      <c r="G7" s="4">
        <v>4</v>
      </c>
      <c r="H7" s="4" t="s">
        <v>1066</v>
      </c>
      <c r="I7" s="4">
        <v>3</v>
      </c>
      <c r="J7" s="4" t="s">
        <v>315</v>
      </c>
      <c r="K7" s="4">
        <v>3</v>
      </c>
      <c r="L7" s="4" t="s">
        <v>327</v>
      </c>
      <c r="M7" s="4">
        <v>2</v>
      </c>
      <c r="N7" s="4">
        <v>123</v>
      </c>
      <c r="O7" s="4" t="s">
        <v>306</v>
      </c>
      <c r="P7" s="4" t="s">
        <v>324</v>
      </c>
      <c r="R7" s="4">
        <v>2</v>
      </c>
      <c r="S7" s="4" t="s">
        <v>333</v>
      </c>
      <c r="T7" s="4" t="s">
        <v>334</v>
      </c>
      <c r="U7" s="4">
        <v>2</v>
      </c>
      <c r="V7" s="4">
        <v>43</v>
      </c>
      <c r="W7" s="4">
        <v>7</v>
      </c>
      <c r="X7" s="4">
        <v>79</v>
      </c>
      <c r="Y7" s="4" t="s">
        <v>318</v>
      </c>
      <c r="Z7" s="4">
        <v>4.878048780487805E-2</v>
      </c>
      <c r="AA7" s="4">
        <v>9.7222222222222224E-2</v>
      </c>
      <c r="AB7" s="4">
        <v>0.50174216027874563</v>
      </c>
      <c r="AF7" s="4">
        <v>-0.68966891618362047</v>
      </c>
      <c r="AG7" s="4">
        <v>0.82530980585987868</v>
      </c>
      <c r="AH7" s="4" t="s">
        <v>998</v>
      </c>
      <c r="AI7" s="4" t="s">
        <v>39</v>
      </c>
      <c r="AJ7" s="4">
        <v>0</v>
      </c>
      <c r="AL7" s="9" t="s">
        <v>256</v>
      </c>
      <c r="AM7" s="9">
        <v>0</v>
      </c>
      <c r="AN7" s="9" t="s">
        <v>310</v>
      </c>
      <c r="AO7" s="9" t="s">
        <v>312</v>
      </c>
      <c r="AP7" s="4" t="s">
        <v>265</v>
      </c>
      <c r="AQ7" s="4">
        <v>2</v>
      </c>
    </row>
    <row r="8" spans="1:43" x14ac:dyDescent="0.3">
      <c r="A8" s="4" t="s">
        <v>311</v>
      </c>
      <c r="B8" s="4" t="s">
        <v>312</v>
      </c>
      <c r="C8" s="4">
        <v>2007</v>
      </c>
      <c r="D8" s="4" t="s">
        <v>156</v>
      </c>
      <c r="E8" s="4" t="s">
        <v>313</v>
      </c>
      <c r="F8" s="4" t="s">
        <v>42</v>
      </c>
      <c r="G8" s="4">
        <v>4</v>
      </c>
      <c r="H8" s="4" t="s">
        <v>1066</v>
      </c>
      <c r="I8" s="4">
        <v>3</v>
      </c>
      <c r="J8" s="4" t="s">
        <v>335</v>
      </c>
      <c r="K8" s="4">
        <v>3</v>
      </c>
      <c r="L8" s="4" t="s">
        <v>36</v>
      </c>
      <c r="M8" s="4">
        <v>0</v>
      </c>
      <c r="N8" s="4">
        <v>150</v>
      </c>
      <c r="O8" s="4" t="s">
        <v>188</v>
      </c>
      <c r="R8" s="4">
        <v>0</v>
      </c>
      <c r="S8" s="4" t="s">
        <v>336</v>
      </c>
      <c r="T8" s="4" t="s">
        <v>337</v>
      </c>
      <c r="U8" s="4">
        <v>4</v>
      </c>
      <c r="V8" s="4">
        <v>100</v>
      </c>
      <c r="W8" s="4">
        <v>6</v>
      </c>
      <c r="X8" s="4">
        <v>50</v>
      </c>
      <c r="Y8" s="4" t="s">
        <v>318</v>
      </c>
      <c r="Z8" s="4">
        <v>4.1666666666666664E-2</v>
      </c>
      <c r="AA8" s="4">
        <v>0.13636363636363635</v>
      </c>
      <c r="AB8" s="4">
        <v>0.30555555555555558</v>
      </c>
      <c r="AF8" s="4">
        <v>-1.1856236656577395</v>
      </c>
      <c r="AG8" s="4">
        <v>0.67067921248582474</v>
      </c>
      <c r="AH8" s="4" t="s">
        <v>998</v>
      </c>
      <c r="AI8" s="4" t="s">
        <v>39</v>
      </c>
      <c r="AJ8" s="4">
        <v>0</v>
      </c>
      <c r="AL8" s="9" t="s">
        <v>256</v>
      </c>
      <c r="AM8" s="9">
        <v>0</v>
      </c>
      <c r="AN8" s="9" t="s">
        <v>310</v>
      </c>
      <c r="AO8" s="9" t="s">
        <v>312</v>
      </c>
      <c r="AP8" s="4" t="s">
        <v>265</v>
      </c>
      <c r="AQ8" s="4">
        <v>2</v>
      </c>
    </row>
    <row r="9" spans="1:43" ht="15.45" customHeight="1" x14ac:dyDescent="0.3">
      <c r="A9" s="4" t="s">
        <v>311</v>
      </c>
      <c r="B9" s="4" t="s">
        <v>312</v>
      </c>
      <c r="C9" s="4">
        <v>2007</v>
      </c>
      <c r="D9" s="4" t="s">
        <v>156</v>
      </c>
      <c r="E9" s="4" t="s">
        <v>313</v>
      </c>
      <c r="F9" s="4" t="s">
        <v>42</v>
      </c>
      <c r="G9" s="4">
        <v>4</v>
      </c>
      <c r="H9" s="4" t="s">
        <v>1066</v>
      </c>
      <c r="I9" s="4">
        <v>3</v>
      </c>
      <c r="J9" s="4" t="s">
        <v>315</v>
      </c>
      <c r="K9" s="4">
        <v>3</v>
      </c>
      <c r="L9" s="4" t="s">
        <v>36</v>
      </c>
      <c r="M9" s="4">
        <v>0</v>
      </c>
      <c r="N9" s="4">
        <v>150</v>
      </c>
      <c r="O9" s="4" t="s">
        <v>189</v>
      </c>
      <c r="P9" s="4" t="s">
        <v>320</v>
      </c>
      <c r="Q9" s="4" t="s">
        <v>338</v>
      </c>
      <c r="R9" s="4">
        <v>1</v>
      </c>
      <c r="S9" s="4" t="s">
        <v>339</v>
      </c>
      <c r="T9" s="4" t="s">
        <v>340</v>
      </c>
      <c r="U9" s="4">
        <v>3</v>
      </c>
      <c r="V9" s="4">
        <v>83</v>
      </c>
      <c r="W9" s="4">
        <v>7</v>
      </c>
      <c r="X9" s="4">
        <v>67</v>
      </c>
      <c r="Y9" s="4" t="s">
        <v>318</v>
      </c>
      <c r="Z9" s="4">
        <v>3.7499999999999999E-2</v>
      </c>
      <c r="AA9" s="4">
        <v>0.11666666666666667</v>
      </c>
      <c r="AB9" s="4">
        <v>0.3214285714285714</v>
      </c>
      <c r="AF9" s="4">
        <v>-1.1349799328389847</v>
      </c>
      <c r="AG9" s="4">
        <v>0.71088476060268924</v>
      </c>
      <c r="AH9" s="4" t="s">
        <v>998</v>
      </c>
      <c r="AI9" s="4" t="s">
        <v>39</v>
      </c>
      <c r="AJ9" s="4">
        <v>0</v>
      </c>
      <c r="AL9" s="9" t="s">
        <v>258</v>
      </c>
      <c r="AM9" s="9">
        <v>1</v>
      </c>
      <c r="AN9" s="9" t="s">
        <v>310</v>
      </c>
      <c r="AO9" s="9" t="s">
        <v>312</v>
      </c>
      <c r="AP9" s="4" t="s">
        <v>265</v>
      </c>
      <c r="AQ9" s="4">
        <v>2</v>
      </c>
    </row>
    <row r="10" spans="1:43" x14ac:dyDescent="0.3">
      <c r="A10" s="4" t="s">
        <v>311</v>
      </c>
      <c r="B10" s="4" t="s">
        <v>312</v>
      </c>
      <c r="C10" s="4">
        <v>2007</v>
      </c>
      <c r="D10" s="4" t="s">
        <v>156</v>
      </c>
      <c r="E10" s="4" t="s">
        <v>313</v>
      </c>
      <c r="F10" s="4" t="s">
        <v>42</v>
      </c>
      <c r="G10" s="4">
        <v>4</v>
      </c>
      <c r="H10" s="4" t="s">
        <v>1066</v>
      </c>
      <c r="I10" s="4">
        <v>3</v>
      </c>
      <c r="J10" s="4" t="s">
        <v>315</v>
      </c>
      <c r="K10" s="4">
        <v>3</v>
      </c>
      <c r="L10" s="4" t="s">
        <v>36</v>
      </c>
      <c r="M10" s="4">
        <v>0</v>
      </c>
      <c r="N10" s="4">
        <v>150</v>
      </c>
      <c r="O10" s="4" t="s">
        <v>306</v>
      </c>
      <c r="P10" s="4" t="s">
        <v>324</v>
      </c>
      <c r="R10" s="4">
        <v>2</v>
      </c>
      <c r="S10" s="4" t="s">
        <v>331</v>
      </c>
      <c r="T10" s="4" t="s">
        <v>341</v>
      </c>
      <c r="U10" s="4">
        <v>4</v>
      </c>
      <c r="V10" s="4">
        <v>75</v>
      </c>
      <c r="W10" s="4">
        <v>6</v>
      </c>
      <c r="X10" s="4">
        <v>75</v>
      </c>
      <c r="Y10" s="4" t="s">
        <v>318</v>
      </c>
      <c r="Z10" s="4">
        <v>5.6338028169014086E-2</v>
      </c>
      <c r="AA10" s="4">
        <v>8.6956521739130432E-2</v>
      </c>
      <c r="AB10" s="4">
        <v>0.647887323943662</v>
      </c>
      <c r="AF10" s="4">
        <v>-0.43403848055222038</v>
      </c>
      <c r="AG10" s="4">
        <v>0.66726600942360947</v>
      </c>
      <c r="AH10" s="4" t="s">
        <v>998</v>
      </c>
      <c r="AI10" s="4" t="s">
        <v>39</v>
      </c>
      <c r="AJ10" s="4">
        <v>0</v>
      </c>
      <c r="AL10" s="9" t="s">
        <v>256</v>
      </c>
      <c r="AM10" s="9">
        <v>0</v>
      </c>
      <c r="AN10" s="9" t="s">
        <v>310</v>
      </c>
      <c r="AO10" s="9" t="s">
        <v>312</v>
      </c>
      <c r="AP10" s="4" t="s">
        <v>265</v>
      </c>
      <c r="AQ10" s="4">
        <v>2</v>
      </c>
    </row>
    <row r="11" spans="1:43" x14ac:dyDescent="0.3">
      <c r="A11" s="4" t="s">
        <v>343</v>
      </c>
      <c r="B11" s="4" t="s">
        <v>344</v>
      </c>
      <c r="C11" s="4">
        <v>2012</v>
      </c>
      <c r="D11" s="4" t="s">
        <v>345</v>
      </c>
      <c r="E11" s="4" t="s">
        <v>346</v>
      </c>
      <c r="F11" s="4" t="s">
        <v>76</v>
      </c>
      <c r="G11" s="4">
        <v>5</v>
      </c>
      <c r="H11" s="4" t="s">
        <v>314</v>
      </c>
      <c r="I11" s="4">
        <v>3</v>
      </c>
      <c r="J11" s="4" t="s">
        <v>347</v>
      </c>
      <c r="K11" s="4">
        <v>5</v>
      </c>
      <c r="L11" s="4" t="s">
        <v>36</v>
      </c>
      <c r="M11" s="4">
        <v>0</v>
      </c>
      <c r="N11" s="4">
        <v>99</v>
      </c>
      <c r="O11" s="4" t="s">
        <v>188</v>
      </c>
      <c r="R11" s="4">
        <v>0</v>
      </c>
      <c r="S11" s="4" t="s">
        <v>348</v>
      </c>
      <c r="T11" s="4" t="s">
        <v>349</v>
      </c>
      <c r="U11" s="4">
        <v>31</v>
      </c>
      <c r="V11" s="4">
        <v>78</v>
      </c>
      <c r="W11" s="4">
        <v>2</v>
      </c>
      <c r="X11" s="4">
        <v>21</v>
      </c>
      <c r="Y11" s="4" t="s">
        <v>318</v>
      </c>
      <c r="Z11" s="4">
        <v>0.65957446808510634</v>
      </c>
      <c r="AA11" s="4">
        <v>0.10526315789473684</v>
      </c>
      <c r="AB11" s="4">
        <v>6.2659574468085104</v>
      </c>
      <c r="AF11" s="4">
        <v>1.8351314013815827</v>
      </c>
      <c r="AG11" s="4">
        <v>0.77856678532299228</v>
      </c>
      <c r="AH11" s="4" t="s">
        <v>1061</v>
      </c>
      <c r="AI11" s="4" t="s">
        <v>39</v>
      </c>
      <c r="AJ11" s="4">
        <v>0</v>
      </c>
      <c r="AL11" s="9" t="s">
        <v>256</v>
      </c>
      <c r="AM11" s="9">
        <v>0</v>
      </c>
      <c r="AN11" s="9" t="s">
        <v>342</v>
      </c>
      <c r="AO11" s="9" t="s">
        <v>350</v>
      </c>
      <c r="AP11" s="4" t="s">
        <v>265</v>
      </c>
      <c r="AQ11" s="4">
        <v>2</v>
      </c>
    </row>
    <row r="12" spans="1:43" x14ac:dyDescent="0.3">
      <c r="A12" s="4" t="s">
        <v>343</v>
      </c>
      <c r="B12" s="4" t="s">
        <v>344</v>
      </c>
      <c r="C12" s="4">
        <v>2012</v>
      </c>
      <c r="D12" s="4" t="s">
        <v>224</v>
      </c>
      <c r="E12" s="4" t="s">
        <v>346</v>
      </c>
      <c r="F12" s="4" t="s">
        <v>76</v>
      </c>
      <c r="G12" s="4">
        <v>5</v>
      </c>
      <c r="H12" s="4" t="s">
        <v>351</v>
      </c>
      <c r="I12" s="4">
        <v>3</v>
      </c>
      <c r="J12" s="4" t="s">
        <v>347</v>
      </c>
      <c r="K12" s="4">
        <v>5</v>
      </c>
      <c r="L12" s="4" t="s">
        <v>36</v>
      </c>
      <c r="M12" s="4">
        <v>0</v>
      </c>
      <c r="N12" s="4">
        <v>99</v>
      </c>
      <c r="O12" s="4" t="s">
        <v>189</v>
      </c>
      <c r="P12" s="4" t="s">
        <v>174</v>
      </c>
      <c r="Q12" s="4" t="s">
        <v>352</v>
      </c>
      <c r="R12" s="4">
        <v>1</v>
      </c>
      <c r="S12" s="4" t="s">
        <v>353</v>
      </c>
      <c r="T12" s="4" t="s">
        <v>354</v>
      </c>
      <c r="U12" s="4">
        <v>20</v>
      </c>
      <c r="V12" s="4">
        <v>62</v>
      </c>
      <c r="W12" s="4">
        <v>13</v>
      </c>
      <c r="X12" s="4">
        <v>37</v>
      </c>
      <c r="Y12" s="4" t="s">
        <v>318</v>
      </c>
      <c r="Z12" s="4">
        <v>0.47619047619047616</v>
      </c>
      <c r="AA12" s="4">
        <v>0.54166666666666663</v>
      </c>
      <c r="AB12" s="4">
        <v>0.87912087912087911</v>
      </c>
      <c r="AF12" s="4">
        <v>-0.12883287184296843</v>
      </c>
      <c r="AG12" s="4">
        <v>0.43863340889547781</v>
      </c>
      <c r="AH12" s="4" t="s">
        <v>1061</v>
      </c>
      <c r="AI12" s="4" t="s">
        <v>39</v>
      </c>
      <c r="AJ12" s="4">
        <v>0</v>
      </c>
      <c r="AL12" s="9" t="s">
        <v>256</v>
      </c>
      <c r="AM12" s="9">
        <v>0</v>
      </c>
      <c r="AN12" s="9" t="s">
        <v>342</v>
      </c>
      <c r="AO12" s="9" t="s">
        <v>350</v>
      </c>
      <c r="AP12" s="4" t="s">
        <v>265</v>
      </c>
      <c r="AQ12" s="4">
        <v>2</v>
      </c>
    </row>
    <row r="13" spans="1:43" x14ac:dyDescent="0.3">
      <c r="A13" s="4" t="s">
        <v>343</v>
      </c>
      <c r="B13" s="4" t="s">
        <v>344</v>
      </c>
      <c r="C13" s="4">
        <v>2012</v>
      </c>
      <c r="D13" s="4" t="s">
        <v>224</v>
      </c>
      <c r="E13" s="4" t="s">
        <v>346</v>
      </c>
      <c r="F13" s="4" t="s">
        <v>76</v>
      </c>
      <c r="G13" s="4">
        <v>5</v>
      </c>
      <c r="H13" s="4" t="s">
        <v>351</v>
      </c>
      <c r="I13" s="4">
        <v>3</v>
      </c>
      <c r="J13" s="4" t="s">
        <v>347</v>
      </c>
      <c r="K13" s="4">
        <v>5</v>
      </c>
      <c r="L13" s="4" t="s">
        <v>36</v>
      </c>
      <c r="M13" s="4">
        <v>0</v>
      </c>
      <c r="N13" s="4">
        <v>99</v>
      </c>
      <c r="O13" s="4" t="s">
        <v>306</v>
      </c>
      <c r="P13" s="4" t="s">
        <v>355</v>
      </c>
      <c r="R13" s="4">
        <v>2</v>
      </c>
      <c r="S13" s="4" t="s">
        <v>356</v>
      </c>
      <c r="T13" s="4" t="s">
        <v>357</v>
      </c>
      <c r="U13" s="4">
        <v>16</v>
      </c>
      <c r="V13" s="4">
        <v>60</v>
      </c>
      <c r="W13" s="4">
        <v>17</v>
      </c>
      <c r="X13" s="4">
        <v>37</v>
      </c>
      <c r="Y13" s="4" t="s">
        <v>318</v>
      </c>
      <c r="Z13" s="4">
        <v>0.36363636363636365</v>
      </c>
      <c r="AA13" s="4">
        <v>0.85</v>
      </c>
      <c r="AB13" s="4">
        <v>0.42780748663101609</v>
      </c>
      <c r="AF13" s="4">
        <v>-0.84908198218070485</v>
      </c>
      <c r="AG13" s="4">
        <v>0.44051197729350949</v>
      </c>
      <c r="AH13" s="4" t="s">
        <v>1061</v>
      </c>
      <c r="AI13" s="4" t="s">
        <v>39</v>
      </c>
      <c r="AJ13" s="4">
        <v>0</v>
      </c>
      <c r="AL13" s="9" t="s">
        <v>258</v>
      </c>
      <c r="AM13" s="9">
        <v>1</v>
      </c>
      <c r="AN13" s="9" t="s">
        <v>342</v>
      </c>
      <c r="AO13" s="9" t="s">
        <v>350</v>
      </c>
      <c r="AP13" s="4" t="s">
        <v>265</v>
      </c>
      <c r="AQ13" s="4">
        <v>2</v>
      </c>
    </row>
    <row r="14" spans="1:43" ht="16.05" customHeight="1" x14ac:dyDescent="0.3">
      <c r="A14" s="4" t="s">
        <v>358</v>
      </c>
      <c r="B14" s="4" t="s">
        <v>127</v>
      </c>
      <c r="C14" s="4">
        <v>2014</v>
      </c>
      <c r="D14" s="4" t="s">
        <v>227</v>
      </c>
      <c r="E14" s="4" t="s">
        <v>359</v>
      </c>
      <c r="F14" s="4" t="s">
        <v>76</v>
      </c>
      <c r="G14" s="4">
        <v>5</v>
      </c>
      <c r="H14" s="4" t="s">
        <v>314</v>
      </c>
      <c r="I14" s="4">
        <v>3</v>
      </c>
      <c r="L14" s="4" t="s">
        <v>119</v>
      </c>
      <c r="M14" s="4">
        <v>4</v>
      </c>
      <c r="N14" s="4">
        <v>225</v>
      </c>
      <c r="O14" s="4" t="s">
        <v>188</v>
      </c>
      <c r="R14" s="4">
        <v>0</v>
      </c>
      <c r="S14" s="4" t="s">
        <v>298</v>
      </c>
      <c r="T14" s="4" t="s">
        <v>298</v>
      </c>
      <c r="Y14" s="4" t="s">
        <v>318</v>
      </c>
      <c r="AC14" s="4">
        <v>0.442</v>
      </c>
      <c r="AD14" s="4">
        <v>0.14699999999999999</v>
      </c>
      <c r="AE14" s="4">
        <v>1.333</v>
      </c>
      <c r="AF14" s="4">
        <v>-0.81644539690443896</v>
      </c>
      <c r="AG14" s="4">
        <v>0.56243743198978879</v>
      </c>
      <c r="AH14" s="4" t="s">
        <v>1067</v>
      </c>
      <c r="AI14" s="4" t="s">
        <v>39</v>
      </c>
      <c r="AJ14" s="4">
        <v>0</v>
      </c>
      <c r="AL14" s="9" t="s">
        <v>256</v>
      </c>
      <c r="AM14" s="9">
        <v>0</v>
      </c>
      <c r="AN14" s="9" t="s">
        <v>220</v>
      </c>
      <c r="AO14" s="9" t="s">
        <v>127</v>
      </c>
      <c r="AP14" s="4" t="s">
        <v>265</v>
      </c>
      <c r="AQ14" s="4">
        <v>2</v>
      </c>
    </row>
    <row r="15" spans="1:43" x14ac:dyDescent="0.3">
      <c r="A15" s="4" t="s">
        <v>361</v>
      </c>
      <c r="B15" s="4" t="s">
        <v>362</v>
      </c>
      <c r="C15" s="4">
        <v>2015</v>
      </c>
      <c r="D15" s="4" t="s">
        <v>210</v>
      </c>
      <c r="E15" s="4" t="s">
        <v>363</v>
      </c>
      <c r="F15" s="4" t="s">
        <v>84</v>
      </c>
      <c r="G15" s="4">
        <v>3</v>
      </c>
      <c r="H15" s="4" t="s">
        <v>314</v>
      </c>
      <c r="I15" s="4">
        <v>3</v>
      </c>
      <c r="J15" s="4" t="s">
        <v>364</v>
      </c>
      <c r="K15" s="4">
        <v>0</v>
      </c>
      <c r="L15" s="4" t="s">
        <v>36</v>
      </c>
      <c r="M15" s="4">
        <v>0</v>
      </c>
      <c r="N15" s="4">
        <v>863</v>
      </c>
      <c r="O15" s="4" t="s">
        <v>188</v>
      </c>
      <c r="R15" s="4">
        <v>0</v>
      </c>
      <c r="S15" s="4" t="s">
        <v>298</v>
      </c>
      <c r="T15" s="4" t="s">
        <v>298</v>
      </c>
      <c r="Y15" s="4" t="s">
        <v>365</v>
      </c>
      <c r="AB15" s="4" t="s">
        <v>366</v>
      </c>
      <c r="AC15" s="4">
        <v>1</v>
      </c>
      <c r="AD15" s="4">
        <v>0.77</v>
      </c>
      <c r="AE15" s="4">
        <v>1.25</v>
      </c>
      <c r="AF15" s="4">
        <v>0</v>
      </c>
      <c r="AG15" s="4">
        <v>0.12359906006342278</v>
      </c>
      <c r="AH15" s="4" t="s">
        <v>999</v>
      </c>
      <c r="AI15" s="4" t="s">
        <v>39</v>
      </c>
      <c r="AJ15" s="4">
        <v>0</v>
      </c>
      <c r="AK15" s="4" t="s">
        <v>367</v>
      </c>
      <c r="AL15" s="9" t="s">
        <v>256</v>
      </c>
      <c r="AM15" s="9">
        <v>0</v>
      </c>
      <c r="AN15" s="9" t="s">
        <v>360</v>
      </c>
      <c r="AO15" s="9" t="s">
        <v>368</v>
      </c>
      <c r="AP15" s="4" t="s">
        <v>263</v>
      </c>
      <c r="AQ15" s="4">
        <v>2</v>
      </c>
    </row>
    <row r="16" spans="1:43" x14ac:dyDescent="0.3">
      <c r="A16" s="4" t="s">
        <v>361</v>
      </c>
      <c r="B16" s="4" t="s">
        <v>362</v>
      </c>
      <c r="C16" s="4">
        <v>2015</v>
      </c>
      <c r="D16" s="4" t="s">
        <v>210</v>
      </c>
      <c r="E16" s="4" t="s">
        <v>363</v>
      </c>
      <c r="F16" s="4" t="s">
        <v>84</v>
      </c>
      <c r="G16" s="4">
        <v>3</v>
      </c>
      <c r="H16" s="4" t="s">
        <v>351</v>
      </c>
      <c r="I16" s="4">
        <v>3</v>
      </c>
      <c r="J16" s="4" t="s">
        <v>364</v>
      </c>
      <c r="K16" s="4">
        <v>0</v>
      </c>
      <c r="L16" s="4" t="s">
        <v>36</v>
      </c>
      <c r="M16" s="4">
        <v>0</v>
      </c>
      <c r="N16" s="4">
        <v>863</v>
      </c>
      <c r="O16" s="4" t="s">
        <v>189</v>
      </c>
      <c r="P16" s="4" t="s">
        <v>139</v>
      </c>
      <c r="Q16" s="4" t="s">
        <v>369</v>
      </c>
      <c r="R16" s="4">
        <v>1</v>
      </c>
      <c r="S16" s="4" t="s">
        <v>298</v>
      </c>
      <c r="T16" s="4" t="s">
        <v>298</v>
      </c>
      <c r="Y16" s="4" t="s">
        <v>365</v>
      </c>
      <c r="AB16" s="4" t="s">
        <v>370</v>
      </c>
      <c r="AC16" s="4">
        <v>0.7</v>
      </c>
      <c r="AD16" s="4">
        <v>0.6</v>
      </c>
      <c r="AE16" s="4">
        <v>0.9</v>
      </c>
      <c r="AF16" s="4">
        <v>-0.35667494393873245</v>
      </c>
      <c r="AG16" s="4">
        <v>0.10343497655820522</v>
      </c>
      <c r="AH16" s="4" t="s">
        <v>999</v>
      </c>
      <c r="AI16" s="4" t="s">
        <v>371</v>
      </c>
      <c r="AJ16" s="4">
        <v>1</v>
      </c>
      <c r="AK16" s="4" t="s">
        <v>372</v>
      </c>
      <c r="AL16" s="9" t="s">
        <v>256</v>
      </c>
      <c r="AM16" s="9">
        <v>0</v>
      </c>
      <c r="AN16" s="9" t="s">
        <v>360</v>
      </c>
      <c r="AO16" s="9" t="s">
        <v>368</v>
      </c>
      <c r="AP16" s="4" t="s">
        <v>263</v>
      </c>
      <c r="AQ16" s="4">
        <v>2</v>
      </c>
    </row>
    <row r="17" spans="1:43" x14ac:dyDescent="0.3">
      <c r="A17" s="4" t="s">
        <v>374</v>
      </c>
      <c r="B17" s="4" t="s">
        <v>375</v>
      </c>
      <c r="C17" s="4">
        <v>2012</v>
      </c>
      <c r="D17" s="4" t="s">
        <v>210</v>
      </c>
      <c r="E17" s="4" t="s">
        <v>376</v>
      </c>
      <c r="F17" s="4" t="s">
        <v>84</v>
      </c>
      <c r="G17" s="4">
        <v>3</v>
      </c>
      <c r="H17" s="4" t="s">
        <v>314</v>
      </c>
      <c r="I17" s="4">
        <v>3</v>
      </c>
      <c r="J17" s="4" t="s">
        <v>364</v>
      </c>
      <c r="K17" s="4">
        <v>0</v>
      </c>
      <c r="L17" s="4" t="s">
        <v>36</v>
      </c>
      <c r="M17" s="4">
        <v>0</v>
      </c>
      <c r="N17" s="4">
        <v>184</v>
      </c>
      <c r="O17" s="4" t="s">
        <v>188</v>
      </c>
      <c r="R17" s="4">
        <v>0</v>
      </c>
      <c r="S17" s="4" t="s">
        <v>298</v>
      </c>
      <c r="T17" s="4" t="s">
        <v>298</v>
      </c>
      <c r="Y17" s="4" t="s">
        <v>377</v>
      </c>
      <c r="AC17" s="4">
        <v>1.91</v>
      </c>
      <c r="AD17" s="4">
        <v>0.93</v>
      </c>
      <c r="AE17" s="4">
        <v>3.92</v>
      </c>
      <c r="AF17" s="4">
        <v>0.64710324205853842</v>
      </c>
      <c r="AG17" s="4">
        <v>0.36700570067275673</v>
      </c>
      <c r="AH17" s="4" t="s">
        <v>999</v>
      </c>
      <c r="AI17" s="4" t="s">
        <v>39</v>
      </c>
      <c r="AJ17" s="4">
        <v>0</v>
      </c>
      <c r="AL17" s="9" t="s">
        <v>256</v>
      </c>
      <c r="AM17" s="9">
        <v>0</v>
      </c>
      <c r="AN17" s="9" t="s">
        <v>373</v>
      </c>
      <c r="AO17" s="9" t="s">
        <v>378</v>
      </c>
      <c r="AP17" s="4" t="s">
        <v>263</v>
      </c>
      <c r="AQ17" s="4">
        <v>2</v>
      </c>
    </row>
    <row r="18" spans="1:43" x14ac:dyDescent="0.3">
      <c r="A18" s="4" t="s">
        <v>380</v>
      </c>
      <c r="B18" s="4" t="s">
        <v>381</v>
      </c>
      <c r="C18" s="4">
        <v>2014</v>
      </c>
      <c r="D18" s="4" t="s">
        <v>228</v>
      </c>
      <c r="E18" s="4" t="s">
        <v>382</v>
      </c>
      <c r="F18" s="4" t="s">
        <v>34</v>
      </c>
      <c r="G18" s="4">
        <v>2</v>
      </c>
      <c r="H18" s="4" t="s">
        <v>351</v>
      </c>
      <c r="I18" s="4">
        <v>3</v>
      </c>
      <c r="J18" s="4" t="s">
        <v>383</v>
      </c>
      <c r="K18" s="4">
        <v>0</v>
      </c>
      <c r="L18" s="4" t="s">
        <v>101</v>
      </c>
      <c r="M18" s="4">
        <v>3</v>
      </c>
      <c r="N18" s="4">
        <v>229</v>
      </c>
      <c r="O18" s="4" t="s">
        <v>189</v>
      </c>
      <c r="P18" s="4" t="s">
        <v>179</v>
      </c>
      <c r="Q18" s="4" t="s">
        <v>384</v>
      </c>
      <c r="R18" s="4">
        <v>1</v>
      </c>
      <c r="S18" s="4" t="s">
        <v>385</v>
      </c>
      <c r="T18" s="4" t="s">
        <v>386</v>
      </c>
      <c r="U18" s="4">
        <v>20</v>
      </c>
      <c r="V18" s="4">
        <v>85</v>
      </c>
      <c r="W18" s="4">
        <v>32</v>
      </c>
      <c r="X18" s="4">
        <v>143</v>
      </c>
      <c r="Y18" s="4" t="s">
        <v>318</v>
      </c>
      <c r="Z18" s="4">
        <v>0.30769230769230771</v>
      </c>
      <c r="AA18" s="4">
        <v>0.28828828828828829</v>
      </c>
      <c r="AB18" s="4">
        <v>1.0673076923076923</v>
      </c>
      <c r="AF18" s="4">
        <v>6.5139302170961449E-2</v>
      </c>
      <c r="AG18" s="4">
        <v>0.32502865165031897</v>
      </c>
      <c r="AH18" s="4" t="s">
        <v>1061</v>
      </c>
      <c r="AI18" s="4" t="s">
        <v>39</v>
      </c>
      <c r="AJ18" s="4">
        <v>0</v>
      </c>
      <c r="AL18" s="9" t="s">
        <v>256</v>
      </c>
      <c r="AM18" s="9">
        <v>0</v>
      </c>
      <c r="AN18" s="9" t="s">
        <v>379</v>
      </c>
      <c r="AO18" s="9" t="s">
        <v>381</v>
      </c>
      <c r="AP18" s="4" t="s">
        <v>263</v>
      </c>
      <c r="AQ18" s="4">
        <v>2</v>
      </c>
    </row>
    <row r="19" spans="1:43" x14ac:dyDescent="0.3">
      <c r="A19" s="4" t="s">
        <v>380</v>
      </c>
      <c r="B19" s="4" t="s">
        <v>381</v>
      </c>
      <c r="C19" s="4">
        <v>2014</v>
      </c>
      <c r="D19" s="4" t="s">
        <v>228</v>
      </c>
      <c r="E19" s="4" t="s">
        <v>382</v>
      </c>
      <c r="F19" s="4" t="s">
        <v>34</v>
      </c>
      <c r="G19" s="4">
        <v>2</v>
      </c>
      <c r="H19" s="4" t="s">
        <v>351</v>
      </c>
      <c r="I19" s="4">
        <v>3</v>
      </c>
      <c r="J19" s="4" t="s">
        <v>383</v>
      </c>
      <c r="K19" s="4">
        <v>0</v>
      </c>
      <c r="L19" s="4" t="s">
        <v>101</v>
      </c>
      <c r="M19" s="4">
        <v>4</v>
      </c>
      <c r="N19" s="4">
        <v>229</v>
      </c>
      <c r="O19" s="4" t="s">
        <v>306</v>
      </c>
      <c r="P19" s="4" t="s">
        <v>355</v>
      </c>
      <c r="R19" s="4">
        <v>2</v>
      </c>
      <c r="S19" s="4" t="s">
        <v>387</v>
      </c>
      <c r="T19" s="4" t="s">
        <v>388</v>
      </c>
      <c r="U19" s="4">
        <v>27</v>
      </c>
      <c r="V19" s="4">
        <v>154</v>
      </c>
      <c r="W19" s="4">
        <v>26</v>
      </c>
      <c r="X19" s="4">
        <v>75</v>
      </c>
      <c r="Y19" s="4" t="s">
        <v>318</v>
      </c>
      <c r="Z19" s="4">
        <v>0.2125984251968504</v>
      </c>
      <c r="AA19" s="4">
        <v>0.53061224489795922</v>
      </c>
      <c r="AB19" s="4">
        <v>0.40066626287098728</v>
      </c>
      <c r="AF19" s="4">
        <v>-0.91462646036511763</v>
      </c>
      <c r="AG19" s="4">
        <v>0.32215020489193097</v>
      </c>
      <c r="AH19" s="4" t="s">
        <v>1061</v>
      </c>
      <c r="AI19" s="4" t="s">
        <v>39</v>
      </c>
      <c r="AJ19" s="4">
        <v>0</v>
      </c>
      <c r="AL19" s="9" t="s">
        <v>256</v>
      </c>
      <c r="AM19" s="9">
        <v>0</v>
      </c>
      <c r="AN19" s="9" t="s">
        <v>379</v>
      </c>
      <c r="AO19" s="9" t="s">
        <v>381</v>
      </c>
      <c r="AP19" s="4" t="s">
        <v>263</v>
      </c>
      <c r="AQ19" s="4">
        <v>2</v>
      </c>
    </row>
    <row r="20" spans="1:43" x14ac:dyDescent="0.3">
      <c r="A20" s="4" t="s">
        <v>380</v>
      </c>
      <c r="B20" s="4" t="s">
        <v>381</v>
      </c>
      <c r="C20" s="4">
        <v>2014</v>
      </c>
      <c r="D20" s="4" t="s">
        <v>228</v>
      </c>
      <c r="E20" s="4" t="s">
        <v>382</v>
      </c>
      <c r="F20" s="4" t="s">
        <v>34</v>
      </c>
      <c r="G20" s="4">
        <v>2</v>
      </c>
      <c r="H20" s="4" t="s">
        <v>351</v>
      </c>
      <c r="I20" s="4">
        <v>3</v>
      </c>
      <c r="J20" s="4" t="s">
        <v>383</v>
      </c>
      <c r="K20" s="4">
        <v>0</v>
      </c>
      <c r="L20" s="4" t="s">
        <v>101</v>
      </c>
      <c r="M20" s="4">
        <v>3</v>
      </c>
      <c r="N20" s="4">
        <v>229</v>
      </c>
      <c r="O20" s="4" t="s">
        <v>305</v>
      </c>
      <c r="P20" s="4" t="s">
        <v>389</v>
      </c>
      <c r="R20" s="4">
        <v>3</v>
      </c>
      <c r="S20" s="4" t="s">
        <v>390</v>
      </c>
      <c r="T20" s="4" t="s">
        <v>391</v>
      </c>
      <c r="U20" s="4">
        <v>20</v>
      </c>
      <c r="V20" s="4">
        <v>88</v>
      </c>
      <c r="W20" s="4">
        <v>32</v>
      </c>
      <c r="X20" s="4">
        <v>140</v>
      </c>
      <c r="Y20" s="4" t="s">
        <v>318</v>
      </c>
      <c r="Z20" s="4">
        <v>0.29411764705882354</v>
      </c>
      <c r="AA20" s="4">
        <v>0.29629629629629628</v>
      </c>
      <c r="AB20" s="4">
        <v>0.99264705882352955</v>
      </c>
      <c r="AF20" s="4">
        <v>-7.3801072976224218E-3</v>
      </c>
      <c r="AG20" s="4">
        <v>0.32436883575984982</v>
      </c>
      <c r="AH20" s="4" t="s">
        <v>1061</v>
      </c>
      <c r="AI20" s="4" t="s">
        <v>39</v>
      </c>
      <c r="AJ20" s="4">
        <v>0</v>
      </c>
      <c r="AL20" s="9" t="s">
        <v>256</v>
      </c>
      <c r="AM20" s="9">
        <v>0</v>
      </c>
      <c r="AN20" s="9" t="s">
        <v>379</v>
      </c>
      <c r="AO20" s="9" t="s">
        <v>381</v>
      </c>
      <c r="AP20" s="4" t="s">
        <v>263</v>
      </c>
      <c r="AQ20" s="4">
        <v>2</v>
      </c>
    </row>
    <row r="21" spans="1:43" x14ac:dyDescent="0.3">
      <c r="A21" s="4" t="s">
        <v>393</v>
      </c>
      <c r="B21" s="4" t="s">
        <v>394</v>
      </c>
      <c r="C21" s="4">
        <v>2018</v>
      </c>
      <c r="D21" s="4" t="s">
        <v>272</v>
      </c>
      <c r="E21" s="4" t="s">
        <v>147</v>
      </c>
      <c r="F21" s="4" t="s">
        <v>148</v>
      </c>
      <c r="G21" s="4">
        <v>1</v>
      </c>
      <c r="H21" s="4" t="s">
        <v>314</v>
      </c>
      <c r="I21" s="4">
        <v>3</v>
      </c>
      <c r="J21" s="4" t="s">
        <v>383</v>
      </c>
      <c r="K21" s="4">
        <v>0</v>
      </c>
      <c r="L21" s="4" t="s">
        <v>327</v>
      </c>
      <c r="M21" s="4">
        <v>2</v>
      </c>
      <c r="N21" s="4">
        <v>304</v>
      </c>
      <c r="O21" s="4" t="s">
        <v>188</v>
      </c>
      <c r="R21" s="4">
        <v>0</v>
      </c>
      <c r="S21" s="4" t="s">
        <v>395</v>
      </c>
      <c r="T21" s="4" t="s">
        <v>396</v>
      </c>
      <c r="Y21" s="4" t="s">
        <v>318</v>
      </c>
      <c r="AC21" s="4">
        <v>2.2599999999999998</v>
      </c>
      <c r="AD21" s="4">
        <v>1.26</v>
      </c>
      <c r="AE21" s="4">
        <v>4.09</v>
      </c>
      <c r="AF21" s="4">
        <v>0.81536481328419441</v>
      </c>
      <c r="AG21" s="4">
        <v>0.30036562476819484</v>
      </c>
      <c r="AH21" s="4" t="s">
        <v>1068</v>
      </c>
      <c r="AI21" s="4" t="s">
        <v>397</v>
      </c>
      <c r="AJ21" s="4">
        <v>0</v>
      </c>
      <c r="AK21" s="4" t="s">
        <v>398</v>
      </c>
      <c r="AL21" s="9" t="s">
        <v>258</v>
      </c>
      <c r="AM21" s="9">
        <v>1</v>
      </c>
      <c r="AN21" s="9" t="s">
        <v>392</v>
      </c>
      <c r="AO21" s="9" t="s">
        <v>394</v>
      </c>
      <c r="AP21" s="4" t="s">
        <v>265</v>
      </c>
      <c r="AQ21" s="4">
        <v>2</v>
      </c>
    </row>
    <row r="22" spans="1:43" x14ac:dyDescent="0.3">
      <c r="A22" s="4" t="s">
        <v>393</v>
      </c>
      <c r="B22" s="4" t="s">
        <v>394</v>
      </c>
      <c r="C22" s="4">
        <v>2018</v>
      </c>
      <c r="D22" s="4" t="s">
        <v>272</v>
      </c>
      <c r="E22" s="4" t="s">
        <v>147</v>
      </c>
      <c r="F22" s="4" t="s">
        <v>148</v>
      </c>
      <c r="G22" s="4">
        <v>1</v>
      </c>
      <c r="H22" s="4" t="s">
        <v>351</v>
      </c>
      <c r="I22" s="4">
        <v>3</v>
      </c>
      <c r="J22" s="4" t="s">
        <v>383</v>
      </c>
      <c r="K22" s="4">
        <v>0</v>
      </c>
      <c r="L22" s="4" t="s">
        <v>327</v>
      </c>
      <c r="M22" s="4">
        <v>2</v>
      </c>
      <c r="N22" s="4">
        <v>304</v>
      </c>
      <c r="O22" s="4" t="s">
        <v>189</v>
      </c>
      <c r="P22" s="4" t="s">
        <v>179</v>
      </c>
      <c r="Q22" s="4" t="s">
        <v>399</v>
      </c>
      <c r="R22" s="4">
        <v>1</v>
      </c>
      <c r="S22" s="4" t="s">
        <v>400</v>
      </c>
      <c r="T22" s="4" t="s">
        <v>401</v>
      </c>
      <c r="Y22" s="4" t="s">
        <v>318</v>
      </c>
      <c r="AC22" s="4">
        <v>0.63</v>
      </c>
      <c r="AD22" s="4">
        <v>0.36</v>
      </c>
      <c r="AE22" s="4">
        <v>1.0900000000000001</v>
      </c>
      <c r="AF22" s="4">
        <v>-0.46203545959655867</v>
      </c>
      <c r="AG22" s="4">
        <v>0.28260942443189635</v>
      </c>
      <c r="AH22" s="4" t="s">
        <v>1068</v>
      </c>
      <c r="AI22" s="4" t="s">
        <v>397</v>
      </c>
      <c r="AJ22" s="4">
        <v>0</v>
      </c>
      <c r="AK22" s="4" t="s">
        <v>398</v>
      </c>
      <c r="AL22" s="9" t="s">
        <v>258</v>
      </c>
      <c r="AM22" s="9">
        <v>1</v>
      </c>
      <c r="AN22" s="9" t="s">
        <v>392</v>
      </c>
      <c r="AO22" s="9" t="s">
        <v>394</v>
      </c>
      <c r="AP22" s="4" t="s">
        <v>265</v>
      </c>
      <c r="AQ22" s="4">
        <v>2</v>
      </c>
    </row>
    <row r="23" spans="1:43" x14ac:dyDescent="0.3">
      <c r="A23" s="4" t="s">
        <v>403</v>
      </c>
      <c r="B23" s="4" t="s">
        <v>404</v>
      </c>
      <c r="C23" s="4">
        <v>2016</v>
      </c>
      <c r="D23" s="4" t="s">
        <v>224</v>
      </c>
      <c r="E23" s="4" t="s">
        <v>405</v>
      </c>
      <c r="F23" s="4" t="s">
        <v>76</v>
      </c>
      <c r="G23" s="4">
        <v>5</v>
      </c>
      <c r="H23" s="4" t="s">
        <v>351</v>
      </c>
      <c r="I23" s="4">
        <v>3</v>
      </c>
      <c r="J23" s="4" t="s">
        <v>383</v>
      </c>
      <c r="K23" s="4">
        <v>0</v>
      </c>
      <c r="L23" s="4" t="s">
        <v>119</v>
      </c>
      <c r="M23" s="4">
        <v>4</v>
      </c>
      <c r="N23" s="4">
        <v>61</v>
      </c>
      <c r="O23" s="4" t="s">
        <v>306</v>
      </c>
      <c r="P23" s="4" t="s">
        <v>406</v>
      </c>
      <c r="R23" s="4">
        <v>2</v>
      </c>
      <c r="S23" s="4" t="s">
        <v>407</v>
      </c>
      <c r="T23" s="4" t="s">
        <v>408</v>
      </c>
      <c r="U23" s="4">
        <v>11</v>
      </c>
      <c r="V23" s="4">
        <v>27</v>
      </c>
      <c r="W23" s="4">
        <v>19</v>
      </c>
      <c r="X23" s="4">
        <v>31</v>
      </c>
      <c r="Y23" s="4" t="s">
        <v>318</v>
      </c>
      <c r="Z23" s="4">
        <v>0.6875</v>
      </c>
      <c r="AA23" s="4">
        <v>1.5833333333333333</v>
      </c>
      <c r="AB23" s="4">
        <v>0.43421052631578949</v>
      </c>
      <c r="AF23" s="4">
        <v>-0.83422577881985083</v>
      </c>
      <c r="AG23" s="4">
        <v>0.53793494326897251</v>
      </c>
      <c r="AH23" s="4" t="s">
        <v>1061</v>
      </c>
      <c r="AI23" s="4" t="s">
        <v>39</v>
      </c>
      <c r="AJ23" s="4">
        <v>0</v>
      </c>
      <c r="AL23" s="9" t="s">
        <v>256</v>
      </c>
      <c r="AM23" s="9">
        <v>0</v>
      </c>
      <c r="AN23" s="9" t="s">
        <v>402</v>
      </c>
      <c r="AO23" s="9" t="s">
        <v>404</v>
      </c>
      <c r="AP23" s="4" t="s">
        <v>263</v>
      </c>
      <c r="AQ23" s="4">
        <v>2</v>
      </c>
    </row>
    <row r="24" spans="1:43" x14ac:dyDescent="0.3">
      <c r="A24" s="4" t="s">
        <v>403</v>
      </c>
      <c r="B24" s="4" t="s">
        <v>404</v>
      </c>
      <c r="C24" s="4">
        <v>2016</v>
      </c>
      <c r="D24" s="4" t="s">
        <v>224</v>
      </c>
      <c r="E24" s="4" t="s">
        <v>405</v>
      </c>
      <c r="F24" s="4" t="s">
        <v>76</v>
      </c>
      <c r="G24" s="4">
        <v>5</v>
      </c>
      <c r="H24" s="4" t="s">
        <v>351</v>
      </c>
      <c r="I24" s="4">
        <v>3</v>
      </c>
      <c r="J24" s="4" t="s">
        <v>383</v>
      </c>
      <c r="K24" s="4">
        <v>0</v>
      </c>
      <c r="L24" s="4" t="s">
        <v>409</v>
      </c>
      <c r="M24" s="4">
        <v>4</v>
      </c>
      <c r="N24" s="4">
        <v>61</v>
      </c>
      <c r="O24" s="4" t="s">
        <v>189</v>
      </c>
      <c r="P24" s="4" t="s">
        <v>410</v>
      </c>
      <c r="Q24" s="4" t="s">
        <v>411</v>
      </c>
      <c r="R24" s="4">
        <v>1</v>
      </c>
      <c r="S24" s="4" t="s">
        <v>412</v>
      </c>
      <c r="T24" s="4" t="s">
        <v>413</v>
      </c>
      <c r="U24" s="4">
        <v>23</v>
      </c>
      <c r="V24" s="4">
        <v>50</v>
      </c>
      <c r="W24" s="4">
        <v>5</v>
      </c>
      <c r="X24" s="4">
        <v>7</v>
      </c>
      <c r="Y24" s="4" t="s">
        <v>318</v>
      </c>
      <c r="Z24" s="4">
        <v>0.85185185185185186</v>
      </c>
      <c r="AA24" s="4">
        <v>2.5</v>
      </c>
      <c r="AB24" s="4">
        <v>0.34074074074074073</v>
      </c>
      <c r="AF24" s="4">
        <v>-1.0766333819493346</v>
      </c>
      <c r="AG24" s="4">
        <v>0.88346776845938313</v>
      </c>
      <c r="AH24" s="4" t="s">
        <v>1061</v>
      </c>
      <c r="AI24" s="4" t="s">
        <v>39</v>
      </c>
      <c r="AJ24" s="4">
        <v>0</v>
      </c>
      <c r="AL24" s="9" t="s">
        <v>256</v>
      </c>
      <c r="AM24" s="9">
        <v>0</v>
      </c>
      <c r="AN24" s="9" t="s">
        <v>402</v>
      </c>
      <c r="AO24" s="9" t="s">
        <v>404</v>
      </c>
      <c r="AP24" s="4" t="s">
        <v>263</v>
      </c>
      <c r="AQ24" s="4">
        <v>2</v>
      </c>
    </row>
    <row r="25" spans="1:43" x14ac:dyDescent="0.3">
      <c r="A25" s="4" t="s">
        <v>415</v>
      </c>
      <c r="B25" s="4" t="s">
        <v>416</v>
      </c>
      <c r="C25" s="4">
        <v>2010</v>
      </c>
      <c r="D25" s="4" t="s">
        <v>224</v>
      </c>
      <c r="E25" s="4" t="s">
        <v>417</v>
      </c>
      <c r="F25" s="4" t="s">
        <v>76</v>
      </c>
      <c r="G25" s="4">
        <v>5</v>
      </c>
      <c r="H25" s="4" t="s">
        <v>351</v>
      </c>
      <c r="I25" s="4">
        <v>3</v>
      </c>
      <c r="J25" s="4" t="s">
        <v>383</v>
      </c>
      <c r="K25" s="4">
        <v>0</v>
      </c>
      <c r="L25" s="4" t="s">
        <v>49</v>
      </c>
      <c r="M25" s="4">
        <v>1</v>
      </c>
      <c r="N25" s="4">
        <v>379</v>
      </c>
      <c r="O25" s="4" t="s">
        <v>305</v>
      </c>
      <c r="P25" s="4" t="s">
        <v>389</v>
      </c>
      <c r="R25" s="4">
        <v>3</v>
      </c>
      <c r="S25" s="4" t="s">
        <v>298</v>
      </c>
      <c r="T25" s="4" t="s">
        <v>298</v>
      </c>
      <c r="Y25" s="4" t="s">
        <v>318</v>
      </c>
      <c r="AB25" s="4" t="s">
        <v>418</v>
      </c>
      <c r="AC25" s="4">
        <v>0.58499999999999996</v>
      </c>
      <c r="AD25" s="4">
        <v>0.372</v>
      </c>
      <c r="AE25" s="4">
        <v>0.91700000000000004</v>
      </c>
      <c r="AF25" s="4">
        <v>-0.53614343175028067</v>
      </c>
      <c r="AG25" s="4">
        <v>0.23015653519982612</v>
      </c>
      <c r="AH25" s="4" t="s">
        <v>1073</v>
      </c>
      <c r="AI25" s="4" t="s">
        <v>72</v>
      </c>
      <c r="AJ25" s="4">
        <v>1</v>
      </c>
      <c r="AK25" s="4" t="s">
        <v>419</v>
      </c>
      <c r="AL25" s="9" t="s">
        <v>420</v>
      </c>
      <c r="AM25" s="9">
        <v>2</v>
      </c>
      <c r="AN25" s="9" t="s">
        <v>414</v>
      </c>
      <c r="AO25" s="9" t="s">
        <v>421</v>
      </c>
      <c r="AP25" s="4" t="s">
        <v>265</v>
      </c>
      <c r="AQ25" s="4">
        <v>2</v>
      </c>
    </row>
    <row r="26" spans="1:43" x14ac:dyDescent="0.3">
      <c r="A26" s="4" t="s">
        <v>415</v>
      </c>
      <c r="B26" s="4" t="s">
        <v>416</v>
      </c>
      <c r="C26" s="4">
        <v>2010</v>
      </c>
      <c r="D26" s="4" t="s">
        <v>224</v>
      </c>
      <c r="E26" s="4" t="s">
        <v>417</v>
      </c>
      <c r="F26" s="4" t="s">
        <v>76</v>
      </c>
      <c r="G26" s="4">
        <v>5</v>
      </c>
      <c r="H26" s="4" t="s">
        <v>351</v>
      </c>
      <c r="I26" s="4">
        <v>3</v>
      </c>
      <c r="J26" s="4" t="s">
        <v>383</v>
      </c>
      <c r="K26" s="4">
        <v>0</v>
      </c>
      <c r="L26" s="4" t="s">
        <v>327</v>
      </c>
      <c r="M26" s="4">
        <v>2</v>
      </c>
      <c r="N26" s="4">
        <v>92</v>
      </c>
      <c r="O26" s="4" t="s">
        <v>305</v>
      </c>
      <c r="P26" s="4" t="s">
        <v>389</v>
      </c>
      <c r="R26" s="4">
        <v>3</v>
      </c>
      <c r="S26" s="4" t="s">
        <v>298</v>
      </c>
      <c r="T26" s="4" t="s">
        <v>298</v>
      </c>
      <c r="Y26" s="4" t="s">
        <v>318</v>
      </c>
      <c r="AB26" s="4" t="s">
        <v>422</v>
      </c>
      <c r="AC26" s="4">
        <v>0.69399999999999995</v>
      </c>
      <c r="AD26" s="4">
        <v>0.2044</v>
      </c>
      <c r="AE26" s="4">
        <v>2.0830000000000002</v>
      </c>
      <c r="AF26" s="4">
        <v>-0.36528331847533263</v>
      </c>
      <c r="AG26" s="4">
        <v>0.59221570993148542</v>
      </c>
      <c r="AH26" s="4" t="s">
        <v>1072</v>
      </c>
      <c r="AI26" s="4" t="s">
        <v>39</v>
      </c>
      <c r="AJ26" s="4">
        <v>0</v>
      </c>
      <c r="AL26" s="9" t="s">
        <v>256</v>
      </c>
      <c r="AM26" s="9">
        <v>0</v>
      </c>
      <c r="AN26" s="9" t="s">
        <v>414</v>
      </c>
      <c r="AO26" s="9" t="s">
        <v>421</v>
      </c>
      <c r="AP26" s="4" t="s">
        <v>265</v>
      </c>
      <c r="AQ26" s="4">
        <v>2</v>
      </c>
    </row>
    <row r="27" spans="1:43" x14ac:dyDescent="0.3">
      <c r="A27" s="4" t="s">
        <v>415</v>
      </c>
      <c r="B27" s="4" t="s">
        <v>416</v>
      </c>
      <c r="C27" s="4">
        <v>2010</v>
      </c>
      <c r="D27" s="4" t="s">
        <v>224</v>
      </c>
      <c r="E27" s="4" t="s">
        <v>417</v>
      </c>
      <c r="F27" s="4" t="s">
        <v>76</v>
      </c>
      <c r="G27" s="4">
        <v>5</v>
      </c>
      <c r="H27" s="4" t="s">
        <v>351</v>
      </c>
      <c r="I27" s="4">
        <v>3</v>
      </c>
      <c r="J27" s="4" t="s">
        <v>383</v>
      </c>
      <c r="K27" s="4">
        <v>0</v>
      </c>
      <c r="L27" s="4" t="s">
        <v>36</v>
      </c>
      <c r="M27" s="4">
        <v>0</v>
      </c>
      <c r="N27" s="4">
        <v>150</v>
      </c>
      <c r="O27" s="4" t="s">
        <v>305</v>
      </c>
      <c r="P27" s="4" t="s">
        <v>389</v>
      </c>
      <c r="R27" s="4">
        <v>3</v>
      </c>
      <c r="S27" s="4" t="s">
        <v>298</v>
      </c>
      <c r="T27" s="4" t="s">
        <v>298</v>
      </c>
      <c r="Y27" s="4" t="s">
        <v>318</v>
      </c>
      <c r="AB27" s="4" t="s">
        <v>423</v>
      </c>
      <c r="AC27" s="4">
        <v>0.52400000000000002</v>
      </c>
      <c r="AD27" s="4">
        <v>0.246</v>
      </c>
      <c r="AE27" s="4">
        <v>1.075</v>
      </c>
      <c r="AF27" s="4">
        <v>-0.64626359466109484</v>
      </c>
      <c r="AG27" s="4">
        <v>0.37621030730341848</v>
      </c>
      <c r="AH27" s="4" t="s">
        <v>1071</v>
      </c>
      <c r="AI27" s="4" t="s">
        <v>39</v>
      </c>
      <c r="AJ27" s="4">
        <v>0</v>
      </c>
      <c r="AL27" s="9" t="s">
        <v>256</v>
      </c>
      <c r="AM27" s="9">
        <v>0</v>
      </c>
      <c r="AN27" s="9" t="s">
        <v>414</v>
      </c>
      <c r="AO27" s="9" t="s">
        <v>421</v>
      </c>
      <c r="AP27" s="4" t="s">
        <v>265</v>
      </c>
      <c r="AQ27" s="4">
        <v>2</v>
      </c>
    </row>
    <row r="28" spans="1:43" ht="15.6" customHeight="1" x14ac:dyDescent="0.3">
      <c r="A28" s="4" t="s">
        <v>425</v>
      </c>
      <c r="B28" s="4" t="s">
        <v>426</v>
      </c>
      <c r="C28" s="4">
        <v>2016</v>
      </c>
      <c r="D28" s="4" t="s">
        <v>224</v>
      </c>
      <c r="E28" s="4" t="s">
        <v>224</v>
      </c>
      <c r="F28" s="4" t="s">
        <v>76</v>
      </c>
      <c r="G28" s="4">
        <v>5</v>
      </c>
      <c r="H28" s="4" t="s">
        <v>314</v>
      </c>
      <c r="I28" s="4">
        <v>3</v>
      </c>
      <c r="J28" s="4" t="s">
        <v>383</v>
      </c>
      <c r="K28" s="4">
        <v>0</v>
      </c>
      <c r="L28" s="4" t="s">
        <v>49</v>
      </c>
      <c r="M28" s="4">
        <v>1</v>
      </c>
      <c r="N28" s="4">
        <v>622</v>
      </c>
      <c r="O28" s="4" t="s">
        <v>188</v>
      </c>
      <c r="R28" s="4">
        <v>0</v>
      </c>
      <c r="S28" s="4" t="s">
        <v>427</v>
      </c>
      <c r="T28" s="4" t="s">
        <v>428</v>
      </c>
      <c r="U28" s="4">
        <v>237</v>
      </c>
      <c r="V28" s="4">
        <v>566</v>
      </c>
      <c r="W28" s="4">
        <v>23</v>
      </c>
      <c r="X28" s="4">
        <v>56</v>
      </c>
      <c r="Y28" s="4" t="s">
        <v>318</v>
      </c>
      <c r="Z28" s="4">
        <v>0.72036474164133735</v>
      </c>
      <c r="AA28" s="4">
        <v>0.69696969696969702</v>
      </c>
      <c r="AB28" s="4">
        <v>1.0335668032245273</v>
      </c>
      <c r="AF28" s="4">
        <v>3.3015735907089609E-2</v>
      </c>
      <c r="AG28" s="4">
        <v>0.28467562967895144</v>
      </c>
      <c r="AH28" s="4" t="s">
        <v>1061</v>
      </c>
      <c r="AI28" s="4" t="s">
        <v>39</v>
      </c>
      <c r="AJ28" s="4">
        <v>0</v>
      </c>
      <c r="AL28" s="9" t="s">
        <v>256</v>
      </c>
      <c r="AM28" s="9">
        <v>0</v>
      </c>
      <c r="AN28" s="9" t="s">
        <v>424</v>
      </c>
      <c r="AO28" s="9" t="s">
        <v>426</v>
      </c>
      <c r="AP28" s="4" t="s">
        <v>265</v>
      </c>
      <c r="AQ28" s="4">
        <v>2</v>
      </c>
    </row>
    <row r="29" spans="1:43" x14ac:dyDescent="0.3">
      <c r="A29" s="4" t="s">
        <v>425</v>
      </c>
      <c r="B29" s="4" t="s">
        <v>426</v>
      </c>
      <c r="C29" s="4">
        <v>2016</v>
      </c>
      <c r="D29" s="4" t="s">
        <v>224</v>
      </c>
      <c r="E29" s="4" t="s">
        <v>224</v>
      </c>
      <c r="F29" s="4" t="s">
        <v>76</v>
      </c>
      <c r="G29" s="4">
        <v>5</v>
      </c>
      <c r="H29" s="4" t="s">
        <v>351</v>
      </c>
      <c r="I29" s="4">
        <v>3</v>
      </c>
      <c r="J29" s="4" t="s">
        <v>383</v>
      </c>
      <c r="K29" s="4">
        <v>0</v>
      </c>
      <c r="L29" s="4" t="s">
        <v>49</v>
      </c>
      <c r="M29" s="4">
        <v>1</v>
      </c>
      <c r="N29" s="4">
        <v>622</v>
      </c>
      <c r="O29" s="4" t="s">
        <v>189</v>
      </c>
      <c r="P29" s="4" t="s">
        <v>410</v>
      </c>
      <c r="Q29" s="4" t="s">
        <v>429</v>
      </c>
      <c r="R29" s="4">
        <v>1</v>
      </c>
      <c r="S29" s="4" t="s">
        <v>430</v>
      </c>
      <c r="T29" s="4" t="s">
        <v>431</v>
      </c>
      <c r="U29" s="4">
        <v>191</v>
      </c>
      <c r="V29" s="4">
        <v>477</v>
      </c>
      <c r="W29" s="4">
        <v>68</v>
      </c>
      <c r="X29" s="4">
        <v>144</v>
      </c>
      <c r="Y29" s="4" t="s">
        <v>318</v>
      </c>
      <c r="Z29" s="4">
        <v>0.66783216783216781</v>
      </c>
      <c r="AA29" s="4">
        <v>0.89473684210526316</v>
      </c>
      <c r="AB29" s="4">
        <v>0.74640065816536405</v>
      </c>
      <c r="AF29" s="4">
        <v>-0.29249274766299832</v>
      </c>
      <c r="AG29" s="4">
        <v>0.1913005036076163</v>
      </c>
      <c r="AH29" s="4" t="s">
        <v>1061</v>
      </c>
      <c r="AI29" s="4" t="s">
        <v>39</v>
      </c>
      <c r="AJ29" s="4">
        <v>0</v>
      </c>
      <c r="AL29" s="9" t="s">
        <v>256</v>
      </c>
      <c r="AM29" s="9">
        <v>0</v>
      </c>
      <c r="AN29" s="9" t="s">
        <v>424</v>
      </c>
      <c r="AO29" s="9" t="s">
        <v>426</v>
      </c>
      <c r="AP29" s="4" t="s">
        <v>265</v>
      </c>
      <c r="AQ29" s="4">
        <v>2</v>
      </c>
    </row>
    <row r="30" spans="1:43" x14ac:dyDescent="0.3">
      <c r="A30" s="4" t="s">
        <v>433</v>
      </c>
      <c r="B30" s="4" t="s">
        <v>434</v>
      </c>
      <c r="C30" s="4">
        <v>2018</v>
      </c>
      <c r="D30" s="4" t="s">
        <v>227</v>
      </c>
      <c r="E30" s="4" t="s">
        <v>128</v>
      </c>
      <c r="F30" s="4" t="s">
        <v>42</v>
      </c>
      <c r="G30" s="4">
        <v>4</v>
      </c>
      <c r="H30" s="4" t="s">
        <v>314</v>
      </c>
      <c r="I30" s="4">
        <v>3</v>
      </c>
      <c r="J30" s="4" t="s">
        <v>383</v>
      </c>
      <c r="K30" s="4">
        <v>0</v>
      </c>
      <c r="L30" s="4" t="s">
        <v>49</v>
      </c>
      <c r="M30" s="4">
        <v>1</v>
      </c>
      <c r="N30" s="4">
        <v>355</v>
      </c>
      <c r="O30" s="4" t="s">
        <v>188</v>
      </c>
      <c r="R30" s="4">
        <v>0</v>
      </c>
      <c r="S30" s="4" t="s">
        <v>435</v>
      </c>
      <c r="T30" s="4" t="s">
        <v>436</v>
      </c>
      <c r="U30" s="4">
        <v>168</v>
      </c>
      <c r="V30" s="4">
        <v>318</v>
      </c>
      <c r="W30" s="4">
        <v>21</v>
      </c>
      <c r="X30" s="4">
        <v>37</v>
      </c>
      <c r="Y30" s="4" t="s">
        <v>318</v>
      </c>
      <c r="Z30" s="4">
        <v>1.1200000000000001</v>
      </c>
      <c r="AA30" s="4">
        <v>1.3125</v>
      </c>
      <c r="AB30" s="4">
        <v>0.85333333333333339</v>
      </c>
      <c r="AF30" s="4">
        <v>-0.15860503017663852</v>
      </c>
      <c r="AG30" s="4">
        <v>0.3503399709397933</v>
      </c>
      <c r="AH30" s="4" t="s">
        <v>1009</v>
      </c>
      <c r="AI30" s="4" t="s">
        <v>39</v>
      </c>
      <c r="AJ30" s="4">
        <v>0</v>
      </c>
      <c r="AL30" s="9" t="s">
        <v>256</v>
      </c>
      <c r="AM30" s="9">
        <v>0</v>
      </c>
      <c r="AN30" s="9" t="s">
        <v>432</v>
      </c>
      <c r="AO30" s="9" t="s">
        <v>434</v>
      </c>
      <c r="AP30" s="4" t="s">
        <v>263</v>
      </c>
      <c r="AQ30" s="4">
        <v>2</v>
      </c>
    </row>
    <row r="31" spans="1:43" x14ac:dyDescent="0.3">
      <c r="A31" s="4" t="s">
        <v>433</v>
      </c>
      <c r="B31" s="4" t="s">
        <v>434</v>
      </c>
      <c r="C31" s="4">
        <v>2018</v>
      </c>
      <c r="D31" s="4" t="s">
        <v>227</v>
      </c>
      <c r="E31" s="4" t="s">
        <v>128</v>
      </c>
      <c r="F31" s="4" t="s">
        <v>42</v>
      </c>
      <c r="G31" s="4">
        <v>4</v>
      </c>
      <c r="H31" s="4" t="s">
        <v>351</v>
      </c>
      <c r="I31" s="4">
        <v>3</v>
      </c>
      <c r="J31" s="4" t="s">
        <v>383</v>
      </c>
      <c r="K31" s="4">
        <v>0</v>
      </c>
      <c r="L31" s="4" t="s">
        <v>49</v>
      </c>
      <c r="M31" s="4">
        <v>1</v>
      </c>
      <c r="N31" s="4">
        <v>307</v>
      </c>
      <c r="O31" s="4" t="s">
        <v>189</v>
      </c>
      <c r="P31" s="4" t="s">
        <v>179</v>
      </c>
      <c r="Q31" s="4" t="s">
        <v>437</v>
      </c>
      <c r="R31" s="4">
        <v>1</v>
      </c>
      <c r="S31" s="4" t="s">
        <v>438</v>
      </c>
      <c r="T31" s="4" t="s">
        <v>439</v>
      </c>
      <c r="U31" s="4">
        <v>125</v>
      </c>
      <c r="V31" s="4">
        <v>240</v>
      </c>
      <c r="W31" s="4">
        <v>37</v>
      </c>
      <c r="X31" s="4">
        <v>67</v>
      </c>
      <c r="Y31" s="4" t="s">
        <v>318</v>
      </c>
      <c r="Z31" s="4">
        <v>1.0869565217391304</v>
      </c>
      <c r="AA31" s="4">
        <v>1.2333333333333334</v>
      </c>
      <c r="AB31" s="4">
        <v>0.88131609870740302</v>
      </c>
      <c r="AF31" s="4">
        <v>-0.12633892204301805</v>
      </c>
      <c r="AG31" s="4">
        <v>0.27758964774334327</v>
      </c>
      <c r="AH31" s="4" t="s">
        <v>1009</v>
      </c>
      <c r="AI31" s="4" t="s">
        <v>39</v>
      </c>
      <c r="AJ31" s="4">
        <v>0</v>
      </c>
      <c r="AL31" s="9" t="s">
        <v>256</v>
      </c>
      <c r="AM31" s="9">
        <v>0</v>
      </c>
      <c r="AN31" s="9" t="s">
        <v>432</v>
      </c>
      <c r="AO31" s="9" t="s">
        <v>434</v>
      </c>
      <c r="AP31" s="4" t="s">
        <v>263</v>
      </c>
      <c r="AQ31" s="4">
        <v>2</v>
      </c>
    </row>
    <row r="32" spans="1:43" x14ac:dyDescent="0.3">
      <c r="A32" s="4" t="s">
        <v>433</v>
      </c>
      <c r="B32" s="4" t="s">
        <v>434</v>
      </c>
      <c r="C32" s="4">
        <v>2018</v>
      </c>
      <c r="D32" s="4" t="s">
        <v>227</v>
      </c>
      <c r="E32" s="4" t="s">
        <v>128</v>
      </c>
      <c r="F32" s="4" t="s">
        <v>42</v>
      </c>
      <c r="G32" s="4">
        <v>4</v>
      </c>
      <c r="H32" s="4" t="s">
        <v>351</v>
      </c>
      <c r="I32" s="4">
        <v>3</v>
      </c>
      <c r="J32" s="4" t="s">
        <v>383</v>
      </c>
      <c r="K32" s="4">
        <v>0</v>
      </c>
      <c r="L32" s="4" t="s">
        <v>49</v>
      </c>
      <c r="M32" s="4">
        <v>1</v>
      </c>
      <c r="N32" s="4">
        <v>307</v>
      </c>
      <c r="O32" s="4" t="s">
        <v>306</v>
      </c>
      <c r="P32" s="4" t="s">
        <v>355</v>
      </c>
      <c r="R32" s="4">
        <v>2</v>
      </c>
      <c r="S32" s="4" t="s">
        <v>440</v>
      </c>
      <c r="T32" s="4" t="s">
        <v>441</v>
      </c>
      <c r="U32" s="4">
        <v>119</v>
      </c>
      <c r="V32" s="4">
        <v>237</v>
      </c>
      <c r="W32" s="4">
        <v>43</v>
      </c>
      <c r="X32" s="4">
        <v>70</v>
      </c>
      <c r="Y32" s="4" t="s">
        <v>318</v>
      </c>
      <c r="Z32" s="4">
        <v>1.0084745762711864</v>
      </c>
      <c r="AA32" s="4">
        <v>1.5925925925925926</v>
      </c>
      <c r="AB32" s="4">
        <v>0.63322822230981479</v>
      </c>
      <c r="AF32" s="4">
        <v>-0.45692438104336863</v>
      </c>
      <c r="AG32" s="4">
        <v>0.27779630776208969</v>
      </c>
      <c r="AH32" s="4" t="s">
        <v>1009</v>
      </c>
      <c r="AI32" s="4" t="s">
        <v>39</v>
      </c>
      <c r="AJ32" s="4">
        <v>0</v>
      </c>
      <c r="AL32" s="9" t="s">
        <v>256</v>
      </c>
      <c r="AM32" s="9">
        <v>0</v>
      </c>
      <c r="AN32" s="9" t="s">
        <v>432</v>
      </c>
      <c r="AO32" s="9" t="s">
        <v>434</v>
      </c>
      <c r="AP32" s="4" t="s">
        <v>263</v>
      </c>
      <c r="AQ32" s="4">
        <v>2</v>
      </c>
    </row>
    <row r="33" spans="1:43" x14ac:dyDescent="0.3">
      <c r="A33" s="4" t="s">
        <v>443</v>
      </c>
      <c r="B33" s="4" t="s">
        <v>444</v>
      </c>
      <c r="C33" s="4">
        <v>2018</v>
      </c>
      <c r="D33" s="4" t="s">
        <v>222</v>
      </c>
      <c r="E33" s="4" t="s">
        <v>445</v>
      </c>
      <c r="F33" s="4" t="s">
        <v>34</v>
      </c>
      <c r="G33" s="4">
        <v>2</v>
      </c>
      <c r="H33" s="4" t="s">
        <v>314</v>
      </c>
      <c r="I33" s="4">
        <v>3</v>
      </c>
      <c r="L33" s="4" t="s">
        <v>101</v>
      </c>
      <c r="M33" s="4">
        <v>3</v>
      </c>
      <c r="N33" s="4">
        <v>95</v>
      </c>
      <c r="O33" s="4" t="s">
        <v>188</v>
      </c>
      <c r="R33" s="4">
        <v>0</v>
      </c>
      <c r="S33" s="4" t="s">
        <v>446</v>
      </c>
      <c r="T33" s="4" t="s">
        <v>447</v>
      </c>
      <c r="U33" s="4">
        <v>28</v>
      </c>
      <c r="V33" s="4">
        <v>44</v>
      </c>
      <c r="W33" s="4">
        <v>32</v>
      </c>
      <c r="X33" s="4">
        <v>51</v>
      </c>
      <c r="Y33" s="4" t="s">
        <v>318</v>
      </c>
      <c r="Z33" s="4">
        <v>1.75</v>
      </c>
      <c r="AA33" s="4">
        <v>1.6842105263157894</v>
      </c>
      <c r="AB33" s="4">
        <v>1.0390625</v>
      </c>
      <c r="AF33" s="4">
        <v>3.8318864302136602E-2</v>
      </c>
      <c r="AG33" s="4">
        <v>0.42672692047919136</v>
      </c>
      <c r="AH33" s="4" t="s">
        <v>1061</v>
      </c>
      <c r="AI33" s="4" t="s">
        <v>39</v>
      </c>
      <c r="AJ33" s="4">
        <v>0</v>
      </c>
      <c r="AL33" s="9" t="s">
        <v>256</v>
      </c>
      <c r="AM33" s="9">
        <v>0</v>
      </c>
      <c r="AN33" s="9" t="s">
        <v>442</v>
      </c>
      <c r="AO33" s="9" t="s">
        <v>444</v>
      </c>
      <c r="AP33" s="4" t="s">
        <v>263</v>
      </c>
      <c r="AQ33" s="4">
        <v>2</v>
      </c>
    </row>
    <row r="34" spans="1:43" x14ac:dyDescent="0.3">
      <c r="A34" s="4" t="s">
        <v>449</v>
      </c>
      <c r="B34" s="4" t="s">
        <v>450</v>
      </c>
      <c r="C34" s="4">
        <v>2011</v>
      </c>
      <c r="D34" s="4" t="s">
        <v>210</v>
      </c>
      <c r="E34" s="4" t="s">
        <v>451</v>
      </c>
      <c r="F34" s="4" t="s">
        <v>84</v>
      </c>
      <c r="G34" s="4">
        <v>3</v>
      </c>
      <c r="H34" s="4" t="s">
        <v>314</v>
      </c>
      <c r="I34" s="4">
        <v>3</v>
      </c>
      <c r="J34" s="4" t="s">
        <v>452</v>
      </c>
      <c r="K34" s="4">
        <v>6</v>
      </c>
      <c r="L34" s="4" t="s">
        <v>119</v>
      </c>
      <c r="M34" s="4">
        <v>4</v>
      </c>
      <c r="N34" s="4">
        <v>128</v>
      </c>
      <c r="O34" s="4" t="s">
        <v>188</v>
      </c>
      <c r="R34" s="4">
        <v>0</v>
      </c>
      <c r="S34" s="4" t="s">
        <v>453</v>
      </c>
      <c r="T34" s="4" t="s">
        <v>454</v>
      </c>
      <c r="U34" s="4">
        <v>19</v>
      </c>
      <c r="V34" s="4">
        <v>57</v>
      </c>
      <c r="W34" s="4">
        <v>31</v>
      </c>
      <c r="X34" s="4">
        <v>71</v>
      </c>
      <c r="Y34" s="4" t="s">
        <v>318</v>
      </c>
      <c r="Z34" s="4">
        <v>0.5</v>
      </c>
      <c r="AA34" s="4">
        <v>0.77500000000000002</v>
      </c>
      <c r="AB34" s="4">
        <v>0.64516129032258063</v>
      </c>
      <c r="AF34" s="4">
        <v>-0.43825493093115531</v>
      </c>
      <c r="AG34" s="4">
        <v>0.36906020232095149</v>
      </c>
      <c r="AH34" s="4" t="s">
        <v>998</v>
      </c>
      <c r="AI34" s="4" t="s">
        <v>39</v>
      </c>
      <c r="AJ34" s="4">
        <v>0</v>
      </c>
      <c r="AL34" s="9" t="s">
        <v>256</v>
      </c>
      <c r="AM34" s="9">
        <v>0</v>
      </c>
      <c r="AN34" s="9" t="s">
        <v>448</v>
      </c>
      <c r="AO34" s="9" t="s">
        <v>450</v>
      </c>
      <c r="AP34" s="4" t="s">
        <v>263</v>
      </c>
      <c r="AQ34" s="4">
        <v>2</v>
      </c>
    </row>
    <row r="35" spans="1:43" x14ac:dyDescent="0.3">
      <c r="A35" s="4" t="s">
        <v>456</v>
      </c>
      <c r="B35" s="4" t="s">
        <v>457</v>
      </c>
      <c r="C35" s="4">
        <v>2011</v>
      </c>
      <c r="D35" s="4" t="s">
        <v>458</v>
      </c>
      <c r="E35" s="4" t="s">
        <v>459</v>
      </c>
      <c r="F35" s="4" t="s">
        <v>42</v>
      </c>
      <c r="G35" s="4">
        <v>4</v>
      </c>
      <c r="H35" s="4" t="s">
        <v>314</v>
      </c>
      <c r="I35" s="4">
        <v>3</v>
      </c>
      <c r="J35" s="4" t="s">
        <v>460</v>
      </c>
      <c r="K35" s="4">
        <v>2</v>
      </c>
      <c r="L35" s="4" t="s">
        <v>36</v>
      </c>
      <c r="M35" s="4">
        <v>0</v>
      </c>
      <c r="N35" s="4">
        <v>104</v>
      </c>
      <c r="O35" s="4" t="s">
        <v>188</v>
      </c>
      <c r="R35" s="4">
        <v>0</v>
      </c>
      <c r="S35" s="4" t="s">
        <v>461</v>
      </c>
      <c r="T35" s="4" t="s">
        <v>462</v>
      </c>
      <c r="U35" s="4">
        <v>12</v>
      </c>
      <c r="V35" s="4">
        <v>87</v>
      </c>
      <c r="W35" s="4">
        <v>1</v>
      </c>
      <c r="X35" s="4">
        <v>17</v>
      </c>
      <c r="Y35" s="4" t="s">
        <v>318</v>
      </c>
      <c r="Z35" s="4">
        <v>0.16</v>
      </c>
      <c r="AA35" s="4">
        <v>6.25E-2</v>
      </c>
      <c r="AB35" s="4">
        <v>2.56</v>
      </c>
      <c r="AF35" s="4">
        <v>0.94000725849147115</v>
      </c>
      <c r="AG35" s="4">
        <v>1.0766460266339475</v>
      </c>
      <c r="AH35" s="4" t="s">
        <v>1061</v>
      </c>
      <c r="AI35" s="4" t="s">
        <v>39</v>
      </c>
      <c r="AJ35" s="4">
        <v>0</v>
      </c>
      <c r="AL35" s="9" t="s">
        <v>256</v>
      </c>
      <c r="AM35" s="9">
        <v>0</v>
      </c>
      <c r="AN35" s="9" t="s">
        <v>455</v>
      </c>
      <c r="AO35" s="9" t="s">
        <v>463</v>
      </c>
      <c r="AP35" s="4" t="s">
        <v>265</v>
      </c>
      <c r="AQ35" s="4">
        <v>2</v>
      </c>
    </row>
    <row r="36" spans="1:43" x14ac:dyDescent="0.3">
      <c r="A36" s="4" t="s">
        <v>456</v>
      </c>
      <c r="B36" s="4" t="s">
        <v>457</v>
      </c>
      <c r="C36" s="4">
        <v>2011</v>
      </c>
      <c r="D36" s="4" t="s">
        <v>458</v>
      </c>
      <c r="E36" s="4" t="s">
        <v>459</v>
      </c>
      <c r="F36" s="4" t="s">
        <v>42</v>
      </c>
      <c r="G36" s="4">
        <v>4</v>
      </c>
      <c r="H36" s="4" t="s">
        <v>464</v>
      </c>
      <c r="I36" s="4">
        <v>3</v>
      </c>
      <c r="J36" s="4" t="s">
        <v>460</v>
      </c>
      <c r="K36" s="4">
        <v>2</v>
      </c>
      <c r="L36" s="4" t="s">
        <v>36</v>
      </c>
      <c r="M36" s="4">
        <v>0</v>
      </c>
      <c r="N36" s="4">
        <v>104</v>
      </c>
      <c r="O36" s="4" t="s">
        <v>189</v>
      </c>
      <c r="P36" s="4" t="s">
        <v>139</v>
      </c>
      <c r="Q36" s="4" t="s">
        <v>465</v>
      </c>
      <c r="R36" s="4">
        <v>1</v>
      </c>
      <c r="S36" s="4" t="s">
        <v>466</v>
      </c>
      <c r="T36" s="4" t="s">
        <v>467</v>
      </c>
      <c r="U36" s="4">
        <v>9</v>
      </c>
      <c r="V36" s="4">
        <v>71</v>
      </c>
      <c r="W36" s="4">
        <v>4</v>
      </c>
      <c r="X36" s="4">
        <v>33</v>
      </c>
      <c r="Y36" s="4" t="s">
        <v>318</v>
      </c>
      <c r="Z36" s="4">
        <v>0.14516129032258066</v>
      </c>
      <c r="AA36" s="4">
        <v>0.13793103448275862</v>
      </c>
      <c r="AB36" s="4">
        <v>1.0524193548387097</v>
      </c>
      <c r="AF36" s="4">
        <v>5.1091661157711299E-2</v>
      </c>
      <c r="AG36" s="4">
        <v>0.64165637376236295</v>
      </c>
      <c r="AH36" s="4" t="s">
        <v>1061</v>
      </c>
      <c r="AI36" s="4" t="s">
        <v>39</v>
      </c>
      <c r="AJ36" s="4">
        <v>0</v>
      </c>
      <c r="AL36" s="9" t="s">
        <v>256</v>
      </c>
      <c r="AM36" s="9">
        <v>0</v>
      </c>
      <c r="AN36" s="9" t="s">
        <v>455</v>
      </c>
      <c r="AO36" s="9" t="s">
        <v>463</v>
      </c>
      <c r="AP36" s="4" t="s">
        <v>265</v>
      </c>
      <c r="AQ36" s="4">
        <v>2</v>
      </c>
    </row>
    <row r="37" spans="1:43" x14ac:dyDescent="0.3">
      <c r="A37" s="4" t="s">
        <v>456</v>
      </c>
      <c r="B37" s="4" t="s">
        <v>457</v>
      </c>
      <c r="C37" s="4">
        <v>2011</v>
      </c>
      <c r="D37" s="4" t="s">
        <v>458</v>
      </c>
      <c r="E37" s="4" t="s">
        <v>459</v>
      </c>
      <c r="F37" s="4" t="s">
        <v>42</v>
      </c>
      <c r="G37" s="4">
        <v>4</v>
      </c>
      <c r="H37" s="4" t="s">
        <v>464</v>
      </c>
      <c r="I37" s="4">
        <v>3</v>
      </c>
      <c r="J37" s="4" t="s">
        <v>460</v>
      </c>
      <c r="K37" s="4">
        <v>2</v>
      </c>
      <c r="L37" s="4" t="s">
        <v>36</v>
      </c>
      <c r="M37" s="4">
        <v>0</v>
      </c>
      <c r="N37" s="4">
        <v>104</v>
      </c>
      <c r="O37" s="4" t="s">
        <v>306</v>
      </c>
      <c r="P37" s="4" t="s">
        <v>355</v>
      </c>
      <c r="R37" s="4">
        <v>2</v>
      </c>
      <c r="S37" s="4" t="s">
        <v>468</v>
      </c>
      <c r="T37" s="4" t="s">
        <v>469</v>
      </c>
      <c r="U37" s="4">
        <v>5</v>
      </c>
      <c r="V37" s="4">
        <v>56</v>
      </c>
      <c r="W37" s="4">
        <v>8</v>
      </c>
      <c r="X37" s="4">
        <v>48</v>
      </c>
      <c r="Y37" s="4" t="s">
        <v>318</v>
      </c>
      <c r="Z37" s="4">
        <v>9.8039215686274508E-2</v>
      </c>
      <c r="AA37" s="4">
        <v>0.2</v>
      </c>
      <c r="AB37" s="4">
        <v>0.49019607843137253</v>
      </c>
      <c r="AF37" s="4">
        <v>-0.71294980785612505</v>
      </c>
      <c r="AG37" s="4">
        <v>0.60795381661541936</v>
      </c>
      <c r="AH37" s="4" t="s">
        <v>1061</v>
      </c>
      <c r="AI37" s="4" t="s">
        <v>39</v>
      </c>
      <c r="AJ37" s="4">
        <v>0</v>
      </c>
      <c r="AL37" s="9" t="s">
        <v>256</v>
      </c>
      <c r="AM37" s="9">
        <v>0</v>
      </c>
      <c r="AN37" s="9" t="s">
        <v>455</v>
      </c>
      <c r="AO37" s="9" t="s">
        <v>463</v>
      </c>
      <c r="AP37" s="4" t="s">
        <v>265</v>
      </c>
      <c r="AQ37" s="4">
        <v>2</v>
      </c>
    </row>
    <row r="38" spans="1:43" x14ac:dyDescent="0.3">
      <c r="A38" s="4" t="s">
        <v>471</v>
      </c>
      <c r="B38" s="4" t="s">
        <v>472</v>
      </c>
      <c r="C38" s="4">
        <v>2013</v>
      </c>
      <c r="D38" s="4" t="s">
        <v>63</v>
      </c>
      <c r="E38" s="4" t="s">
        <v>63</v>
      </c>
      <c r="F38" s="4" t="s">
        <v>42</v>
      </c>
      <c r="G38" s="4">
        <v>4</v>
      </c>
      <c r="H38" s="4" t="s">
        <v>473</v>
      </c>
      <c r="I38" s="4">
        <v>4</v>
      </c>
      <c r="J38" s="4" t="s">
        <v>383</v>
      </c>
      <c r="K38" s="4">
        <v>0</v>
      </c>
      <c r="L38" s="4" t="s">
        <v>49</v>
      </c>
      <c r="M38" s="4">
        <v>1</v>
      </c>
      <c r="N38" s="4">
        <v>150</v>
      </c>
      <c r="O38" s="4" t="s">
        <v>305</v>
      </c>
      <c r="R38" s="4">
        <v>3</v>
      </c>
      <c r="S38" s="4" t="s">
        <v>474</v>
      </c>
      <c r="T38" s="4" t="s">
        <v>475</v>
      </c>
      <c r="U38" s="4">
        <v>126</v>
      </c>
      <c r="V38" s="4">
        <v>231</v>
      </c>
      <c r="W38" s="4">
        <v>115</v>
      </c>
      <c r="X38" s="4">
        <v>203</v>
      </c>
      <c r="Y38" s="4" t="s">
        <v>318</v>
      </c>
      <c r="Z38" s="4">
        <v>1.2</v>
      </c>
      <c r="AA38" s="4">
        <v>1.3068181818181819</v>
      </c>
      <c r="AB38" s="4">
        <v>0.91826086956521735</v>
      </c>
      <c r="AF38" s="4">
        <v>-8.5273757091089003E-2</v>
      </c>
      <c r="AG38" s="4">
        <v>0.19369978316422265</v>
      </c>
      <c r="AH38" s="4" t="s">
        <v>998</v>
      </c>
      <c r="AI38" s="4" t="s">
        <v>39</v>
      </c>
      <c r="AJ38" s="4">
        <v>0</v>
      </c>
      <c r="AL38" s="9" t="s">
        <v>256</v>
      </c>
      <c r="AM38" s="9">
        <v>0</v>
      </c>
      <c r="AN38" s="9" t="s">
        <v>470</v>
      </c>
      <c r="AO38" s="9" t="s">
        <v>472</v>
      </c>
      <c r="AP38" s="4" t="s">
        <v>265</v>
      </c>
      <c r="AQ38" s="4">
        <v>2</v>
      </c>
    </row>
    <row r="39" spans="1:43" x14ac:dyDescent="0.3">
      <c r="A39" s="4" t="s">
        <v>477</v>
      </c>
      <c r="B39" s="4" t="s">
        <v>478</v>
      </c>
      <c r="C39" s="4">
        <v>2012</v>
      </c>
      <c r="D39" s="4" t="s">
        <v>479</v>
      </c>
      <c r="E39" s="4" t="s">
        <v>480</v>
      </c>
      <c r="F39" s="4" t="s">
        <v>42</v>
      </c>
      <c r="G39" s="4">
        <v>4</v>
      </c>
      <c r="H39" s="4" t="s">
        <v>314</v>
      </c>
      <c r="I39" s="4">
        <v>3</v>
      </c>
      <c r="J39" s="4" t="s">
        <v>383</v>
      </c>
      <c r="K39" s="4">
        <v>0</v>
      </c>
      <c r="L39" s="4" t="s">
        <v>49</v>
      </c>
      <c r="M39" s="4">
        <v>1</v>
      </c>
      <c r="N39" s="4">
        <v>130</v>
      </c>
      <c r="O39" s="4" t="s">
        <v>188</v>
      </c>
      <c r="R39" s="4">
        <v>0</v>
      </c>
      <c r="S39" s="4" t="s">
        <v>481</v>
      </c>
      <c r="T39" s="4" t="s">
        <v>482</v>
      </c>
      <c r="U39" s="4">
        <v>17</v>
      </c>
      <c r="V39" s="4">
        <v>107</v>
      </c>
      <c r="W39" s="4">
        <v>11</v>
      </c>
      <c r="X39" s="4">
        <v>23</v>
      </c>
      <c r="Y39" s="4" t="s">
        <v>318</v>
      </c>
      <c r="Z39" s="4">
        <v>0.18888888888888888</v>
      </c>
      <c r="AA39" s="4">
        <v>0.91666666666666663</v>
      </c>
      <c r="AB39" s="4">
        <v>0.20606060606060606</v>
      </c>
      <c r="AF39" s="4">
        <v>-1.5795849492844192</v>
      </c>
      <c r="AG39" s="4">
        <v>0.49414275747530695</v>
      </c>
      <c r="AH39" s="4" t="s">
        <v>998</v>
      </c>
      <c r="AI39" s="4" t="s">
        <v>39</v>
      </c>
      <c r="AJ39" s="4">
        <v>0</v>
      </c>
      <c r="AL39" s="9" t="s">
        <v>256</v>
      </c>
      <c r="AM39" s="9">
        <v>0</v>
      </c>
      <c r="AN39" s="9" t="s">
        <v>476</v>
      </c>
      <c r="AO39" s="9" t="s">
        <v>478</v>
      </c>
      <c r="AP39" s="4" t="s">
        <v>483</v>
      </c>
      <c r="AQ39" s="4">
        <v>5</v>
      </c>
    </row>
    <row r="40" spans="1:43" x14ac:dyDescent="0.3">
      <c r="A40" s="4" t="s">
        <v>485</v>
      </c>
      <c r="B40" s="4" t="s">
        <v>486</v>
      </c>
      <c r="C40" s="4">
        <v>2001</v>
      </c>
      <c r="D40" s="4" t="s">
        <v>224</v>
      </c>
      <c r="E40" s="4" t="s">
        <v>487</v>
      </c>
      <c r="F40" s="4" t="s">
        <v>76</v>
      </c>
      <c r="G40" s="4">
        <v>5</v>
      </c>
      <c r="H40" s="4" t="s">
        <v>351</v>
      </c>
      <c r="I40" s="4">
        <v>3</v>
      </c>
      <c r="J40" s="4" t="s">
        <v>460</v>
      </c>
      <c r="K40" s="4">
        <v>2</v>
      </c>
      <c r="L40" s="4" t="s">
        <v>36</v>
      </c>
      <c r="M40" s="4">
        <v>0</v>
      </c>
      <c r="N40" s="4">
        <v>234</v>
      </c>
      <c r="O40" s="4" t="s">
        <v>305</v>
      </c>
      <c r="P40" s="4" t="s">
        <v>389</v>
      </c>
      <c r="R40" s="4">
        <v>3</v>
      </c>
      <c r="S40" s="4" t="s">
        <v>466</v>
      </c>
      <c r="T40" s="4" t="s">
        <v>488</v>
      </c>
      <c r="U40" s="4">
        <v>9</v>
      </c>
      <c r="V40" s="4">
        <v>71</v>
      </c>
      <c r="W40" s="4">
        <v>52</v>
      </c>
      <c r="X40" s="4">
        <v>163</v>
      </c>
      <c r="Y40" s="4" t="s">
        <v>318</v>
      </c>
      <c r="Z40" s="4">
        <v>0.14516129032258066</v>
      </c>
      <c r="AA40" s="4">
        <v>0.46846846846846846</v>
      </c>
      <c r="AB40" s="4">
        <v>0.30986352357320102</v>
      </c>
      <c r="AF40" s="4">
        <v>-1.1716233249779653</v>
      </c>
      <c r="AG40" s="4">
        <v>0.39430942368773514</v>
      </c>
      <c r="AH40" s="4" t="s">
        <v>1002</v>
      </c>
      <c r="AI40" s="4" t="s">
        <v>39</v>
      </c>
      <c r="AJ40" s="4">
        <v>0</v>
      </c>
      <c r="AL40" s="9" t="s">
        <v>256</v>
      </c>
      <c r="AM40" s="9">
        <v>0</v>
      </c>
      <c r="AN40" s="9" t="s">
        <v>484</v>
      </c>
      <c r="AO40" s="9" t="s">
        <v>489</v>
      </c>
      <c r="AP40" s="4" t="s">
        <v>265</v>
      </c>
      <c r="AQ40" s="4">
        <v>2</v>
      </c>
    </row>
    <row r="41" spans="1:43" s="18" customFormat="1" x14ac:dyDescent="0.3">
      <c r="A41" s="18" t="s">
        <v>491</v>
      </c>
      <c r="B41" s="18" t="s">
        <v>492</v>
      </c>
      <c r="C41" s="18">
        <v>1999</v>
      </c>
      <c r="D41" s="18" t="s">
        <v>479</v>
      </c>
      <c r="E41" s="18" t="s">
        <v>493</v>
      </c>
      <c r="F41" s="18" t="s">
        <v>42</v>
      </c>
      <c r="G41" s="18">
        <v>4</v>
      </c>
      <c r="H41" s="18" t="s">
        <v>351</v>
      </c>
      <c r="I41" s="18">
        <v>3</v>
      </c>
      <c r="J41" s="18" t="s">
        <v>494</v>
      </c>
      <c r="K41" s="18">
        <v>1</v>
      </c>
      <c r="L41" s="18" t="s">
        <v>49</v>
      </c>
      <c r="M41" s="18">
        <v>1</v>
      </c>
      <c r="N41" s="18">
        <v>53</v>
      </c>
      <c r="O41" s="18" t="s">
        <v>305</v>
      </c>
      <c r="P41" s="18" t="s">
        <v>389</v>
      </c>
      <c r="R41" s="18">
        <v>3</v>
      </c>
      <c r="S41" s="18" t="s">
        <v>495</v>
      </c>
      <c r="T41" s="18" t="s">
        <v>1074</v>
      </c>
      <c r="U41" s="18">
        <v>4</v>
      </c>
      <c r="V41" s="18">
        <v>7</v>
      </c>
      <c r="W41" s="18">
        <v>29</v>
      </c>
      <c r="X41" s="18">
        <v>46</v>
      </c>
      <c r="Y41" s="18" t="s">
        <v>318</v>
      </c>
      <c r="Z41" s="18">
        <f>U41/(V41-U41)</f>
        <v>1.3333333333333333</v>
      </c>
      <c r="AA41" s="18">
        <f>W41/(X41-W41)</f>
        <v>1.7058823529411764</v>
      </c>
      <c r="AB41" s="18">
        <f>Z41/AA41</f>
        <v>0.78160919540229878</v>
      </c>
      <c r="AF41" s="18">
        <f>LN(AB41)</f>
        <v>-0.2464004134784771</v>
      </c>
      <c r="AG41" s="18">
        <f>SQRT(1/U41+1/(V41-U41)+1/W41+1/(X41-W41))</f>
        <v>0.82258107282248327</v>
      </c>
      <c r="AH41" s="18" t="s">
        <v>1061</v>
      </c>
      <c r="AI41" s="18" t="s">
        <v>39</v>
      </c>
      <c r="AJ41" s="18">
        <v>0</v>
      </c>
      <c r="AL41" s="19" t="s">
        <v>256</v>
      </c>
      <c r="AM41" s="19">
        <v>0</v>
      </c>
      <c r="AN41" s="19" t="s">
        <v>490</v>
      </c>
      <c r="AO41" s="19" t="s">
        <v>492</v>
      </c>
      <c r="AP41" s="18" t="s">
        <v>263</v>
      </c>
      <c r="AQ41" s="18">
        <v>2</v>
      </c>
    </row>
    <row r="42" spans="1:43" x14ac:dyDescent="0.3">
      <c r="A42" s="4" t="s">
        <v>496</v>
      </c>
      <c r="B42" s="4" t="s">
        <v>497</v>
      </c>
      <c r="C42" s="4">
        <v>2009</v>
      </c>
      <c r="D42" s="4" t="s">
        <v>230</v>
      </c>
      <c r="E42" s="4" t="s">
        <v>58</v>
      </c>
      <c r="F42" s="4" t="s">
        <v>34</v>
      </c>
      <c r="G42" s="4">
        <v>2</v>
      </c>
      <c r="H42" s="4" t="s">
        <v>314</v>
      </c>
      <c r="I42" s="4">
        <v>3</v>
      </c>
      <c r="J42" s="4" t="s">
        <v>383</v>
      </c>
      <c r="K42" s="4">
        <v>0</v>
      </c>
      <c r="L42" s="4" t="s">
        <v>49</v>
      </c>
      <c r="M42" s="4">
        <v>1</v>
      </c>
      <c r="N42" s="4">
        <v>118</v>
      </c>
      <c r="O42" s="4" t="s">
        <v>188</v>
      </c>
      <c r="R42" s="4">
        <v>0</v>
      </c>
      <c r="S42" s="4" t="s">
        <v>298</v>
      </c>
      <c r="T42" s="4" t="s">
        <v>298</v>
      </c>
      <c r="Y42" s="4" t="s">
        <v>318</v>
      </c>
      <c r="AB42" s="4" t="s">
        <v>498</v>
      </c>
      <c r="AC42" s="4">
        <v>1.26</v>
      </c>
      <c r="AD42" s="4">
        <v>0.5</v>
      </c>
      <c r="AE42" s="4">
        <v>3.14</v>
      </c>
      <c r="AF42" s="4">
        <v>0.23111172096338664</v>
      </c>
      <c r="AG42" s="4">
        <v>0.4687168317551294</v>
      </c>
      <c r="AH42" s="4" t="s">
        <v>999</v>
      </c>
      <c r="AI42" s="4" t="s">
        <v>72</v>
      </c>
      <c r="AJ42" s="4">
        <v>1</v>
      </c>
      <c r="AK42" s="4" t="s">
        <v>499</v>
      </c>
      <c r="AL42" s="9" t="s">
        <v>258</v>
      </c>
      <c r="AM42" s="9">
        <v>1</v>
      </c>
      <c r="AN42" s="9" t="s">
        <v>66</v>
      </c>
      <c r="AO42" s="9" t="s">
        <v>497</v>
      </c>
      <c r="AP42" s="4" t="s">
        <v>263</v>
      </c>
      <c r="AQ42" s="4">
        <v>2</v>
      </c>
    </row>
    <row r="43" spans="1:43" x14ac:dyDescent="0.3">
      <c r="A43" s="4" t="s">
        <v>501</v>
      </c>
      <c r="B43" s="4" t="s">
        <v>502</v>
      </c>
      <c r="C43" s="4">
        <v>2011</v>
      </c>
      <c r="D43" s="4" t="s">
        <v>503</v>
      </c>
      <c r="E43" s="4" t="s">
        <v>503</v>
      </c>
      <c r="F43" s="4" t="s">
        <v>76</v>
      </c>
      <c r="G43" s="4">
        <v>5</v>
      </c>
      <c r="H43" s="4" t="s">
        <v>314</v>
      </c>
      <c r="I43" s="4">
        <v>3</v>
      </c>
      <c r="J43" s="4" t="s">
        <v>460</v>
      </c>
      <c r="K43" s="4">
        <v>2</v>
      </c>
      <c r="L43" s="4" t="s">
        <v>119</v>
      </c>
      <c r="M43" s="4">
        <v>4</v>
      </c>
      <c r="N43" s="4">
        <v>68</v>
      </c>
      <c r="O43" s="4" t="s">
        <v>188</v>
      </c>
      <c r="R43" s="4">
        <v>0</v>
      </c>
      <c r="S43" s="4" t="s">
        <v>504</v>
      </c>
      <c r="T43" s="4" t="s">
        <v>505</v>
      </c>
      <c r="U43" s="4">
        <v>32</v>
      </c>
      <c r="V43" s="4">
        <v>62</v>
      </c>
      <c r="W43" s="4">
        <v>5</v>
      </c>
      <c r="X43" s="4">
        <v>6</v>
      </c>
      <c r="Y43" s="4" t="s">
        <v>318</v>
      </c>
      <c r="Z43" s="4">
        <v>1.0666666666666667</v>
      </c>
      <c r="AA43" s="4">
        <v>5</v>
      </c>
      <c r="AB43" s="4">
        <v>0.21333333333333332</v>
      </c>
      <c r="AF43" s="4">
        <v>-1.5448993912965292</v>
      </c>
      <c r="AG43" s="4">
        <v>1.1245369417379463</v>
      </c>
      <c r="AH43" s="4" t="s">
        <v>1061</v>
      </c>
      <c r="AI43" s="4" t="s">
        <v>39</v>
      </c>
      <c r="AJ43" s="4">
        <v>0</v>
      </c>
      <c r="AL43" s="9" t="s">
        <v>256</v>
      </c>
      <c r="AM43" s="9">
        <v>0</v>
      </c>
      <c r="AN43" s="9" t="s">
        <v>500</v>
      </c>
      <c r="AO43" s="9" t="s">
        <v>502</v>
      </c>
      <c r="AP43" s="4" t="s">
        <v>483</v>
      </c>
      <c r="AQ43" s="4">
        <v>5</v>
      </c>
    </row>
    <row r="44" spans="1:43" x14ac:dyDescent="0.3">
      <c r="A44" s="4" t="s">
        <v>501</v>
      </c>
      <c r="B44" s="4" t="s">
        <v>502</v>
      </c>
      <c r="C44" s="4">
        <v>2011</v>
      </c>
      <c r="D44" s="4" t="s">
        <v>503</v>
      </c>
      <c r="E44" s="4" t="s">
        <v>503</v>
      </c>
      <c r="F44" s="4" t="s">
        <v>76</v>
      </c>
      <c r="G44" s="4">
        <v>5</v>
      </c>
      <c r="H44" s="4" t="s">
        <v>351</v>
      </c>
      <c r="I44" s="4">
        <v>3</v>
      </c>
      <c r="J44" s="4" t="s">
        <v>460</v>
      </c>
      <c r="K44" s="4">
        <v>2</v>
      </c>
      <c r="L44" s="4" t="s">
        <v>409</v>
      </c>
      <c r="M44" s="4">
        <v>4</v>
      </c>
      <c r="N44" s="4">
        <v>68</v>
      </c>
      <c r="O44" s="4" t="s">
        <v>189</v>
      </c>
      <c r="P44" s="4" t="s">
        <v>410</v>
      </c>
      <c r="Q44" s="4" t="s">
        <v>506</v>
      </c>
      <c r="R44" s="4">
        <v>1</v>
      </c>
      <c r="S44" s="4" t="s">
        <v>507</v>
      </c>
      <c r="T44" s="4" t="s">
        <v>508</v>
      </c>
      <c r="U44" s="4">
        <v>30</v>
      </c>
      <c r="V44" s="4">
        <v>60</v>
      </c>
      <c r="W44" s="4">
        <v>7</v>
      </c>
      <c r="X44" s="4">
        <v>8</v>
      </c>
      <c r="Y44" s="4" t="s">
        <v>318</v>
      </c>
      <c r="Z44" s="4">
        <v>1</v>
      </c>
      <c r="AA44" s="4">
        <v>7</v>
      </c>
      <c r="AB44" s="4">
        <v>0.14285714285714285</v>
      </c>
      <c r="AF44" s="4">
        <v>-1.9459101490553135</v>
      </c>
      <c r="AG44" s="4">
        <v>1.0997835284835873</v>
      </c>
      <c r="AH44" s="4" t="s">
        <v>1061</v>
      </c>
      <c r="AI44" s="4" t="s">
        <v>39</v>
      </c>
      <c r="AJ44" s="4">
        <v>0</v>
      </c>
      <c r="AL44" s="9" t="s">
        <v>256</v>
      </c>
      <c r="AM44" s="9">
        <v>0</v>
      </c>
      <c r="AN44" s="9" t="s">
        <v>500</v>
      </c>
      <c r="AO44" s="9" t="s">
        <v>502</v>
      </c>
      <c r="AP44" s="4" t="s">
        <v>483</v>
      </c>
      <c r="AQ44" s="4">
        <v>5</v>
      </c>
    </row>
    <row r="45" spans="1:43" x14ac:dyDescent="0.3">
      <c r="A45" s="4" t="s">
        <v>510</v>
      </c>
      <c r="B45" s="4" t="s">
        <v>511</v>
      </c>
      <c r="C45" s="4">
        <v>2008</v>
      </c>
      <c r="D45" s="4" t="s">
        <v>232</v>
      </c>
      <c r="E45" s="4" t="s">
        <v>512</v>
      </c>
      <c r="F45" s="4" t="s">
        <v>84</v>
      </c>
      <c r="G45" s="4">
        <v>3</v>
      </c>
      <c r="H45" s="4" t="s">
        <v>314</v>
      </c>
      <c r="I45" s="4">
        <v>3</v>
      </c>
      <c r="J45" s="4" t="s">
        <v>513</v>
      </c>
      <c r="K45" s="4">
        <v>4</v>
      </c>
      <c r="L45" s="4" t="s">
        <v>101</v>
      </c>
      <c r="M45" s="4">
        <v>3</v>
      </c>
      <c r="N45" s="4">
        <v>60</v>
      </c>
      <c r="O45" s="4" t="s">
        <v>188</v>
      </c>
      <c r="R45" s="4">
        <v>0</v>
      </c>
      <c r="S45" s="4" t="s">
        <v>514</v>
      </c>
      <c r="T45" s="4" t="s">
        <v>515</v>
      </c>
      <c r="U45" s="4">
        <v>13</v>
      </c>
      <c r="V45" s="4">
        <v>53</v>
      </c>
      <c r="W45" s="4">
        <v>1</v>
      </c>
      <c r="X45" s="4">
        <v>7</v>
      </c>
      <c r="Y45" s="4" t="s">
        <v>318</v>
      </c>
      <c r="Z45" s="4">
        <v>0.32500000000000001</v>
      </c>
      <c r="AA45" s="4">
        <v>0.16666666666666666</v>
      </c>
      <c r="AB45" s="4">
        <v>1.9500000000000002</v>
      </c>
      <c r="AF45" s="4">
        <v>0.66782937257565556</v>
      </c>
      <c r="AG45" s="4">
        <v>1.1263168930588512</v>
      </c>
      <c r="AH45" s="4" t="s">
        <v>1002</v>
      </c>
      <c r="AI45" s="4" t="s">
        <v>39</v>
      </c>
      <c r="AJ45" s="4">
        <v>0</v>
      </c>
      <c r="AL45" s="9" t="s">
        <v>258</v>
      </c>
      <c r="AM45" s="9">
        <v>1</v>
      </c>
      <c r="AN45" s="9" t="s">
        <v>509</v>
      </c>
      <c r="AO45" s="9" t="s">
        <v>511</v>
      </c>
      <c r="AP45" s="4" t="s">
        <v>263</v>
      </c>
      <c r="AQ45" s="4">
        <v>2</v>
      </c>
    </row>
    <row r="46" spans="1:43" x14ac:dyDescent="0.3">
      <c r="A46" s="4" t="s">
        <v>510</v>
      </c>
      <c r="B46" s="4" t="s">
        <v>511</v>
      </c>
      <c r="C46" s="4">
        <v>2008</v>
      </c>
      <c r="D46" s="4" t="s">
        <v>232</v>
      </c>
      <c r="E46" s="4" t="s">
        <v>512</v>
      </c>
      <c r="F46" s="4" t="s">
        <v>84</v>
      </c>
      <c r="G46" s="4">
        <v>3</v>
      </c>
      <c r="H46" s="4" t="s">
        <v>319</v>
      </c>
      <c r="I46" s="4">
        <v>3</v>
      </c>
      <c r="J46" s="4" t="s">
        <v>513</v>
      </c>
      <c r="K46" s="4">
        <v>4</v>
      </c>
      <c r="L46" s="4" t="s">
        <v>101</v>
      </c>
      <c r="M46" s="4">
        <v>3</v>
      </c>
      <c r="N46" s="4">
        <v>60</v>
      </c>
      <c r="O46" s="4" t="s">
        <v>305</v>
      </c>
      <c r="P46" s="4" t="s">
        <v>516</v>
      </c>
      <c r="R46" s="4">
        <v>3</v>
      </c>
      <c r="S46" s="4" t="s">
        <v>517</v>
      </c>
      <c r="T46" s="4" t="s">
        <v>518</v>
      </c>
      <c r="U46" s="4">
        <v>8</v>
      </c>
      <c r="V46" s="4">
        <v>26</v>
      </c>
      <c r="W46" s="4">
        <v>6</v>
      </c>
      <c r="X46" s="4">
        <v>34</v>
      </c>
      <c r="Y46" s="4" t="s">
        <v>318</v>
      </c>
      <c r="Z46" s="4">
        <v>0.44444444444444442</v>
      </c>
      <c r="AA46" s="4">
        <v>0.21428571428571427</v>
      </c>
      <c r="AB46" s="4">
        <v>2.074074074074074</v>
      </c>
      <c r="AF46" s="4">
        <v>0.72951482473082008</v>
      </c>
      <c r="AG46" s="4">
        <v>0.61881863896985834</v>
      </c>
      <c r="AH46" s="4" t="s">
        <v>1002</v>
      </c>
      <c r="AI46" s="4" t="s">
        <v>39</v>
      </c>
      <c r="AJ46" s="4">
        <v>0</v>
      </c>
      <c r="AL46" s="9" t="s">
        <v>258</v>
      </c>
      <c r="AM46" s="9">
        <v>1</v>
      </c>
      <c r="AN46" s="9" t="s">
        <v>509</v>
      </c>
      <c r="AO46" s="9" t="s">
        <v>511</v>
      </c>
      <c r="AP46" s="4" t="s">
        <v>263</v>
      </c>
      <c r="AQ46" s="4">
        <v>2</v>
      </c>
    </row>
    <row r="47" spans="1:43" x14ac:dyDescent="0.3">
      <c r="A47" s="4" t="s">
        <v>520</v>
      </c>
      <c r="B47" s="4" t="s">
        <v>521</v>
      </c>
      <c r="C47" s="4">
        <v>2003</v>
      </c>
      <c r="D47" s="4" t="s">
        <v>156</v>
      </c>
      <c r="E47" s="4" t="s">
        <v>313</v>
      </c>
      <c r="F47" s="4" t="s">
        <v>42</v>
      </c>
      <c r="G47" s="4">
        <v>4</v>
      </c>
      <c r="H47" s="4" t="s">
        <v>314</v>
      </c>
      <c r="I47" s="4">
        <v>3</v>
      </c>
      <c r="J47" s="4" t="s">
        <v>460</v>
      </c>
      <c r="K47" s="4">
        <v>2</v>
      </c>
      <c r="L47" s="4" t="s">
        <v>522</v>
      </c>
      <c r="M47" s="4">
        <v>3</v>
      </c>
      <c r="N47" s="4">
        <v>50</v>
      </c>
      <c r="O47" s="4" t="s">
        <v>188</v>
      </c>
      <c r="R47" s="4">
        <v>0</v>
      </c>
      <c r="S47" s="4" t="s">
        <v>523</v>
      </c>
      <c r="T47" s="4" t="s">
        <v>524</v>
      </c>
      <c r="U47" s="4">
        <v>15</v>
      </c>
      <c r="V47" s="4">
        <v>42</v>
      </c>
      <c r="W47" s="4">
        <v>3</v>
      </c>
      <c r="X47" s="4">
        <v>8</v>
      </c>
      <c r="Y47" s="4" t="s">
        <v>318</v>
      </c>
      <c r="Z47" s="4">
        <v>0.55555555555555558</v>
      </c>
      <c r="AA47" s="4">
        <v>0.6</v>
      </c>
      <c r="AB47" s="4">
        <v>0.92592592592592604</v>
      </c>
      <c r="AF47" s="4">
        <v>-7.69610411361282E-2</v>
      </c>
      <c r="AG47" s="4">
        <v>0.79814599982524315</v>
      </c>
      <c r="AH47" s="4" t="s">
        <v>1002</v>
      </c>
      <c r="AI47" s="4" t="s">
        <v>39</v>
      </c>
      <c r="AJ47" s="4">
        <v>0</v>
      </c>
      <c r="AL47" s="9" t="s">
        <v>256</v>
      </c>
      <c r="AM47" s="9">
        <v>0</v>
      </c>
      <c r="AN47" s="9" t="s">
        <v>519</v>
      </c>
      <c r="AO47" s="9" t="s">
        <v>521</v>
      </c>
      <c r="AP47" s="4" t="s">
        <v>263</v>
      </c>
      <c r="AQ47" s="4">
        <v>2</v>
      </c>
    </row>
    <row r="48" spans="1:43" x14ac:dyDescent="0.3">
      <c r="A48" s="4" t="s">
        <v>520</v>
      </c>
      <c r="B48" s="4" t="s">
        <v>521</v>
      </c>
      <c r="C48" s="4">
        <v>2003</v>
      </c>
      <c r="D48" s="4" t="s">
        <v>156</v>
      </c>
      <c r="E48" s="4" t="s">
        <v>313</v>
      </c>
      <c r="F48" s="4" t="s">
        <v>42</v>
      </c>
      <c r="G48" s="4">
        <v>4</v>
      </c>
      <c r="H48" s="4" t="s">
        <v>314</v>
      </c>
      <c r="I48" s="4">
        <v>3</v>
      </c>
      <c r="J48" s="4" t="s">
        <v>460</v>
      </c>
      <c r="K48" s="4">
        <v>2</v>
      </c>
      <c r="L48" s="4" t="s">
        <v>49</v>
      </c>
      <c r="M48" s="4">
        <v>1</v>
      </c>
      <c r="N48" s="4">
        <v>67</v>
      </c>
      <c r="O48" s="4" t="s">
        <v>188</v>
      </c>
      <c r="R48" s="4">
        <v>0</v>
      </c>
      <c r="S48" s="4" t="s">
        <v>525</v>
      </c>
      <c r="T48" s="4" t="s">
        <v>44</v>
      </c>
      <c r="U48" s="4">
        <v>44</v>
      </c>
      <c r="V48" s="4">
        <v>61</v>
      </c>
      <c r="W48" s="4">
        <v>4</v>
      </c>
      <c r="X48" s="4">
        <v>6</v>
      </c>
      <c r="Y48" s="4" t="s">
        <v>318</v>
      </c>
      <c r="Z48" s="4">
        <v>2.5882352941176472</v>
      </c>
      <c r="AA48" s="4">
        <v>2</v>
      </c>
      <c r="AB48" s="4">
        <v>1.2941176470588236</v>
      </c>
      <c r="AF48" s="4">
        <v>0.25782910930209985</v>
      </c>
      <c r="AG48" s="4">
        <v>0.91189407396859279</v>
      </c>
      <c r="AH48" s="4" t="s">
        <v>1002</v>
      </c>
      <c r="AI48" s="4" t="s">
        <v>39</v>
      </c>
      <c r="AJ48" s="4">
        <v>0</v>
      </c>
      <c r="AL48" s="9" t="s">
        <v>256</v>
      </c>
      <c r="AM48" s="9">
        <v>0</v>
      </c>
      <c r="AN48" s="9" t="s">
        <v>519</v>
      </c>
      <c r="AO48" s="9" t="s">
        <v>521</v>
      </c>
      <c r="AP48" s="4" t="s">
        <v>263</v>
      </c>
      <c r="AQ48" s="4">
        <v>2</v>
      </c>
    </row>
    <row r="49" spans="1:43" ht="13.8" customHeight="1" x14ac:dyDescent="0.3">
      <c r="A49" s="4" t="s">
        <v>520</v>
      </c>
      <c r="B49" s="4" t="s">
        <v>521</v>
      </c>
      <c r="C49" s="4">
        <v>2003</v>
      </c>
      <c r="D49" s="4" t="s">
        <v>156</v>
      </c>
      <c r="E49" s="4" t="s">
        <v>313</v>
      </c>
      <c r="F49" s="4" t="s">
        <v>42</v>
      </c>
      <c r="G49" s="4">
        <v>4</v>
      </c>
      <c r="H49" s="4" t="s">
        <v>351</v>
      </c>
      <c r="I49" s="4">
        <v>3</v>
      </c>
      <c r="J49" s="4" t="s">
        <v>460</v>
      </c>
      <c r="K49" s="4">
        <v>2</v>
      </c>
      <c r="L49" s="4" t="s">
        <v>522</v>
      </c>
      <c r="M49" s="4">
        <v>2</v>
      </c>
      <c r="N49" s="4">
        <v>50</v>
      </c>
      <c r="O49" s="4" t="s">
        <v>189</v>
      </c>
      <c r="P49" s="4" t="s">
        <v>527</v>
      </c>
      <c r="Q49" s="4" t="s">
        <v>528</v>
      </c>
      <c r="R49" s="4">
        <v>1</v>
      </c>
      <c r="S49" s="4" t="s">
        <v>529</v>
      </c>
      <c r="T49" s="4" t="s">
        <v>530</v>
      </c>
      <c r="U49" s="4">
        <v>1</v>
      </c>
      <c r="V49" s="4">
        <v>12</v>
      </c>
      <c r="W49" s="4">
        <v>17</v>
      </c>
      <c r="X49" s="4">
        <v>38</v>
      </c>
      <c r="Y49" s="4" t="s">
        <v>318</v>
      </c>
      <c r="Z49" s="4">
        <v>9.0909090909090912E-2</v>
      </c>
      <c r="AA49" s="4">
        <v>0.80952380952380953</v>
      </c>
      <c r="AB49" s="4">
        <v>0.11229946524064172</v>
      </c>
      <c r="AF49" s="4">
        <v>-2.1865861791311634</v>
      </c>
      <c r="AG49" s="4">
        <v>1.0942356546648913</v>
      </c>
      <c r="AH49" s="4" t="s">
        <v>1002</v>
      </c>
      <c r="AI49" s="4" t="s">
        <v>39</v>
      </c>
      <c r="AJ49" s="4">
        <v>0</v>
      </c>
      <c r="AL49" s="9" t="s">
        <v>258</v>
      </c>
      <c r="AM49" s="9">
        <v>1</v>
      </c>
      <c r="AN49" s="9" t="s">
        <v>526</v>
      </c>
      <c r="AO49" s="9" t="s">
        <v>521</v>
      </c>
      <c r="AP49" s="4" t="s">
        <v>263</v>
      </c>
      <c r="AQ49" s="4">
        <v>2</v>
      </c>
    </row>
    <row r="50" spans="1:43" x14ac:dyDescent="0.3">
      <c r="A50" s="4" t="s">
        <v>520</v>
      </c>
      <c r="B50" s="4" t="s">
        <v>521</v>
      </c>
      <c r="C50" s="4">
        <v>2003</v>
      </c>
      <c r="D50" s="4" t="s">
        <v>156</v>
      </c>
      <c r="E50" s="4" t="s">
        <v>313</v>
      </c>
      <c r="F50" s="4" t="s">
        <v>42</v>
      </c>
      <c r="G50" s="4">
        <v>4</v>
      </c>
      <c r="H50" s="4" t="s">
        <v>351</v>
      </c>
      <c r="I50" s="4">
        <v>3</v>
      </c>
      <c r="J50" s="4" t="s">
        <v>460</v>
      </c>
      <c r="K50" s="4">
        <v>2</v>
      </c>
      <c r="L50" s="4" t="s">
        <v>49</v>
      </c>
      <c r="M50" s="4">
        <v>1</v>
      </c>
      <c r="N50" s="4">
        <v>67</v>
      </c>
      <c r="O50" s="4" t="s">
        <v>189</v>
      </c>
      <c r="P50" s="4" t="s">
        <v>527</v>
      </c>
      <c r="Q50" s="4" t="s">
        <v>528</v>
      </c>
      <c r="R50" s="4">
        <v>1</v>
      </c>
      <c r="S50" s="4" t="s">
        <v>531</v>
      </c>
      <c r="T50" s="4" t="s">
        <v>532</v>
      </c>
      <c r="U50" s="4">
        <v>10</v>
      </c>
      <c r="V50" s="4">
        <v>17</v>
      </c>
      <c r="W50" s="4">
        <v>38</v>
      </c>
      <c r="X50" s="4">
        <v>50</v>
      </c>
      <c r="Y50" s="4" t="s">
        <v>318</v>
      </c>
      <c r="Z50" s="4">
        <v>1.4285714285714286</v>
      </c>
      <c r="AA50" s="4">
        <v>3.1666666666666665</v>
      </c>
      <c r="AB50" s="4">
        <v>0.45112781954887221</v>
      </c>
      <c r="AF50" s="4">
        <v>-0.79600456599965297</v>
      </c>
      <c r="AG50" s="4">
        <v>0.59372238096955754</v>
      </c>
      <c r="AH50" s="4" t="s">
        <v>1002</v>
      </c>
      <c r="AI50" s="4" t="s">
        <v>39</v>
      </c>
      <c r="AJ50" s="4">
        <v>0</v>
      </c>
      <c r="AL50" s="9" t="s">
        <v>258</v>
      </c>
      <c r="AM50" s="9">
        <v>1</v>
      </c>
      <c r="AN50" s="9" t="s">
        <v>526</v>
      </c>
      <c r="AO50" s="9" t="s">
        <v>521</v>
      </c>
      <c r="AP50" s="4" t="s">
        <v>263</v>
      </c>
      <c r="AQ50" s="4">
        <v>2</v>
      </c>
    </row>
    <row r="51" spans="1:43" x14ac:dyDescent="0.3">
      <c r="A51" s="4" t="s">
        <v>534</v>
      </c>
      <c r="B51" s="4" t="s">
        <v>535</v>
      </c>
      <c r="C51" s="4">
        <v>2014</v>
      </c>
      <c r="D51" s="4" t="s">
        <v>230</v>
      </c>
      <c r="E51" s="4" t="s">
        <v>536</v>
      </c>
      <c r="F51" s="4" t="s">
        <v>34</v>
      </c>
      <c r="G51" s="4">
        <v>2</v>
      </c>
      <c r="H51" s="4" t="s">
        <v>314</v>
      </c>
      <c r="I51" s="4">
        <v>3</v>
      </c>
      <c r="J51" s="4" t="s">
        <v>383</v>
      </c>
      <c r="K51" s="4">
        <v>0</v>
      </c>
      <c r="L51" s="4" t="s">
        <v>36</v>
      </c>
      <c r="M51" s="4">
        <v>0</v>
      </c>
      <c r="N51" s="4">
        <v>574</v>
      </c>
      <c r="O51" s="4" t="s">
        <v>188</v>
      </c>
      <c r="R51" s="4">
        <v>0</v>
      </c>
      <c r="S51" s="4" t="s">
        <v>537</v>
      </c>
      <c r="T51" s="4" t="s">
        <v>538</v>
      </c>
      <c r="U51" s="4">
        <v>13</v>
      </c>
      <c r="V51" s="4">
        <v>556</v>
      </c>
      <c r="W51" s="4">
        <v>0.5</v>
      </c>
      <c r="X51" s="4">
        <v>18</v>
      </c>
      <c r="Y51" s="4" t="s">
        <v>318</v>
      </c>
      <c r="Z51" s="4">
        <v>2.3941068139963169E-2</v>
      </c>
      <c r="AA51" s="4">
        <v>2.8571428571428571E-2</v>
      </c>
      <c r="AB51" s="4">
        <v>0.83793738489871095</v>
      </c>
      <c r="AF51" s="4">
        <v>-0.17681190098298494</v>
      </c>
      <c r="AG51" s="4">
        <v>1.4614744454461339</v>
      </c>
      <c r="AH51" s="4" t="s">
        <v>998</v>
      </c>
      <c r="AI51" s="4" t="s">
        <v>39</v>
      </c>
      <c r="AJ51" s="4">
        <v>0</v>
      </c>
      <c r="AL51" s="9" t="s">
        <v>256</v>
      </c>
      <c r="AM51" s="9">
        <v>0</v>
      </c>
      <c r="AN51" s="9" t="s">
        <v>533</v>
      </c>
      <c r="AO51" s="9" t="s">
        <v>539</v>
      </c>
      <c r="AP51" s="4" t="s">
        <v>263</v>
      </c>
      <c r="AQ51" s="4">
        <v>2</v>
      </c>
    </row>
    <row r="52" spans="1:43" x14ac:dyDescent="0.3">
      <c r="A52" s="4" t="s">
        <v>541</v>
      </c>
      <c r="B52" s="4" t="s">
        <v>542</v>
      </c>
      <c r="C52" s="4">
        <v>2013</v>
      </c>
      <c r="D52" s="4" t="s">
        <v>273</v>
      </c>
      <c r="E52" s="4" t="s">
        <v>183</v>
      </c>
      <c r="F52" s="4" t="s">
        <v>42</v>
      </c>
      <c r="G52" s="4">
        <v>4</v>
      </c>
      <c r="H52" s="4" t="s">
        <v>314</v>
      </c>
      <c r="I52" s="4">
        <v>3</v>
      </c>
      <c r="J52" s="4" t="s">
        <v>315</v>
      </c>
      <c r="K52" s="4">
        <v>3</v>
      </c>
      <c r="L52" s="4" t="s">
        <v>49</v>
      </c>
      <c r="M52" s="4">
        <v>1</v>
      </c>
      <c r="N52" s="4">
        <v>311</v>
      </c>
      <c r="O52" s="4" t="s">
        <v>188</v>
      </c>
      <c r="R52" s="4">
        <v>0</v>
      </c>
      <c r="S52" s="4" t="s">
        <v>543</v>
      </c>
      <c r="T52" s="4" t="s">
        <v>544</v>
      </c>
      <c r="U52" s="4">
        <v>150</v>
      </c>
      <c r="V52" s="4">
        <v>276</v>
      </c>
      <c r="W52" s="4">
        <v>25</v>
      </c>
      <c r="X52" s="4">
        <v>35</v>
      </c>
      <c r="Y52" s="4" t="s">
        <v>318</v>
      </c>
      <c r="Z52" s="4">
        <v>1.1904761904761905</v>
      </c>
      <c r="AA52" s="4">
        <v>2.5</v>
      </c>
      <c r="AB52" s="4">
        <v>0.47619047619047616</v>
      </c>
      <c r="AF52" s="4">
        <v>-0.74193734472937733</v>
      </c>
      <c r="AG52" s="4">
        <v>0.39319610196843841</v>
      </c>
      <c r="AH52" s="4" t="s">
        <v>1061</v>
      </c>
      <c r="AI52" s="4" t="s">
        <v>39</v>
      </c>
      <c r="AJ52" s="4">
        <v>0</v>
      </c>
      <c r="AL52" s="9" t="s">
        <v>258</v>
      </c>
      <c r="AM52" s="9">
        <v>1</v>
      </c>
      <c r="AN52" s="9" t="s">
        <v>540</v>
      </c>
      <c r="AO52" s="9" t="s">
        <v>542</v>
      </c>
      <c r="AP52" s="4" t="s">
        <v>263</v>
      </c>
      <c r="AQ52" s="4">
        <v>2</v>
      </c>
    </row>
    <row r="53" spans="1:43" x14ac:dyDescent="0.3">
      <c r="A53" s="4" t="s">
        <v>541</v>
      </c>
      <c r="B53" s="4" t="s">
        <v>542</v>
      </c>
      <c r="C53" s="4">
        <v>2013</v>
      </c>
      <c r="D53" s="4" t="s">
        <v>273</v>
      </c>
      <c r="E53" s="4" t="s">
        <v>183</v>
      </c>
      <c r="F53" s="4" t="s">
        <v>42</v>
      </c>
      <c r="G53" s="4">
        <v>4</v>
      </c>
      <c r="H53" s="4" t="s">
        <v>319</v>
      </c>
      <c r="I53" s="4">
        <v>3</v>
      </c>
      <c r="J53" s="4" t="s">
        <v>315</v>
      </c>
      <c r="K53" s="4">
        <v>3</v>
      </c>
      <c r="L53" s="4" t="s">
        <v>49</v>
      </c>
      <c r="M53" s="4">
        <v>1</v>
      </c>
      <c r="N53" s="4">
        <v>311</v>
      </c>
      <c r="O53" s="4" t="s">
        <v>189</v>
      </c>
      <c r="P53" s="4" t="s">
        <v>410</v>
      </c>
      <c r="Q53" s="4" t="s">
        <v>545</v>
      </c>
      <c r="R53" s="4">
        <v>1</v>
      </c>
      <c r="S53" s="4" t="s">
        <v>546</v>
      </c>
      <c r="T53" s="4" t="s">
        <v>547</v>
      </c>
      <c r="U53" s="4">
        <v>136</v>
      </c>
      <c r="V53" s="4">
        <v>250</v>
      </c>
      <c r="W53" s="4">
        <v>25</v>
      </c>
      <c r="X53" s="4">
        <v>40</v>
      </c>
      <c r="Y53" s="4" t="s">
        <v>318</v>
      </c>
      <c r="Z53" s="4">
        <v>1.1929824561403508</v>
      </c>
      <c r="AA53" s="4">
        <v>1.6666666666666667</v>
      </c>
      <c r="AB53" s="4">
        <v>0.71578947368421042</v>
      </c>
      <c r="AF53" s="4">
        <v>-0.33436918642443431</v>
      </c>
      <c r="AG53" s="4">
        <v>0.35041623488031864</v>
      </c>
      <c r="AH53" s="4" t="s">
        <v>1061</v>
      </c>
      <c r="AI53" s="4" t="s">
        <v>39</v>
      </c>
      <c r="AJ53" s="4">
        <v>0</v>
      </c>
      <c r="AL53" s="9" t="s">
        <v>258</v>
      </c>
      <c r="AM53" s="9">
        <v>1</v>
      </c>
      <c r="AN53" s="9" t="s">
        <v>540</v>
      </c>
      <c r="AO53" s="9" t="s">
        <v>542</v>
      </c>
      <c r="AP53" s="4" t="s">
        <v>263</v>
      </c>
      <c r="AQ53" s="4">
        <v>2</v>
      </c>
    </row>
    <row r="54" spans="1:43" x14ac:dyDescent="0.3">
      <c r="A54" s="4" t="s">
        <v>549</v>
      </c>
      <c r="B54" s="4" t="s">
        <v>550</v>
      </c>
      <c r="C54" s="4">
        <v>2011</v>
      </c>
      <c r="D54" s="4" t="s">
        <v>224</v>
      </c>
      <c r="E54" s="4" t="s">
        <v>551</v>
      </c>
      <c r="F54" s="4" t="s">
        <v>76</v>
      </c>
      <c r="G54" s="4">
        <v>5</v>
      </c>
      <c r="H54" s="4" t="s">
        <v>314</v>
      </c>
      <c r="I54" s="4">
        <v>3</v>
      </c>
      <c r="J54" s="4" t="s">
        <v>1069</v>
      </c>
      <c r="K54" s="4">
        <v>2</v>
      </c>
      <c r="L54" s="4" t="s">
        <v>101</v>
      </c>
      <c r="M54" s="4">
        <v>3</v>
      </c>
      <c r="N54" s="4">
        <v>98</v>
      </c>
      <c r="O54" s="4" t="s">
        <v>188</v>
      </c>
      <c r="R54" s="4">
        <v>0</v>
      </c>
      <c r="S54" s="4" t="s">
        <v>552</v>
      </c>
      <c r="T54" s="4" t="s">
        <v>553</v>
      </c>
      <c r="U54" s="4">
        <v>41</v>
      </c>
      <c r="V54" s="4">
        <v>74</v>
      </c>
      <c r="W54" s="4">
        <v>11</v>
      </c>
      <c r="X54" s="4">
        <v>24</v>
      </c>
      <c r="Y54" s="4" t="s">
        <v>318</v>
      </c>
      <c r="Z54" s="4">
        <v>1.2424242424242424</v>
      </c>
      <c r="AA54" s="4">
        <v>0.84615384615384615</v>
      </c>
      <c r="AB54" s="4">
        <v>1.4683195592286502</v>
      </c>
      <c r="AF54" s="4">
        <v>0.38411858990099379</v>
      </c>
      <c r="AG54" s="4">
        <v>0.4717260243378959</v>
      </c>
      <c r="AH54" s="4" t="s">
        <v>998</v>
      </c>
      <c r="AI54" s="4" t="s">
        <v>39</v>
      </c>
      <c r="AJ54" s="4">
        <v>0</v>
      </c>
      <c r="AL54" s="9" t="s">
        <v>256</v>
      </c>
      <c r="AM54" s="9">
        <v>0</v>
      </c>
      <c r="AN54" s="9" t="s">
        <v>548</v>
      </c>
      <c r="AO54" s="9" t="s">
        <v>550</v>
      </c>
      <c r="AP54" s="4" t="s">
        <v>263</v>
      </c>
      <c r="AQ54" s="4">
        <v>2</v>
      </c>
    </row>
    <row r="55" spans="1:43" x14ac:dyDescent="0.3">
      <c r="A55" s="4" t="s">
        <v>549</v>
      </c>
      <c r="B55" s="4" t="s">
        <v>550</v>
      </c>
      <c r="C55" s="4">
        <v>2011</v>
      </c>
      <c r="D55" s="4" t="s">
        <v>224</v>
      </c>
      <c r="E55" s="4" t="s">
        <v>551</v>
      </c>
      <c r="F55" s="4" t="s">
        <v>76</v>
      </c>
      <c r="G55" s="4">
        <v>5</v>
      </c>
      <c r="H55" s="4" t="s">
        <v>351</v>
      </c>
      <c r="I55" s="4">
        <v>3</v>
      </c>
      <c r="J55" s="4" t="s">
        <v>1069</v>
      </c>
      <c r="K55" s="4">
        <v>2</v>
      </c>
      <c r="L55" s="4" t="s">
        <v>101</v>
      </c>
      <c r="M55" s="4">
        <v>3</v>
      </c>
      <c r="N55" s="4">
        <v>98</v>
      </c>
      <c r="O55" s="4" t="s">
        <v>189</v>
      </c>
      <c r="P55" s="4" t="s">
        <v>554</v>
      </c>
      <c r="Q55" s="4" t="s">
        <v>555</v>
      </c>
      <c r="R55" s="4">
        <v>1</v>
      </c>
      <c r="S55" s="4" t="s">
        <v>556</v>
      </c>
      <c r="T55" s="4" t="s">
        <v>557</v>
      </c>
      <c r="U55" s="4">
        <v>19</v>
      </c>
      <c r="V55" s="4">
        <v>42</v>
      </c>
      <c r="W55" s="4">
        <v>33</v>
      </c>
      <c r="X55" s="4">
        <v>56</v>
      </c>
      <c r="Y55" s="4" t="s">
        <v>318</v>
      </c>
      <c r="Z55" s="4">
        <v>0.82608695652173914</v>
      </c>
      <c r="AA55" s="4">
        <v>1.4347826086956521</v>
      </c>
      <c r="AB55" s="4">
        <v>0.5757575757575758</v>
      </c>
      <c r="AF55" s="4">
        <v>-0.55206858230003975</v>
      </c>
      <c r="AG55" s="4">
        <v>0.4121785183503977</v>
      </c>
      <c r="AH55" s="4" t="s">
        <v>998</v>
      </c>
      <c r="AI55" s="4" t="s">
        <v>39</v>
      </c>
      <c r="AJ55" s="4">
        <v>0</v>
      </c>
      <c r="AL55" s="9" t="s">
        <v>256</v>
      </c>
      <c r="AM55" s="9">
        <v>0</v>
      </c>
      <c r="AN55" s="9" t="s">
        <v>548</v>
      </c>
      <c r="AO55" s="9" t="s">
        <v>550</v>
      </c>
      <c r="AP55" s="4" t="s">
        <v>263</v>
      </c>
      <c r="AQ55" s="4">
        <v>2</v>
      </c>
    </row>
    <row r="56" spans="1:43" x14ac:dyDescent="0.3">
      <c r="A56" s="4" t="s">
        <v>549</v>
      </c>
      <c r="B56" s="4" t="s">
        <v>550</v>
      </c>
      <c r="C56" s="4">
        <v>2011</v>
      </c>
      <c r="D56" s="4" t="s">
        <v>224</v>
      </c>
      <c r="E56" s="4" t="s">
        <v>551</v>
      </c>
      <c r="F56" s="4" t="s">
        <v>76</v>
      </c>
      <c r="G56" s="4">
        <v>5</v>
      </c>
      <c r="H56" s="4" t="s">
        <v>351</v>
      </c>
      <c r="I56" s="4">
        <v>3</v>
      </c>
      <c r="J56" s="4" t="s">
        <v>1069</v>
      </c>
      <c r="K56" s="4">
        <v>2</v>
      </c>
      <c r="L56" s="4" t="s">
        <v>101</v>
      </c>
      <c r="M56" s="4">
        <v>3</v>
      </c>
      <c r="N56" s="4">
        <v>98</v>
      </c>
      <c r="O56" s="4" t="s">
        <v>305</v>
      </c>
      <c r="P56" s="4" t="s">
        <v>389</v>
      </c>
      <c r="R56" s="4">
        <v>3</v>
      </c>
      <c r="S56" s="4" t="s">
        <v>558</v>
      </c>
      <c r="T56" s="4" t="s">
        <v>559</v>
      </c>
      <c r="U56" s="4">
        <v>10</v>
      </c>
      <c r="V56" s="4">
        <v>30</v>
      </c>
      <c r="W56" s="4">
        <v>42</v>
      </c>
      <c r="X56" s="4">
        <v>68</v>
      </c>
      <c r="Y56" s="4" t="s">
        <v>318</v>
      </c>
      <c r="Z56" s="4">
        <v>0.5</v>
      </c>
      <c r="AA56" s="4">
        <v>1.6153846153846154</v>
      </c>
      <c r="AB56" s="4">
        <v>0.30952380952380953</v>
      </c>
      <c r="AF56" s="4">
        <v>-1.1727202608218315</v>
      </c>
      <c r="AG56" s="4">
        <v>0.46072883811528698</v>
      </c>
      <c r="AH56" s="4" t="s">
        <v>998</v>
      </c>
      <c r="AI56" s="4" t="s">
        <v>39</v>
      </c>
      <c r="AJ56" s="4">
        <v>0</v>
      </c>
      <c r="AL56" s="9" t="s">
        <v>256</v>
      </c>
      <c r="AM56" s="9">
        <v>0</v>
      </c>
      <c r="AN56" s="9" t="s">
        <v>548</v>
      </c>
      <c r="AO56" s="9" t="s">
        <v>550</v>
      </c>
      <c r="AP56" s="4" t="s">
        <v>263</v>
      </c>
      <c r="AQ56" s="4">
        <v>2</v>
      </c>
    </row>
    <row r="57" spans="1:43" x14ac:dyDescent="0.3">
      <c r="A57" s="4" t="s">
        <v>561</v>
      </c>
      <c r="B57" s="4" t="s">
        <v>562</v>
      </c>
      <c r="C57" s="4">
        <v>2017</v>
      </c>
      <c r="D57" s="4" t="s">
        <v>227</v>
      </c>
      <c r="E57" s="4" t="s">
        <v>359</v>
      </c>
      <c r="F57" s="4" t="s">
        <v>42</v>
      </c>
      <c r="G57" s="4">
        <v>4</v>
      </c>
      <c r="H57" s="4" t="s">
        <v>314</v>
      </c>
      <c r="I57" s="4">
        <v>3</v>
      </c>
      <c r="J57" s="4" t="s">
        <v>383</v>
      </c>
      <c r="K57" s="4">
        <v>0</v>
      </c>
      <c r="L57" s="4" t="s">
        <v>101</v>
      </c>
      <c r="M57" s="4">
        <v>3</v>
      </c>
      <c r="N57" s="4">
        <v>875</v>
      </c>
      <c r="O57" s="4" t="s">
        <v>188</v>
      </c>
      <c r="R57" s="4">
        <v>0</v>
      </c>
      <c r="S57" s="4" t="s">
        <v>563</v>
      </c>
      <c r="T57" s="4" t="s">
        <v>564</v>
      </c>
      <c r="Y57" s="4" t="s">
        <v>318</v>
      </c>
      <c r="AB57" s="4" t="s">
        <v>565</v>
      </c>
      <c r="AC57" s="4">
        <v>0.81499999999999995</v>
      </c>
      <c r="AD57" s="4">
        <v>0.28699999999999998</v>
      </c>
      <c r="AE57" s="4">
        <v>2.6389999999999998</v>
      </c>
      <c r="AF57" s="4">
        <v>-0.2045671657412744</v>
      </c>
      <c r="AG57" s="4">
        <v>0.56598804100604672</v>
      </c>
      <c r="AH57" s="4" t="s">
        <v>1075</v>
      </c>
      <c r="AI57" s="4" t="s">
        <v>39</v>
      </c>
      <c r="AJ57" s="4">
        <v>0</v>
      </c>
      <c r="AL57" s="9" t="s">
        <v>256</v>
      </c>
      <c r="AM57" s="9">
        <v>0</v>
      </c>
      <c r="AN57" s="9" t="s">
        <v>560</v>
      </c>
      <c r="AO57" s="9" t="s">
        <v>562</v>
      </c>
      <c r="AP57" s="4" t="s">
        <v>566</v>
      </c>
      <c r="AQ57" s="4">
        <v>5</v>
      </c>
    </row>
    <row r="58" spans="1:43" x14ac:dyDescent="0.3">
      <c r="A58" s="4" t="s">
        <v>561</v>
      </c>
      <c r="B58" s="4" t="s">
        <v>562</v>
      </c>
      <c r="C58" s="4">
        <v>2017</v>
      </c>
      <c r="D58" s="4" t="s">
        <v>227</v>
      </c>
      <c r="E58" s="4" t="s">
        <v>359</v>
      </c>
      <c r="F58" s="4" t="s">
        <v>42</v>
      </c>
      <c r="G58" s="4">
        <v>4</v>
      </c>
      <c r="H58" s="4" t="s">
        <v>351</v>
      </c>
      <c r="I58" s="4">
        <v>3</v>
      </c>
      <c r="J58" s="4" t="s">
        <v>383</v>
      </c>
      <c r="K58" s="4">
        <v>0</v>
      </c>
      <c r="L58" s="4" t="s">
        <v>101</v>
      </c>
      <c r="M58" s="4">
        <v>3</v>
      </c>
      <c r="N58" s="4">
        <v>875</v>
      </c>
      <c r="O58" s="4" t="s">
        <v>189</v>
      </c>
      <c r="P58" s="4" t="s">
        <v>527</v>
      </c>
      <c r="Q58" s="4" t="s">
        <v>567</v>
      </c>
      <c r="R58" s="4">
        <v>1</v>
      </c>
      <c r="S58" s="4" t="s">
        <v>568</v>
      </c>
      <c r="T58" s="4" t="s">
        <v>569</v>
      </c>
      <c r="Y58" s="4" t="s">
        <v>318</v>
      </c>
      <c r="AB58" s="4" t="s">
        <v>570</v>
      </c>
      <c r="AC58" s="4">
        <v>0.626</v>
      </c>
      <c r="AD58" s="4">
        <v>0.373</v>
      </c>
      <c r="AE58" s="4">
        <v>1.052</v>
      </c>
      <c r="AF58" s="4">
        <v>-0.46840490788203853</v>
      </c>
      <c r="AG58" s="4">
        <v>0.26450764634026525</v>
      </c>
      <c r="AH58" s="4" t="s">
        <v>1075</v>
      </c>
      <c r="AI58" s="4" t="s">
        <v>72</v>
      </c>
      <c r="AJ58" s="4">
        <v>0</v>
      </c>
      <c r="AK58" s="4" t="s">
        <v>571</v>
      </c>
      <c r="AL58" s="9" t="s">
        <v>258</v>
      </c>
      <c r="AM58" s="9">
        <v>1</v>
      </c>
      <c r="AN58" s="9" t="s">
        <v>560</v>
      </c>
      <c r="AO58" s="9" t="s">
        <v>562</v>
      </c>
      <c r="AP58" s="4" t="s">
        <v>566</v>
      </c>
      <c r="AQ58" s="4">
        <v>5</v>
      </c>
    </row>
    <row r="59" spans="1:43" x14ac:dyDescent="0.3">
      <c r="A59" s="4" t="s">
        <v>573</v>
      </c>
      <c r="B59" s="4" t="s">
        <v>574</v>
      </c>
      <c r="C59" s="4">
        <v>2015</v>
      </c>
      <c r="D59" s="4" t="s">
        <v>575</v>
      </c>
      <c r="E59" s="4" t="s">
        <v>230</v>
      </c>
      <c r="F59" s="4" t="s">
        <v>34</v>
      </c>
      <c r="G59" s="4">
        <v>2</v>
      </c>
      <c r="H59" s="4" t="s">
        <v>351</v>
      </c>
      <c r="I59" s="4">
        <v>3</v>
      </c>
      <c r="J59" s="4" t="s">
        <v>1070</v>
      </c>
      <c r="K59" s="4">
        <v>0</v>
      </c>
      <c r="L59" s="4" t="s">
        <v>36</v>
      </c>
      <c r="M59" s="4">
        <v>0</v>
      </c>
      <c r="N59" s="4">
        <v>379</v>
      </c>
      <c r="O59" s="4" t="s">
        <v>305</v>
      </c>
      <c r="P59" s="4" t="s">
        <v>389</v>
      </c>
      <c r="R59" s="4">
        <v>3</v>
      </c>
      <c r="S59" s="4" t="s">
        <v>576</v>
      </c>
      <c r="T59" s="4" t="s">
        <v>577</v>
      </c>
      <c r="U59" s="4">
        <v>5</v>
      </c>
      <c r="V59" s="4">
        <v>159</v>
      </c>
      <c r="W59" s="4">
        <v>9</v>
      </c>
      <c r="X59" s="4">
        <v>235</v>
      </c>
      <c r="Y59" s="4" t="s">
        <v>318</v>
      </c>
      <c r="Z59" s="4">
        <v>3.2467532467532464E-2</v>
      </c>
      <c r="AA59" s="4">
        <v>3.9823008849557522E-2</v>
      </c>
      <c r="AB59" s="4">
        <v>0.81529581529581518</v>
      </c>
      <c r="AF59" s="4">
        <v>-0.20420426804346242</v>
      </c>
      <c r="AG59" s="4">
        <v>0.56747633991707491</v>
      </c>
      <c r="AH59" s="4" t="s">
        <v>1061</v>
      </c>
      <c r="AI59" s="4" t="s">
        <v>39</v>
      </c>
      <c r="AJ59" s="4">
        <v>0</v>
      </c>
      <c r="AL59" s="9" t="s">
        <v>256</v>
      </c>
      <c r="AM59" s="9">
        <v>0</v>
      </c>
      <c r="AN59" s="9" t="s">
        <v>572</v>
      </c>
      <c r="AO59" s="9" t="s">
        <v>578</v>
      </c>
      <c r="AP59" s="4" t="s">
        <v>263</v>
      </c>
      <c r="AQ59" s="4">
        <v>2</v>
      </c>
    </row>
    <row r="60" spans="1:43" x14ac:dyDescent="0.3">
      <c r="A60" s="4" t="s">
        <v>580</v>
      </c>
      <c r="B60" s="4" t="s">
        <v>581</v>
      </c>
      <c r="C60" s="4">
        <v>2008</v>
      </c>
      <c r="D60" s="4" t="s">
        <v>224</v>
      </c>
      <c r="E60" s="4" t="s">
        <v>582</v>
      </c>
      <c r="F60" s="4" t="s">
        <v>76</v>
      </c>
      <c r="G60" s="4">
        <v>5</v>
      </c>
      <c r="H60" s="4" t="s">
        <v>314</v>
      </c>
      <c r="I60" s="4">
        <v>3</v>
      </c>
      <c r="J60" s="4" t="s">
        <v>460</v>
      </c>
      <c r="K60" s="4">
        <v>2</v>
      </c>
      <c r="L60" s="4" t="s">
        <v>119</v>
      </c>
      <c r="M60" s="4">
        <v>4</v>
      </c>
      <c r="N60" s="4">
        <v>265</v>
      </c>
      <c r="O60" s="4" t="s">
        <v>188</v>
      </c>
      <c r="R60" s="4">
        <v>0</v>
      </c>
      <c r="S60" s="4" t="s">
        <v>583</v>
      </c>
      <c r="T60" s="4" t="s">
        <v>584</v>
      </c>
      <c r="U60" s="4">
        <v>63</v>
      </c>
      <c r="V60" s="4">
        <v>198</v>
      </c>
      <c r="W60" s="4">
        <v>11</v>
      </c>
      <c r="X60" s="4">
        <v>67</v>
      </c>
      <c r="Y60" s="4" t="s">
        <v>318</v>
      </c>
      <c r="Z60" s="4">
        <v>0.46666666666666667</v>
      </c>
      <c r="AA60" s="4">
        <v>0.19642857142857142</v>
      </c>
      <c r="AB60" s="4">
        <v>2.375757575757576</v>
      </c>
      <c r="AF60" s="4">
        <v>0.86531636588988203</v>
      </c>
      <c r="AG60" s="4">
        <v>0.36338224646597289</v>
      </c>
      <c r="AH60" s="4" t="s">
        <v>998</v>
      </c>
      <c r="AI60" s="4" t="s">
        <v>39</v>
      </c>
      <c r="AJ60" s="4">
        <v>0</v>
      </c>
      <c r="AL60" s="9" t="s">
        <v>258</v>
      </c>
      <c r="AM60" s="9">
        <v>1</v>
      </c>
      <c r="AN60" s="9" t="s">
        <v>579</v>
      </c>
      <c r="AO60" s="9" t="s">
        <v>581</v>
      </c>
      <c r="AP60" s="4" t="s">
        <v>263</v>
      </c>
      <c r="AQ60" s="4">
        <v>2</v>
      </c>
    </row>
    <row r="61" spans="1:43" x14ac:dyDescent="0.3">
      <c r="A61" s="4" t="s">
        <v>580</v>
      </c>
      <c r="B61" s="4" t="s">
        <v>581</v>
      </c>
      <c r="C61" s="4">
        <v>2008</v>
      </c>
      <c r="D61" s="4" t="s">
        <v>224</v>
      </c>
      <c r="E61" s="4" t="s">
        <v>582</v>
      </c>
      <c r="F61" s="4" t="s">
        <v>76</v>
      </c>
      <c r="G61" s="4">
        <v>5</v>
      </c>
      <c r="H61" s="4" t="s">
        <v>351</v>
      </c>
      <c r="I61" s="4">
        <v>3</v>
      </c>
      <c r="J61" s="4" t="s">
        <v>460</v>
      </c>
      <c r="K61" s="4">
        <v>2</v>
      </c>
      <c r="L61" s="4" t="s">
        <v>119</v>
      </c>
      <c r="M61" s="4">
        <v>4</v>
      </c>
      <c r="N61" s="4">
        <v>265</v>
      </c>
      <c r="O61" s="4" t="s">
        <v>306</v>
      </c>
      <c r="P61" s="4" t="s">
        <v>355</v>
      </c>
      <c r="R61" s="4">
        <v>2</v>
      </c>
      <c r="S61" s="4" t="s">
        <v>585</v>
      </c>
      <c r="T61" s="4" t="s">
        <v>586</v>
      </c>
      <c r="U61" s="4">
        <v>18</v>
      </c>
      <c r="V61" s="4">
        <v>109</v>
      </c>
      <c r="W61" s="4">
        <v>56</v>
      </c>
      <c r="X61" s="4">
        <v>156</v>
      </c>
      <c r="Y61" s="4" t="s">
        <v>318</v>
      </c>
      <c r="Z61" s="4">
        <v>0.19780219780219779</v>
      </c>
      <c r="AA61" s="4">
        <v>0.56000000000000005</v>
      </c>
      <c r="AB61" s="4">
        <v>0.35321821036106743</v>
      </c>
      <c r="AF61" s="4">
        <v>-1.0406692533677435</v>
      </c>
      <c r="AG61" s="4">
        <v>0.30724861171648832</v>
      </c>
      <c r="AH61" s="4" t="s">
        <v>998</v>
      </c>
      <c r="AI61" s="4" t="s">
        <v>39</v>
      </c>
      <c r="AJ61" s="4">
        <v>0</v>
      </c>
      <c r="AL61" s="9" t="s">
        <v>256</v>
      </c>
      <c r="AM61" s="9">
        <v>0</v>
      </c>
      <c r="AN61" s="9" t="s">
        <v>579</v>
      </c>
      <c r="AO61" s="9" t="s">
        <v>581</v>
      </c>
      <c r="AP61" s="4" t="s">
        <v>263</v>
      </c>
      <c r="AQ61" s="4">
        <v>2</v>
      </c>
    </row>
    <row r="62" spans="1:43" x14ac:dyDescent="0.3">
      <c r="A62" s="4" t="s">
        <v>580</v>
      </c>
      <c r="B62" s="4" t="s">
        <v>581</v>
      </c>
      <c r="C62" s="4">
        <v>2008</v>
      </c>
      <c r="D62" s="4" t="s">
        <v>224</v>
      </c>
      <c r="E62" s="4" t="s">
        <v>582</v>
      </c>
      <c r="F62" s="4" t="s">
        <v>76</v>
      </c>
      <c r="G62" s="4">
        <v>5</v>
      </c>
      <c r="H62" s="4" t="s">
        <v>351</v>
      </c>
      <c r="I62" s="4">
        <v>3</v>
      </c>
      <c r="J62" s="4" t="s">
        <v>460</v>
      </c>
      <c r="K62" s="4">
        <v>2</v>
      </c>
      <c r="L62" s="4" t="s">
        <v>409</v>
      </c>
      <c r="M62" s="4">
        <v>4</v>
      </c>
      <c r="N62" s="4">
        <v>265</v>
      </c>
      <c r="O62" s="4" t="s">
        <v>189</v>
      </c>
      <c r="P62" s="4" t="s">
        <v>587</v>
      </c>
      <c r="Q62" s="4" t="s">
        <v>588</v>
      </c>
      <c r="R62" s="4">
        <v>1</v>
      </c>
      <c r="S62" s="4" t="s">
        <v>589</v>
      </c>
      <c r="T62" s="4" t="s">
        <v>590</v>
      </c>
      <c r="U62" s="4">
        <v>46</v>
      </c>
      <c r="V62" s="4">
        <v>155</v>
      </c>
      <c r="W62" s="4">
        <v>28</v>
      </c>
      <c r="X62" s="4">
        <v>110</v>
      </c>
      <c r="Y62" s="4" t="s">
        <v>318</v>
      </c>
      <c r="Z62" s="4">
        <v>0.42201834862385323</v>
      </c>
      <c r="AA62" s="4">
        <v>0.34146341463414637</v>
      </c>
      <c r="AB62" s="4">
        <v>1.2359108781127131</v>
      </c>
      <c r="AF62" s="4">
        <v>0.21180825134900055</v>
      </c>
      <c r="AG62" s="4">
        <v>0.28075407392750928</v>
      </c>
      <c r="AH62" s="4" t="s">
        <v>998</v>
      </c>
      <c r="AI62" s="4" t="s">
        <v>39</v>
      </c>
      <c r="AJ62" s="4">
        <v>0</v>
      </c>
      <c r="AL62" s="9" t="s">
        <v>258</v>
      </c>
      <c r="AM62" s="9">
        <v>1</v>
      </c>
      <c r="AN62" s="9" t="s">
        <v>579</v>
      </c>
      <c r="AO62" s="9" t="s">
        <v>581</v>
      </c>
      <c r="AP62" s="4" t="s">
        <v>263</v>
      </c>
      <c r="AQ62" s="4">
        <v>2</v>
      </c>
    </row>
    <row r="63" spans="1:43" x14ac:dyDescent="0.3">
      <c r="A63" s="4" t="s">
        <v>592</v>
      </c>
      <c r="B63" s="4" t="s">
        <v>593</v>
      </c>
      <c r="C63" s="4">
        <v>2010</v>
      </c>
      <c r="D63" s="4" t="s">
        <v>224</v>
      </c>
      <c r="E63" s="4" t="s">
        <v>346</v>
      </c>
      <c r="F63" s="4" t="s">
        <v>76</v>
      </c>
      <c r="G63" s="4">
        <v>5</v>
      </c>
      <c r="H63" s="4" t="s">
        <v>314</v>
      </c>
      <c r="I63" s="4">
        <v>3</v>
      </c>
      <c r="J63" s="4" t="s">
        <v>460</v>
      </c>
      <c r="K63" s="4">
        <v>2</v>
      </c>
      <c r="L63" s="4" t="s">
        <v>36</v>
      </c>
      <c r="M63" s="4">
        <v>0</v>
      </c>
      <c r="N63" s="4">
        <v>100</v>
      </c>
      <c r="O63" s="4" t="s">
        <v>188</v>
      </c>
      <c r="R63" s="4">
        <v>0</v>
      </c>
      <c r="S63" s="4" t="s">
        <v>594</v>
      </c>
      <c r="T63" s="4" t="s">
        <v>595</v>
      </c>
      <c r="U63" s="4">
        <v>16</v>
      </c>
      <c r="V63" s="4">
        <v>78</v>
      </c>
      <c r="W63" s="4">
        <v>1</v>
      </c>
      <c r="X63" s="4">
        <v>21</v>
      </c>
      <c r="Y63" s="4" t="s">
        <v>318</v>
      </c>
      <c r="Z63" s="4">
        <v>0.25806451612903225</v>
      </c>
      <c r="AA63" s="4">
        <v>0.05</v>
      </c>
      <c r="AB63" s="4">
        <v>5.161290322580645</v>
      </c>
      <c r="AF63" s="4">
        <v>1.6411866107486806</v>
      </c>
      <c r="AG63" s="4">
        <v>1.0623695365822876</v>
      </c>
      <c r="AH63" s="4" t="s">
        <v>998</v>
      </c>
      <c r="AI63" s="4" t="s">
        <v>39</v>
      </c>
      <c r="AJ63" s="4">
        <v>0</v>
      </c>
      <c r="AL63" s="9" t="s">
        <v>256</v>
      </c>
      <c r="AM63" s="9">
        <v>0</v>
      </c>
      <c r="AN63" s="9" t="s">
        <v>591</v>
      </c>
      <c r="AO63" s="9" t="s">
        <v>596</v>
      </c>
      <c r="AP63" s="4" t="s">
        <v>263</v>
      </c>
      <c r="AQ63" s="4">
        <v>2</v>
      </c>
    </row>
    <row r="64" spans="1:43" x14ac:dyDescent="0.3">
      <c r="A64" s="4" t="s">
        <v>592</v>
      </c>
      <c r="B64" s="4" t="s">
        <v>593</v>
      </c>
      <c r="C64" s="4">
        <v>2010</v>
      </c>
      <c r="D64" s="4" t="s">
        <v>224</v>
      </c>
      <c r="E64" s="4" t="s">
        <v>346</v>
      </c>
      <c r="F64" s="4" t="s">
        <v>76</v>
      </c>
      <c r="G64" s="4">
        <v>5</v>
      </c>
      <c r="H64" s="4" t="s">
        <v>351</v>
      </c>
      <c r="I64" s="4">
        <v>3</v>
      </c>
      <c r="J64" s="4" t="s">
        <v>460</v>
      </c>
      <c r="K64" s="4">
        <v>2</v>
      </c>
      <c r="L64" s="4" t="s">
        <v>36</v>
      </c>
      <c r="M64" s="4">
        <v>0</v>
      </c>
      <c r="N64" s="4">
        <v>100</v>
      </c>
      <c r="O64" s="4" t="s">
        <v>189</v>
      </c>
      <c r="P64" s="4" t="s">
        <v>174</v>
      </c>
      <c r="Q64" s="4" t="s">
        <v>597</v>
      </c>
      <c r="R64" s="4">
        <v>1</v>
      </c>
      <c r="S64" s="4" t="s">
        <v>598</v>
      </c>
      <c r="T64" s="4" t="s">
        <v>599</v>
      </c>
      <c r="U64" s="4">
        <v>9</v>
      </c>
      <c r="V64" s="4">
        <v>62</v>
      </c>
      <c r="W64" s="4">
        <v>8</v>
      </c>
      <c r="X64" s="4">
        <v>37</v>
      </c>
      <c r="Y64" s="4" t="s">
        <v>318</v>
      </c>
      <c r="Z64" s="4">
        <v>0.16981132075471697</v>
      </c>
      <c r="AA64" s="4">
        <v>0.27586206896551724</v>
      </c>
      <c r="AB64" s="4">
        <v>0.61556603773584906</v>
      </c>
      <c r="AF64" s="4">
        <v>-0.48521304790926434</v>
      </c>
      <c r="AG64" s="4">
        <v>0.53801653716229081</v>
      </c>
      <c r="AH64" s="4" t="s">
        <v>998</v>
      </c>
      <c r="AI64" s="4" t="s">
        <v>39</v>
      </c>
      <c r="AJ64" s="4">
        <v>0</v>
      </c>
      <c r="AL64" s="9" t="s">
        <v>256</v>
      </c>
      <c r="AM64" s="9">
        <v>0</v>
      </c>
      <c r="AN64" s="9" t="s">
        <v>591</v>
      </c>
      <c r="AO64" s="9" t="s">
        <v>596</v>
      </c>
      <c r="AP64" s="4" t="s">
        <v>263</v>
      </c>
      <c r="AQ64" s="4">
        <v>2</v>
      </c>
    </row>
    <row r="65" spans="1:43" x14ac:dyDescent="0.3">
      <c r="A65" s="4" t="s">
        <v>592</v>
      </c>
      <c r="B65" s="4" t="s">
        <v>593</v>
      </c>
      <c r="C65" s="4">
        <v>2010</v>
      </c>
      <c r="D65" s="4" t="s">
        <v>224</v>
      </c>
      <c r="E65" s="4" t="s">
        <v>346</v>
      </c>
      <c r="F65" s="4" t="s">
        <v>76</v>
      </c>
      <c r="G65" s="4">
        <v>5</v>
      </c>
      <c r="H65" s="4" t="s">
        <v>351</v>
      </c>
      <c r="I65" s="4">
        <v>3</v>
      </c>
      <c r="J65" s="4" t="s">
        <v>460</v>
      </c>
      <c r="K65" s="4">
        <v>2</v>
      </c>
      <c r="L65" s="4" t="s">
        <v>36</v>
      </c>
      <c r="M65" s="4">
        <v>0</v>
      </c>
      <c r="N65" s="4">
        <v>100</v>
      </c>
      <c r="O65" s="4" t="s">
        <v>306</v>
      </c>
      <c r="P65" s="4" t="s">
        <v>355</v>
      </c>
      <c r="R65" s="4">
        <v>2</v>
      </c>
      <c r="S65" s="4" t="s">
        <v>600</v>
      </c>
      <c r="T65" s="4" t="s">
        <v>601</v>
      </c>
      <c r="U65" s="4">
        <v>7</v>
      </c>
      <c r="V65" s="4">
        <v>60</v>
      </c>
      <c r="W65" s="4">
        <v>10</v>
      </c>
      <c r="X65" s="4">
        <v>39</v>
      </c>
      <c r="Y65" s="4" t="s">
        <v>318</v>
      </c>
      <c r="Z65" s="4">
        <v>0.13207547169811321</v>
      </c>
      <c r="AA65" s="4">
        <v>0.34482758620689657</v>
      </c>
      <c r="AB65" s="4">
        <v>0.38301886792452827</v>
      </c>
      <c r="AF65" s="4">
        <v>-0.95967102750438027</v>
      </c>
      <c r="AG65" s="4">
        <v>0.54424978273411784</v>
      </c>
      <c r="AH65" s="4" t="s">
        <v>998</v>
      </c>
      <c r="AI65" s="4" t="s">
        <v>39</v>
      </c>
      <c r="AJ65" s="4">
        <v>0</v>
      </c>
      <c r="AL65" s="9" t="s">
        <v>256</v>
      </c>
      <c r="AM65" s="9">
        <v>0</v>
      </c>
      <c r="AN65" s="9" t="s">
        <v>591</v>
      </c>
      <c r="AO65" s="9" t="s">
        <v>596</v>
      </c>
      <c r="AP65" s="4" t="s">
        <v>263</v>
      </c>
      <c r="AQ65" s="4">
        <v>2</v>
      </c>
    </row>
    <row r="66" spans="1:43" ht="13.8" customHeight="1" x14ac:dyDescent="0.3">
      <c r="A66" s="4" t="s">
        <v>304</v>
      </c>
      <c r="B66" s="4" t="s">
        <v>95</v>
      </c>
      <c r="C66" s="4">
        <v>2012</v>
      </c>
      <c r="D66" s="4" t="s">
        <v>273</v>
      </c>
      <c r="E66" s="4" t="s">
        <v>96</v>
      </c>
      <c r="F66" s="4" t="s">
        <v>42</v>
      </c>
      <c r="G66" s="4">
        <v>4</v>
      </c>
      <c r="H66" s="4" t="s">
        <v>314</v>
      </c>
      <c r="I66" s="4">
        <v>3</v>
      </c>
      <c r="J66" s="4" t="s">
        <v>315</v>
      </c>
      <c r="K66" s="4">
        <v>3</v>
      </c>
      <c r="L66" s="4" t="s">
        <v>49</v>
      </c>
      <c r="M66" s="4">
        <v>1</v>
      </c>
      <c r="N66" s="4">
        <v>247</v>
      </c>
      <c r="O66" s="4" t="s">
        <v>188</v>
      </c>
      <c r="R66" s="4">
        <v>0</v>
      </c>
      <c r="S66" s="4" t="s">
        <v>602</v>
      </c>
      <c r="T66" s="4" t="s">
        <v>603</v>
      </c>
      <c r="U66" s="4">
        <v>25</v>
      </c>
      <c r="V66" s="4">
        <v>201</v>
      </c>
      <c r="W66" s="4">
        <v>15</v>
      </c>
      <c r="X66" s="4">
        <v>49</v>
      </c>
      <c r="Y66" s="4" t="s">
        <v>318</v>
      </c>
      <c r="Z66" s="4">
        <v>0.14204545454545456</v>
      </c>
      <c r="AA66" s="4">
        <v>0.44117647058823528</v>
      </c>
      <c r="AB66" s="4">
        <v>0.32196969696969702</v>
      </c>
      <c r="AC66" s="4">
        <v>0.44</v>
      </c>
      <c r="AD66" s="4">
        <v>0.2</v>
      </c>
      <c r="AE66" s="4">
        <v>0.98</v>
      </c>
      <c r="AF66" s="4">
        <v>-0.82098055206983023</v>
      </c>
      <c r="AG66" s="4">
        <v>0.40541714416239305</v>
      </c>
      <c r="AH66" s="4" t="s">
        <v>1076</v>
      </c>
      <c r="AI66" s="4" t="s">
        <v>72</v>
      </c>
      <c r="AJ66" s="4">
        <v>0</v>
      </c>
      <c r="AK66" s="4" t="s">
        <v>604</v>
      </c>
      <c r="AL66" s="9" t="s">
        <v>420</v>
      </c>
      <c r="AM66" s="9">
        <v>2</v>
      </c>
      <c r="AN66" s="9" t="s">
        <v>94</v>
      </c>
      <c r="AO66" s="9" t="s">
        <v>95</v>
      </c>
      <c r="AP66" s="4" t="s">
        <v>263</v>
      </c>
      <c r="AQ66" s="4">
        <v>2</v>
      </c>
    </row>
    <row r="67" spans="1:43" ht="13.8" customHeight="1" x14ac:dyDescent="0.3">
      <c r="A67" s="4" t="s">
        <v>304</v>
      </c>
      <c r="B67" s="4" t="s">
        <v>95</v>
      </c>
      <c r="C67" s="4">
        <v>2012</v>
      </c>
      <c r="D67" s="4" t="s">
        <v>273</v>
      </c>
      <c r="E67" s="4" t="s">
        <v>96</v>
      </c>
      <c r="F67" s="4" t="s">
        <v>42</v>
      </c>
      <c r="G67" s="4">
        <v>4</v>
      </c>
      <c r="H67" s="4" t="s">
        <v>319</v>
      </c>
      <c r="I67" s="4">
        <v>3</v>
      </c>
      <c r="J67" s="4" t="s">
        <v>315</v>
      </c>
      <c r="K67" s="4">
        <v>3</v>
      </c>
      <c r="L67" s="4" t="s">
        <v>49</v>
      </c>
      <c r="M67" s="4">
        <v>1</v>
      </c>
      <c r="N67" s="4">
        <v>247</v>
      </c>
      <c r="O67" s="4" t="s">
        <v>189</v>
      </c>
      <c r="P67" s="4" t="s">
        <v>527</v>
      </c>
      <c r="Q67" s="4" t="s">
        <v>605</v>
      </c>
      <c r="R67" s="4">
        <v>1</v>
      </c>
      <c r="S67" s="4" t="s">
        <v>606</v>
      </c>
      <c r="T67" s="4" t="s">
        <v>607</v>
      </c>
      <c r="U67" s="4">
        <v>23</v>
      </c>
      <c r="V67" s="4">
        <v>167</v>
      </c>
      <c r="W67" s="4">
        <v>17</v>
      </c>
      <c r="X67" s="4">
        <v>83</v>
      </c>
      <c r="Y67" s="4" t="s">
        <v>318</v>
      </c>
      <c r="Z67" s="4">
        <v>0.15972222222222221</v>
      </c>
      <c r="AA67" s="4">
        <v>0.25757575757575757</v>
      </c>
      <c r="AB67" s="4">
        <v>0.62009803921568629</v>
      </c>
      <c r="AF67" s="4">
        <v>-0.47787768567664146</v>
      </c>
      <c r="AG67" s="4">
        <v>0.35270065193771549</v>
      </c>
      <c r="AH67" s="4" t="s">
        <v>1061</v>
      </c>
      <c r="AI67" s="4" t="s">
        <v>39</v>
      </c>
      <c r="AJ67" s="4">
        <v>0</v>
      </c>
      <c r="AL67" s="9" t="s">
        <v>258</v>
      </c>
      <c r="AM67" s="9">
        <v>1</v>
      </c>
      <c r="AN67" s="9" t="s">
        <v>94</v>
      </c>
      <c r="AO67" s="9" t="s">
        <v>95</v>
      </c>
      <c r="AP67" s="4" t="s">
        <v>263</v>
      </c>
      <c r="AQ67" s="4">
        <v>2</v>
      </c>
    </row>
    <row r="68" spans="1:43" x14ac:dyDescent="0.3">
      <c r="A68" s="4" t="s">
        <v>296</v>
      </c>
      <c r="B68" s="4" t="s">
        <v>105</v>
      </c>
      <c r="C68" s="4">
        <v>2004</v>
      </c>
      <c r="D68" s="4" t="s">
        <v>224</v>
      </c>
      <c r="E68" s="4" t="s">
        <v>106</v>
      </c>
      <c r="F68" s="4" t="s">
        <v>76</v>
      </c>
      <c r="G68" s="4">
        <v>5</v>
      </c>
      <c r="H68" s="4" t="s">
        <v>314</v>
      </c>
      <c r="I68" s="4">
        <v>3</v>
      </c>
      <c r="J68" s="4" t="s">
        <v>608</v>
      </c>
      <c r="K68" s="4">
        <v>4</v>
      </c>
      <c r="L68" s="4" t="s">
        <v>101</v>
      </c>
      <c r="M68" s="4">
        <v>3</v>
      </c>
      <c r="N68" s="4">
        <v>92</v>
      </c>
      <c r="O68" s="4" t="s">
        <v>188</v>
      </c>
      <c r="R68" s="4">
        <v>0</v>
      </c>
      <c r="S68" s="4" t="s">
        <v>609</v>
      </c>
      <c r="T68" s="4" t="s">
        <v>610</v>
      </c>
      <c r="Y68" s="4" t="s">
        <v>318</v>
      </c>
      <c r="AB68" s="4" t="s">
        <v>611</v>
      </c>
      <c r="AC68" s="4">
        <v>0.18</v>
      </c>
      <c r="AD68" s="4">
        <v>0.04</v>
      </c>
      <c r="AE68" s="4">
        <v>0.75</v>
      </c>
      <c r="AF68" s="4">
        <v>-1.7147984280919266</v>
      </c>
      <c r="AG68" s="4">
        <v>0.74775350826949483</v>
      </c>
      <c r="AH68" s="4" t="s">
        <v>998</v>
      </c>
      <c r="AI68" s="4" t="s">
        <v>72</v>
      </c>
      <c r="AJ68" s="4">
        <v>1</v>
      </c>
      <c r="AK68" s="4" t="s">
        <v>612</v>
      </c>
      <c r="AL68" s="9" t="s">
        <v>420</v>
      </c>
      <c r="AM68" s="9">
        <v>2</v>
      </c>
      <c r="AN68" s="9" t="s">
        <v>104</v>
      </c>
      <c r="AO68" s="9" t="s">
        <v>105</v>
      </c>
      <c r="AP68" s="4" t="s">
        <v>263</v>
      </c>
      <c r="AQ68" s="4">
        <v>2</v>
      </c>
    </row>
    <row r="69" spans="1:43" x14ac:dyDescent="0.3">
      <c r="A69" s="4" t="s">
        <v>614</v>
      </c>
      <c r="B69" s="4" t="s">
        <v>615</v>
      </c>
      <c r="C69" s="4">
        <v>2012</v>
      </c>
      <c r="D69" s="4" t="s">
        <v>223</v>
      </c>
      <c r="E69" s="4" t="s">
        <v>616</v>
      </c>
      <c r="F69" s="4" t="s">
        <v>34</v>
      </c>
      <c r="G69" s="4">
        <v>2</v>
      </c>
      <c r="H69" s="4" t="s">
        <v>314</v>
      </c>
      <c r="I69" s="4">
        <v>3</v>
      </c>
      <c r="J69" s="4" t="s">
        <v>383</v>
      </c>
      <c r="K69" s="4">
        <v>0</v>
      </c>
      <c r="L69" s="4" t="s">
        <v>49</v>
      </c>
      <c r="M69" s="4">
        <v>1</v>
      </c>
      <c r="N69" s="4">
        <v>93</v>
      </c>
      <c r="O69" s="4" t="s">
        <v>188</v>
      </c>
      <c r="R69" s="4">
        <v>0</v>
      </c>
      <c r="S69" s="4" t="s">
        <v>617</v>
      </c>
      <c r="T69" s="4" t="s">
        <v>618</v>
      </c>
      <c r="U69" s="4">
        <v>14</v>
      </c>
      <c r="V69" s="4">
        <v>29</v>
      </c>
      <c r="W69" s="4">
        <v>21</v>
      </c>
      <c r="X69" s="4">
        <v>64</v>
      </c>
      <c r="Y69" s="4" t="s">
        <v>318</v>
      </c>
      <c r="Z69" s="4">
        <v>0.93333333333333335</v>
      </c>
      <c r="AA69" s="4">
        <v>0.48837209302325579</v>
      </c>
      <c r="AB69" s="4">
        <v>1.9111111111111112</v>
      </c>
      <c r="AF69" s="4">
        <v>0.64768480648318805</v>
      </c>
      <c r="AG69" s="4">
        <v>0.45713247496516157</v>
      </c>
      <c r="AH69" s="4" t="s">
        <v>998</v>
      </c>
      <c r="AI69" s="4" t="s">
        <v>39</v>
      </c>
      <c r="AJ69" s="4">
        <v>0</v>
      </c>
      <c r="AL69" s="9" t="s">
        <v>256</v>
      </c>
      <c r="AM69" s="9">
        <v>0</v>
      </c>
      <c r="AN69" s="9" t="s">
        <v>613</v>
      </c>
      <c r="AO69" s="9" t="s">
        <v>615</v>
      </c>
      <c r="AP69" s="4" t="s">
        <v>263</v>
      </c>
      <c r="AQ69" s="4">
        <v>2</v>
      </c>
    </row>
    <row r="70" spans="1:43" x14ac:dyDescent="0.3">
      <c r="A70" s="4" t="s">
        <v>614</v>
      </c>
      <c r="B70" s="4" t="s">
        <v>615</v>
      </c>
      <c r="C70" s="4">
        <v>2012</v>
      </c>
      <c r="D70" s="4" t="s">
        <v>223</v>
      </c>
      <c r="E70" s="4" t="s">
        <v>616</v>
      </c>
      <c r="F70" s="4" t="s">
        <v>34</v>
      </c>
      <c r="G70" s="4">
        <v>2</v>
      </c>
      <c r="H70" s="4" t="s">
        <v>351</v>
      </c>
      <c r="I70" s="4">
        <v>3</v>
      </c>
      <c r="J70" s="4" t="s">
        <v>383</v>
      </c>
      <c r="K70" s="4">
        <v>0</v>
      </c>
      <c r="L70" s="4" t="s">
        <v>49</v>
      </c>
      <c r="M70" s="4">
        <v>1</v>
      </c>
      <c r="N70" s="4">
        <v>93</v>
      </c>
      <c r="O70" s="4" t="s">
        <v>305</v>
      </c>
      <c r="P70" s="4" t="s">
        <v>389</v>
      </c>
      <c r="R70" s="4">
        <v>3</v>
      </c>
      <c r="S70" s="4" t="s">
        <v>619</v>
      </c>
      <c r="T70" s="4" t="s">
        <v>620</v>
      </c>
      <c r="U70" s="4">
        <v>3</v>
      </c>
      <c r="V70" s="4">
        <v>14</v>
      </c>
      <c r="W70" s="4">
        <v>32</v>
      </c>
      <c r="X70" s="4">
        <v>69</v>
      </c>
      <c r="Y70" s="4" t="s">
        <v>318</v>
      </c>
      <c r="Z70" s="4">
        <v>0.27272727272727271</v>
      </c>
      <c r="AA70" s="4">
        <v>0.86486486486486491</v>
      </c>
      <c r="AB70" s="4">
        <v>0.31534090909090906</v>
      </c>
      <c r="AF70" s="4">
        <v>-1.1541009742857631</v>
      </c>
      <c r="AG70" s="4">
        <v>0.69463620066150544</v>
      </c>
      <c r="AH70" s="4" t="s">
        <v>998</v>
      </c>
      <c r="AI70" s="4" t="s">
        <v>39</v>
      </c>
      <c r="AJ70" s="4">
        <v>0</v>
      </c>
      <c r="AL70" s="9" t="s">
        <v>256</v>
      </c>
      <c r="AM70" s="9">
        <v>0</v>
      </c>
      <c r="AN70" s="9" t="s">
        <v>613</v>
      </c>
      <c r="AO70" s="9" t="s">
        <v>615</v>
      </c>
      <c r="AP70" s="4" t="s">
        <v>263</v>
      </c>
      <c r="AQ70" s="4">
        <v>2</v>
      </c>
    </row>
    <row r="73" spans="1:43" x14ac:dyDescent="0.3">
      <c r="AL73" s="9">
        <v>3</v>
      </c>
    </row>
  </sheetData>
  <autoFilter ref="A1:AQ70" xr:uid="{A85ECD35-1CB5-474B-8E34-1238E5A5840D}">
    <sortState ref="A2:AQ70">
      <sortCondition ref="L2:L70"/>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FE8A-4375-4D7F-A150-42F745E89289}">
  <dimension ref="A1:AQ47"/>
  <sheetViews>
    <sheetView workbookViewId="0">
      <pane xSplit="2" ySplit="2" topLeftCell="V3" activePane="bottomRight" state="frozen"/>
      <selection pane="topRight" activeCell="D1" sqref="D1"/>
      <selection pane="bottomLeft" activeCell="A2" sqref="A2"/>
      <selection pane="bottomRight" activeCell="D9" sqref="D9"/>
    </sheetView>
  </sheetViews>
  <sheetFormatPr defaultRowHeight="14.4" x14ac:dyDescent="0.3"/>
  <cols>
    <col min="1" max="1" width="25.88671875" style="8" bestFit="1" customWidth="1"/>
    <col min="2" max="33" width="8.88671875" style="8"/>
    <col min="34" max="34" width="13" style="8" bestFit="1" customWidth="1"/>
    <col min="35" max="37" width="8.88671875" style="8"/>
    <col min="38" max="40" width="8.88671875" style="6"/>
    <col min="41" max="41" width="15" style="6" bestFit="1" customWidth="1"/>
    <col min="42" max="16384" width="8.88671875" style="8"/>
  </cols>
  <sheetData>
    <row r="1" spans="1:43" x14ac:dyDescent="0.3">
      <c r="A1" s="8" t="s">
        <v>1</v>
      </c>
      <c r="B1" s="8" t="s">
        <v>2</v>
      </c>
      <c r="C1" s="8" t="s">
        <v>3</v>
      </c>
      <c r="D1" s="8" t="s">
        <v>4</v>
      </c>
      <c r="E1" s="8" t="s">
        <v>221</v>
      </c>
      <c r="F1" s="8" t="s">
        <v>5</v>
      </c>
      <c r="G1" s="8" t="s">
        <v>6</v>
      </c>
      <c r="H1" s="8" t="s">
        <v>7</v>
      </c>
      <c r="I1" s="8" t="s">
        <v>8</v>
      </c>
      <c r="J1" s="8" t="s">
        <v>308</v>
      </c>
      <c r="K1" s="8" t="s">
        <v>309</v>
      </c>
      <c r="L1" s="8" t="s">
        <v>9</v>
      </c>
      <c r="M1" s="8" t="s">
        <v>10</v>
      </c>
      <c r="N1" s="8" t="s">
        <v>11</v>
      </c>
      <c r="O1" s="8" t="s">
        <v>130</v>
      </c>
      <c r="P1" s="8" t="s">
        <v>131</v>
      </c>
      <c r="Q1" s="8" t="s">
        <v>132</v>
      </c>
      <c r="R1" s="8" t="s">
        <v>133</v>
      </c>
      <c r="S1" s="8" t="s">
        <v>270</v>
      </c>
      <c r="T1" s="8" t="s">
        <v>271</v>
      </c>
      <c r="U1" s="8" t="s">
        <v>14</v>
      </c>
      <c r="V1" s="8" t="s">
        <v>15</v>
      </c>
      <c r="W1" s="8" t="s">
        <v>16</v>
      </c>
      <c r="X1" s="8" t="s">
        <v>17</v>
      </c>
      <c r="Y1" s="8" t="s">
        <v>18</v>
      </c>
      <c r="Z1" s="8" t="s">
        <v>19</v>
      </c>
      <c r="AA1" s="8" t="s">
        <v>20</v>
      </c>
      <c r="AB1" s="8" t="s">
        <v>21</v>
      </c>
      <c r="AC1" s="8" t="s">
        <v>22</v>
      </c>
      <c r="AD1" s="8" t="s">
        <v>23</v>
      </c>
      <c r="AE1" s="8" t="s">
        <v>24</v>
      </c>
      <c r="AF1" s="8" t="s">
        <v>25</v>
      </c>
      <c r="AG1" s="8" t="s">
        <v>26</v>
      </c>
      <c r="AH1" s="8" t="s">
        <v>233</v>
      </c>
      <c r="AI1" s="8" t="s">
        <v>27</v>
      </c>
      <c r="AJ1" s="8" t="s">
        <v>28</v>
      </c>
      <c r="AL1" s="6" t="s">
        <v>670</v>
      </c>
      <c r="AM1" s="6" t="s">
        <v>671</v>
      </c>
      <c r="AN1" s="6" t="s">
        <v>2</v>
      </c>
      <c r="AO1" s="6" t="s">
        <v>672</v>
      </c>
      <c r="AP1" s="8" t="s">
        <v>261</v>
      </c>
      <c r="AQ1" s="8" t="s">
        <v>262</v>
      </c>
    </row>
    <row r="2" spans="1:43" x14ac:dyDescent="0.3">
      <c r="A2" s="8" t="s">
        <v>821</v>
      </c>
      <c r="B2" s="8" t="s">
        <v>822</v>
      </c>
      <c r="C2" s="8">
        <v>2018</v>
      </c>
      <c r="D2" s="8" t="s">
        <v>156</v>
      </c>
      <c r="E2" s="8" t="s">
        <v>823</v>
      </c>
      <c r="F2" s="8" t="s">
        <v>42</v>
      </c>
      <c r="G2" s="8">
        <v>4</v>
      </c>
      <c r="H2" s="8" t="s">
        <v>679</v>
      </c>
      <c r="I2" s="8">
        <v>4</v>
      </c>
      <c r="J2" s="8" t="s">
        <v>824</v>
      </c>
      <c r="K2" s="8">
        <v>3</v>
      </c>
      <c r="L2" s="8" t="s">
        <v>49</v>
      </c>
      <c r="M2" s="8">
        <v>1</v>
      </c>
      <c r="N2" s="8">
        <v>503</v>
      </c>
      <c r="O2" s="8" t="s">
        <v>681</v>
      </c>
      <c r="R2" s="8">
        <v>0</v>
      </c>
      <c r="S2" s="8" t="s">
        <v>825</v>
      </c>
      <c r="T2" s="8" t="s">
        <v>826</v>
      </c>
      <c r="U2" s="8">
        <v>46</v>
      </c>
      <c r="V2" s="8">
        <v>461</v>
      </c>
      <c r="W2" s="8">
        <v>0.5</v>
      </c>
      <c r="X2" s="8">
        <v>20</v>
      </c>
      <c r="Y2" s="8" t="s">
        <v>318</v>
      </c>
      <c r="Z2" s="8">
        <v>0.1108433734939759</v>
      </c>
      <c r="AA2" s="8">
        <v>2.564102564102564E-2</v>
      </c>
      <c r="AB2" s="8">
        <v>4.32289156626506</v>
      </c>
      <c r="AF2" s="8">
        <v>1.463924522388043</v>
      </c>
      <c r="AG2" s="8">
        <v>1.4406355612267283</v>
      </c>
      <c r="AH2" s="8" t="s">
        <v>998</v>
      </c>
      <c r="AI2" s="8" t="s">
        <v>39</v>
      </c>
      <c r="AJ2" s="8">
        <v>0</v>
      </c>
      <c r="AL2" s="6" t="s">
        <v>258</v>
      </c>
      <c r="AM2" s="6">
        <v>1</v>
      </c>
      <c r="AN2" s="6" t="s">
        <v>822</v>
      </c>
      <c r="AO2" s="6">
        <v>4</v>
      </c>
      <c r="AP2" s="8" t="s">
        <v>263</v>
      </c>
      <c r="AQ2" s="8">
        <v>2</v>
      </c>
    </row>
    <row r="3" spans="1:43" x14ac:dyDescent="0.3">
      <c r="A3" s="8" t="s">
        <v>821</v>
      </c>
      <c r="B3" s="8" t="s">
        <v>822</v>
      </c>
      <c r="C3" s="8">
        <v>2018</v>
      </c>
      <c r="D3" s="8" t="s">
        <v>156</v>
      </c>
      <c r="E3" s="8" t="s">
        <v>823</v>
      </c>
      <c r="F3" s="8" t="s">
        <v>42</v>
      </c>
      <c r="G3" s="8">
        <v>4</v>
      </c>
      <c r="H3" s="8" t="s">
        <v>679</v>
      </c>
      <c r="I3" s="8">
        <v>4</v>
      </c>
      <c r="J3" s="8" t="s">
        <v>824</v>
      </c>
      <c r="K3" s="8">
        <v>3</v>
      </c>
      <c r="L3" s="8" t="s">
        <v>49</v>
      </c>
      <c r="M3" s="8">
        <v>1</v>
      </c>
      <c r="N3" s="8">
        <v>503</v>
      </c>
      <c r="O3" s="8" t="s">
        <v>676</v>
      </c>
      <c r="P3" s="8" t="s">
        <v>410</v>
      </c>
      <c r="Q3" s="8" t="s">
        <v>827</v>
      </c>
      <c r="R3" s="8">
        <v>1</v>
      </c>
      <c r="S3" s="8" t="s">
        <v>828</v>
      </c>
      <c r="T3" s="15" t="s">
        <v>829</v>
      </c>
      <c r="Y3" s="8" t="s">
        <v>318</v>
      </c>
      <c r="AC3" s="8">
        <v>1</v>
      </c>
      <c r="AD3" s="8">
        <v>0.32</v>
      </c>
      <c r="AE3" s="8">
        <v>3.33</v>
      </c>
      <c r="AF3" s="8">
        <v>0</v>
      </c>
      <c r="AG3" s="8">
        <v>0.59755270081140754</v>
      </c>
      <c r="AH3" s="8" t="s">
        <v>1060</v>
      </c>
      <c r="AI3" s="8" t="s">
        <v>39</v>
      </c>
      <c r="AJ3" s="8">
        <v>0</v>
      </c>
      <c r="AK3" s="8" t="s">
        <v>830</v>
      </c>
      <c r="AL3" s="6" t="s">
        <v>420</v>
      </c>
      <c r="AM3" s="6">
        <v>2</v>
      </c>
      <c r="AN3" s="6" t="s">
        <v>822</v>
      </c>
      <c r="AO3" s="6">
        <v>5</v>
      </c>
      <c r="AP3" s="8" t="s">
        <v>263</v>
      </c>
      <c r="AQ3" s="8">
        <v>2</v>
      </c>
    </row>
    <row r="4" spans="1:43" x14ac:dyDescent="0.3">
      <c r="A4" s="8" t="s">
        <v>821</v>
      </c>
      <c r="B4" s="8" t="s">
        <v>822</v>
      </c>
      <c r="C4" s="8">
        <v>2018</v>
      </c>
      <c r="D4" s="8" t="s">
        <v>156</v>
      </c>
      <c r="E4" s="8" t="s">
        <v>823</v>
      </c>
      <c r="F4" s="8" t="s">
        <v>42</v>
      </c>
      <c r="G4" s="8">
        <v>4</v>
      </c>
      <c r="H4" s="8" t="s">
        <v>831</v>
      </c>
      <c r="I4" s="8">
        <v>4</v>
      </c>
      <c r="J4" s="8" t="s">
        <v>824</v>
      </c>
      <c r="K4" s="8">
        <v>3</v>
      </c>
      <c r="L4" s="8" t="s">
        <v>49</v>
      </c>
      <c r="M4" s="8">
        <v>1</v>
      </c>
      <c r="N4" s="8">
        <v>502</v>
      </c>
      <c r="O4" s="8" t="s">
        <v>306</v>
      </c>
      <c r="R4" s="8">
        <v>3</v>
      </c>
      <c r="S4" s="8" t="s">
        <v>832</v>
      </c>
      <c r="T4" s="8" t="s">
        <v>833</v>
      </c>
      <c r="U4" s="8">
        <v>14</v>
      </c>
      <c r="V4" s="8">
        <v>178</v>
      </c>
      <c r="W4" s="8">
        <v>34</v>
      </c>
      <c r="X4" s="8">
        <v>310</v>
      </c>
      <c r="Y4" s="8" t="s">
        <v>318</v>
      </c>
      <c r="Z4" s="8">
        <v>8.5365853658536592E-2</v>
      </c>
      <c r="AA4" s="8">
        <v>0.12318840579710146</v>
      </c>
      <c r="AB4" s="8">
        <v>0.69296987087517936</v>
      </c>
      <c r="AF4" s="8">
        <v>-0.36676875710795115</v>
      </c>
      <c r="AG4" s="8">
        <v>0.33250727137291397</v>
      </c>
      <c r="AH4" s="8" t="s">
        <v>998</v>
      </c>
      <c r="AI4" s="8" t="s">
        <v>39</v>
      </c>
      <c r="AJ4" s="8">
        <v>0</v>
      </c>
      <c r="AL4" s="6" t="s">
        <v>258</v>
      </c>
      <c r="AM4" s="6">
        <v>1</v>
      </c>
      <c r="AN4" s="6" t="s">
        <v>822</v>
      </c>
      <c r="AO4" s="6">
        <v>4</v>
      </c>
      <c r="AP4" s="8" t="s">
        <v>263</v>
      </c>
      <c r="AQ4" s="8">
        <v>2</v>
      </c>
    </row>
    <row r="5" spans="1:43" x14ac:dyDescent="0.3">
      <c r="A5" s="8" t="s">
        <v>821</v>
      </c>
      <c r="B5" s="8" t="s">
        <v>822</v>
      </c>
      <c r="C5" s="8">
        <v>2018</v>
      </c>
      <c r="D5" s="8" t="s">
        <v>156</v>
      </c>
      <c r="E5" s="8" t="s">
        <v>823</v>
      </c>
      <c r="F5" s="8" t="s">
        <v>42</v>
      </c>
      <c r="G5" s="8">
        <v>5</v>
      </c>
      <c r="H5" s="8" t="s">
        <v>679</v>
      </c>
      <c r="I5" s="8">
        <v>1</v>
      </c>
      <c r="J5" s="8" t="s">
        <v>834</v>
      </c>
      <c r="L5" s="8" t="s">
        <v>49</v>
      </c>
      <c r="M5" s="8">
        <v>1</v>
      </c>
      <c r="N5" s="8">
        <v>503</v>
      </c>
      <c r="O5" s="8" t="s">
        <v>750</v>
      </c>
      <c r="Q5" s="8" t="s">
        <v>835</v>
      </c>
      <c r="R5" s="8">
        <v>2</v>
      </c>
      <c r="S5" s="8" t="s">
        <v>836</v>
      </c>
      <c r="T5" s="8" t="s">
        <v>837</v>
      </c>
      <c r="Y5" s="8" t="s">
        <v>318</v>
      </c>
      <c r="AC5" s="8">
        <v>1.1100000000000001</v>
      </c>
      <c r="AD5" s="8">
        <v>0.43</v>
      </c>
      <c r="AE5" s="8">
        <v>3.33</v>
      </c>
      <c r="AF5" s="8">
        <v>0.10436001532424286</v>
      </c>
      <c r="AG5" s="8">
        <v>0.52217917711400041</v>
      </c>
      <c r="AH5" s="8" t="s">
        <v>1060</v>
      </c>
      <c r="AI5" s="8" t="s">
        <v>39</v>
      </c>
      <c r="AJ5" s="8">
        <v>0</v>
      </c>
      <c r="AK5" s="8" t="s">
        <v>830</v>
      </c>
      <c r="AL5" s="6" t="s">
        <v>420</v>
      </c>
      <c r="AM5" s="6">
        <v>2</v>
      </c>
      <c r="AN5" s="8" t="s">
        <v>822</v>
      </c>
      <c r="AO5" s="6">
        <v>5</v>
      </c>
      <c r="AP5" s="8" t="s">
        <v>263</v>
      </c>
      <c r="AQ5" s="8">
        <v>2</v>
      </c>
    </row>
    <row r="6" spans="1:43" x14ac:dyDescent="0.3">
      <c r="A6" s="8" t="s">
        <v>803</v>
      </c>
      <c r="B6" s="8" t="s">
        <v>804</v>
      </c>
      <c r="C6" s="8">
        <v>2018</v>
      </c>
      <c r="D6" s="8" t="s">
        <v>805</v>
      </c>
      <c r="E6" s="8" t="s">
        <v>805</v>
      </c>
      <c r="F6" s="8" t="s">
        <v>76</v>
      </c>
      <c r="G6" s="8">
        <v>5</v>
      </c>
      <c r="H6" s="8" t="s">
        <v>684</v>
      </c>
      <c r="I6" s="8">
        <v>4</v>
      </c>
      <c r="J6" s="8" t="s">
        <v>806</v>
      </c>
      <c r="K6" s="8">
        <v>3</v>
      </c>
      <c r="L6" s="8" t="s">
        <v>409</v>
      </c>
      <c r="M6" s="8">
        <v>4</v>
      </c>
      <c r="N6" s="8">
        <v>575</v>
      </c>
      <c r="O6" s="8" t="s">
        <v>676</v>
      </c>
      <c r="P6" s="8" t="s">
        <v>139</v>
      </c>
      <c r="Q6" s="8" t="s">
        <v>528</v>
      </c>
      <c r="R6" s="8">
        <v>1</v>
      </c>
      <c r="S6" s="8" t="s">
        <v>807</v>
      </c>
      <c r="T6" s="8" t="s">
        <v>808</v>
      </c>
      <c r="U6" s="8">
        <v>143</v>
      </c>
      <c r="V6" s="8">
        <v>470</v>
      </c>
      <c r="W6" s="8">
        <v>38</v>
      </c>
      <c r="X6" s="8">
        <v>94</v>
      </c>
      <c r="Y6" s="8" t="s">
        <v>318</v>
      </c>
      <c r="Z6" s="8">
        <v>0.43730886850152906</v>
      </c>
      <c r="AA6" s="8">
        <v>0.65517241379310343</v>
      </c>
      <c r="AB6" s="8">
        <v>0.66747143087075489</v>
      </c>
      <c r="AF6" s="8">
        <v>-0.4042586898173125</v>
      </c>
      <c r="AG6" s="8">
        <v>0.23153461890734872</v>
      </c>
      <c r="AH6" s="8" t="s">
        <v>1061</v>
      </c>
      <c r="AI6" s="8" t="s">
        <v>39</v>
      </c>
      <c r="AJ6" s="8">
        <v>0</v>
      </c>
      <c r="AL6" s="6" t="s">
        <v>256</v>
      </c>
      <c r="AM6" s="6">
        <v>0</v>
      </c>
      <c r="AN6" s="6" t="s">
        <v>804</v>
      </c>
      <c r="AO6" s="6">
        <v>2</v>
      </c>
      <c r="AP6" s="8" t="s">
        <v>809</v>
      </c>
      <c r="AQ6" s="8">
        <v>0</v>
      </c>
    </row>
    <row r="7" spans="1:43" x14ac:dyDescent="0.3">
      <c r="A7" s="8" t="s">
        <v>712</v>
      </c>
      <c r="B7" s="8" t="s">
        <v>713</v>
      </c>
      <c r="C7" s="8">
        <v>2014</v>
      </c>
      <c r="D7" s="8" t="s">
        <v>479</v>
      </c>
      <c r="E7" s="8" t="s">
        <v>714</v>
      </c>
      <c r="F7" s="8" t="s">
        <v>42</v>
      </c>
      <c r="G7" s="8">
        <v>4</v>
      </c>
      <c r="H7" s="8" t="s">
        <v>679</v>
      </c>
      <c r="I7" s="8">
        <v>4</v>
      </c>
      <c r="J7" s="8" t="s">
        <v>715</v>
      </c>
      <c r="K7" s="8">
        <v>3</v>
      </c>
      <c r="L7" s="8" t="s">
        <v>49</v>
      </c>
      <c r="M7" s="8">
        <v>1</v>
      </c>
      <c r="N7" s="8">
        <v>328</v>
      </c>
      <c r="O7" s="8" t="s">
        <v>681</v>
      </c>
      <c r="R7" s="8">
        <v>0</v>
      </c>
      <c r="S7" s="8" t="s">
        <v>716</v>
      </c>
      <c r="T7" s="8" t="s">
        <v>717</v>
      </c>
      <c r="U7" s="8">
        <v>87</v>
      </c>
      <c r="V7" s="8">
        <v>277</v>
      </c>
      <c r="W7" s="8">
        <v>13</v>
      </c>
      <c r="X7" s="8">
        <v>51</v>
      </c>
      <c r="Y7" s="8" t="s">
        <v>318</v>
      </c>
      <c r="Z7" s="8">
        <v>0.45789473684210524</v>
      </c>
      <c r="AA7" s="8">
        <v>0.34210526315789475</v>
      </c>
      <c r="AB7" s="8">
        <v>1.3384615384615384</v>
      </c>
      <c r="AF7" s="8">
        <v>0.29152084875894652</v>
      </c>
      <c r="AG7" s="8">
        <v>0.34640478802271368</v>
      </c>
      <c r="AH7" s="8" t="s">
        <v>1061</v>
      </c>
      <c r="AI7" s="8" t="s">
        <v>39</v>
      </c>
      <c r="AJ7" s="8">
        <v>0</v>
      </c>
      <c r="AL7" s="6" t="s">
        <v>256</v>
      </c>
      <c r="AM7" s="6">
        <v>0</v>
      </c>
      <c r="AN7" s="6" t="s">
        <v>713</v>
      </c>
      <c r="AO7" s="6">
        <v>3</v>
      </c>
      <c r="AP7" s="8" t="s">
        <v>265</v>
      </c>
      <c r="AQ7" s="8">
        <v>2</v>
      </c>
    </row>
    <row r="8" spans="1:43" x14ac:dyDescent="0.3">
      <c r="A8" s="8" t="s">
        <v>712</v>
      </c>
      <c r="B8" s="8" t="s">
        <v>713</v>
      </c>
      <c r="C8" s="8">
        <v>2014</v>
      </c>
      <c r="D8" s="8" t="s">
        <v>479</v>
      </c>
      <c r="E8" s="8" t="s">
        <v>714</v>
      </c>
      <c r="F8" s="8" t="s">
        <v>42</v>
      </c>
      <c r="G8" s="8">
        <v>4</v>
      </c>
      <c r="H8" s="8" t="s">
        <v>718</v>
      </c>
      <c r="I8" s="8">
        <v>4</v>
      </c>
      <c r="J8" s="8" t="s">
        <v>715</v>
      </c>
      <c r="K8" s="8">
        <v>3</v>
      </c>
      <c r="L8" s="8" t="s">
        <v>49</v>
      </c>
      <c r="M8" s="8">
        <v>1</v>
      </c>
      <c r="N8" s="8">
        <v>328</v>
      </c>
      <c r="O8" s="8" t="s">
        <v>676</v>
      </c>
      <c r="P8" s="8" t="s">
        <v>410</v>
      </c>
      <c r="Q8" s="8" t="s">
        <v>411</v>
      </c>
      <c r="R8" s="8">
        <v>1</v>
      </c>
      <c r="S8" s="8" t="s">
        <v>719</v>
      </c>
      <c r="T8" s="8" t="s">
        <v>720</v>
      </c>
      <c r="U8" s="8">
        <v>67</v>
      </c>
      <c r="V8" s="8">
        <v>224</v>
      </c>
      <c r="W8" s="8">
        <v>13</v>
      </c>
      <c r="X8" s="8">
        <v>40</v>
      </c>
      <c r="Y8" s="8" t="s">
        <v>318</v>
      </c>
      <c r="Z8" s="8">
        <v>0.42675159235668791</v>
      </c>
      <c r="AA8" s="8">
        <v>0.48148148148148145</v>
      </c>
      <c r="AB8" s="8">
        <v>0.88633023027927493</v>
      </c>
      <c r="AF8" s="8">
        <v>-0.12066567741454959</v>
      </c>
      <c r="AG8" s="8">
        <v>0.36777019162247865</v>
      </c>
      <c r="AH8" s="8" t="s">
        <v>1061</v>
      </c>
      <c r="AI8" s="8" t="s">
        <v>39</v>
      </c>
      <c r="AJ8" s="8">
        <v>0</v>
      </c>
      <c r="AL8" s="6" t="s">
        <v>256</v>
      </c>
      <c r="AM8" s="6">
        <v>0</v>
      </c>
      <c r="AN8" s="6" t="s">
        <v>713</v>
      </c>
      <c r="AO8" s="6">
        <v>3</v>
      </c>
      <c r="AP8" s="8" t="s">
        <v>265</v>
      </c>
      <c r="AQ8" s="8">
        <v>2</v>
      </c>
    </row>
    <row r="9" spans="1:43" x14ac:dyDescent="0.3">
      <c r="A9" s="8" t="s">
        <v>693</v>
      </c>
      <c r="B9" s="8" t="s">
        <v>694</v>
      </c>
      <c r="C9" s="8">
        <v>2017</v>
      </c>
      <c r="D9" s="8" t="s">
        <v>224</v>
      </c>
      <c r="E9" s="8" t="s">
        <v>695</v>
      </c>
      <c r="F9" s="8" t="s">
        <v>76</v>
      </c>
      <c r="G9" s="8">
        <v>5</v>
      </c>
      <c r="H9" s="8" t="s">
        <v>696</v>
      </c>
      <c r="I9" s="8">
        <v>4</v>
      </c>
      <c r="J9" s="8" t="s">
        <v>675</v>
      </c>
      <c r="K9" s="8">
        <v>4</v>
      </c>
      <c r="L9" s="8" t="s">
        <v>36</v>
      </c>
      <c r="M9" s="8">
        <v>0</v>
      </c>
      <c r="N9" s="8">
        <v>208</v>
      </c>
      <c r="O9" s="8" t="s">
        <v>676</v>
      </c>
      <c r="P9" s="8" t="s">
        <v>149</v>
      </c>
      <c r="Q9" s="8" t="s">
        <v>697</v>
      </c>
      <c r="R9" s="8">
        <v>1</v>
      </c>
      <c r="S9" s="8" t="s">
        <v>698</v>
      </c>
      <c r="T9" s="8" t="s">
        <v>699</v>
      </c>
      <c r="U9" s="8">
        <v>35</v>
      </c>
      <c r="V9" s="8">
        <v>159</v>
      </c>
      <c r="W9" s="8">
        <v>14</v>
      </c>
      <c r="X9" s="8">
        <v>49</v>
      </c>
      <c r="Y9" s="8" t="s">
        <v>318</v>
      </c>
      <c r="Z9" s="8">
        <v>0.28225806451612906</v>
      </c>
      <c r="AA9" s="8">
        <v>0.4</v>
      </c>
      <c r="AB9" s="8">
        <v>0.70564516129032262</v>
      </c>
      <c r="AF9" s="8">
        <v>-0.34864277224146806</v>
      </c>
      <c r="AG9" s="8">
        <v>0.36964299628217068</v>
      </c>
      <c r="AH9" s="8" t="s">
        <v>1061</v>
      </c>
      <c r="AI9" s="8" t="s">
        <v>39</v>
      </c>
      <c r="AJ9" s="8">
        <v>0</v>
      </c>
      <c r="AL9" s="6" t="s">
        <v>258</v>
      </c>
      <c r="AM9" s="6">
        <v>1</v>
      </c>
      <c r="AN9" s="6" t="s">
        <v>694</v>
      </c>
      <c r="AO9" s="6">
        <v>4</v>
      </c>
      <c r="AP9" s="8" t="s">
        <v>566</v>
      </c>
      <c r="AQ9" s="8">
        <v>5</v>
      </c>
    </row>
    <row r="10" spans="1:43" x14ac:dyDescent="0.3">
      <c r="A10" s="8" t="s">
        <v>810</v>
      </c>
      <c r="B10" s="8" t="s">
        <v>811</v>
      </c>
      <c r="C10" s="8">
        <v>2014</v>
      </c>
      <c r="D10" s="8" t="s">
        <v>224</v>
      </c>
      <c r="E10" s="8" t="s">
        <v>695</v>
      </c>
      <c r="F10" s="8" t="s">
        <v>76</v>
      </c>
      <c r="G10" s="8">
        <v>5</v>
      </c>
      <c r="H10" s="8" t="s">
        <v>679</v>
      </c>
      <c r="I10" s="8">
        <v>4</v>
      </c>
      <c r="J10" s="8" t="s">
        <v>675</v>
      </c>
      <c r="K10" s="8">
        <v>4</v>
      </c>
      <c r="L10" s="8" t="s">
        <v>119</v>
      </c>
      <c r="M10" s="8">
        <v>4</v>
      </c>
      <c r="N10" s="8">
        <v>728</v>
      </c>
      <c r="O10" s="8" t="s">
        <v>681</v>
      </c>
      <c r="R10" s="8">
        <v>0</v>
      </c>
      <c r="S10" s="8" t="s">
        <v>298</v>
      </c>
      <c r="T10" s="8" t="s">
        <v>298</v>
      </c>
      <c r="Y10" s="8" t="s">
        <v>318</v>
      </c>
      <c r="AB10" s="8" t="s">
        <v>812</v>
      </c>
      <c r="AC10" s="8">
        <v>1</v>
      </c>
      <c r="AD10" s="8">
        <v>0.5</v>
      </c>
      <c r="AE10" s="8">
        <v>2</v>
      </c>
      <c r="AF10" s="8">
        <v>0</v>
      </c>
      <c r="AG10" s="8">
        <v>0.35364652069384966</v>
      </c>
      <c r="AH10" s="8" t="s">
        <v>1002</v>
      </c>
      <c r="AI10" s="8" t="s">
        <v>72</v>
      </c>
      <c r="AJ10" s="8">
        <v>1</v>
      </c>
      <c r="AK10" s="8" t="s">
        <v>813</v>
      </c>
      <c r="AL10" s="6" t="s">
        <v>420</v>
      </c>
      <c r="AM10" s="6">
        <v>2</v>
      </c>
      <c r="AN10" s="6" t="s">
        <v>811</v>
      </c>
      <c r="AO10" s="16">
        <v>6</v>
      </c>
      <c r="AP10" s="8" t="s">
        <v>265</v>
      </c>
      <c r="AQ10" s="8">
        <v>2</v>
      </c>
    </row>
    <row r="11" spans="1:43" ht="15" customHeight="1" x14ac:dyDescent="0.3">
      <c r="A11" s="8" t="s">
        <v>810</v>
      </c>
      <c r="B11" s="8" t="s">
        <v>811</v>
      </c>
      <c r="C11" s="8">
        <v>2014</v>
      </c>
      <c r="D11" s="8" t="s">
        <v>224</v>
      </c>
      <c r="E11" s="8" t="s">
        <v>695</v>
      </c>
      <c r="F11" s="8" t="s">
        <v>76</v>
      </c>
      <c r="G11" s="8">
        <v>5</v>
      </c>
      <c r="H11" s="8" t="s">
        <v>696</v>
      </c>
      <c r="I11" s="8">
        <v>4</v>
      </c>
      <c r="J11" s="8" t="s">
        <v>675</v>
      </c>
      <c r="K11" s="8">
        <v>4</v>
      </c>
      <c r="L11" s="8" t="s">
        <v>409</v>
      </c>
      <c r="M11" s="8">
        <v>4</v>
      </c>
      <c r="N11" s="8">
        <v>728</v>
      </c>
      <c r="O11" s="8" t="s">
        <v>676</v>
      </c>
      <c r="P11" s="8" t="s">
        <v>587</v>
      </c>
      <c r="Q11" s="8" t="s">
        <v>814</v>
      </c>
      <c r="R11" s="8">
        <v>1</v>
      </c>
      <c r="S11" s="8" t="s">
        <v>298</v>
      </c>
      <c r="T11" s="8" t="s">
        <v>298</v>
      </c>
      <c r="Y11" s="8" t="s">
        <v>318</v>
      </c>
      <c r="AB11" s="8" t="s">
        <v>815</v>
      </c>
      <c r="AC11" s="8">
        <v>0.7</v>
      </c>
      <c r="AD11" s="8">
        <v>0.5</v>
      </c>
      <c r="AE11" s="8">
        <v>1.1000000000000001</v>
      </c>
      <c r="AF11" s="8">
        <v>-0.35667494393873245</v>
      </c>
      <c r="AG11" s="8">
        <v>0.20113708172557912</v>
      </c>
      <c r="AH11" s="8" t="s">
        <v>1002</v>
      </c>
      <c r="AI11" s="8" t="s">
        <v>39</v>
      </c>
      <c r="AJ11" s="8">
        <v>0</v>
      </c>
      <c r="AL11" s="6" t="s">
        <v>258</v>
      </c>
      <c r="AM11" s="6">
        <v>1</v>
      </c>
      <c r="AN11" s="6" t="s">
        <v>811</v>
      </c>
      <c r="AO11" s="6">
        <v>4</v>
      </c>
      <c r="AP11" s="8" t="s">
        <v>265</v>
      </c>
      <c r="AQ11" s="8">
        <v>2</v>
      </c>
    </row>
    <row r="12" spans="1:43" x14ac:dyDescent="0.3">
      <c r="A12" s="8" t="s">
        <v>281</v>
      </c>
      <c r="B12" s="8" t="s">
        <v>673</v>
      </c>
      <c r="C12" s="8">
        <v>2017</v>
      </c>
      <c r="D12" s="8" t="s">
        <v>272</v>
      </c>
      <c r="E12" s="8" t="s">
        <v>147</v>
      </c>
      <c r="F12" s="8" t="s">
        <v>148</v>
      </c>
      <c r="G12" s="8">
        <v>1</v>
      </c>
      <c r="H12" s="8" t="s">
        <v>674</v>
      </c>
      <c r="I12" s="8">
        <v>4</v>
      </c>
      <c r="J12" s="8" t="s">
        <v>675</v>
      </c>
      <c r="K12" s="8">
        <v>2</v>
      </c>
      <c r="L12" s="8" t="s">
        <v>36</v>
      </c>
      <c r="M12" s="8">
        <v>0</v>
      </c>
      <c r="N12" s="8">
        <v>200</v>
      </c>
      <c r="O12" s="8" t="s">
        <v>676</v>
      </c>
      <c r="P12" s="8" t="s">
        <v>149</v>
      </c>
      <c r="Q12" s="8" t="s">
        <v>677</v>
      </c>
      <c r="R12" s="8">
        <v>1</v>
      </c>
      <c r="S12" s="8" t="s">
        <v>298</v>
      </c>
      <c r="T12" s="8" t="s">
        <v>298</v>
      </c>
      <c r="Y12" s="8" t="s">
        <v>318</v>
      </c>
      <c r="AB12" s="8" t="s">
        <v>678</v>
      </c>
      <c r="AC12" s="8">
        <v>0.83</v>
      </c>
      <c r="AD12" s="8">
        <v>0.31</v>
      </c>
      <c r="AE12" s="8">
        <v>2.2000000000000002</v>
      </c>
      <c r="AF12" s="8">
        <v>-0.18632957819149348</v>
      </c>
      <c r="AG12" s="8">
        <v>0.49990825047633042</v>
      </c>
      <c r="AH12" s="8" t="s">
        <v>1002</v>
      </c>
      <c r="AI12" s="8" t="s">
        <v>39</v>
      </c>
      <c r="AJ12" s="8">
        <v>0</v>
      </c>
      <c r="AL12" s="6" t="s">
        <v>420</v>
      </c>
      <c r="AM12" s="6">
        <v>2</v>
      </c>
      <c r="AN12" s="6" t="s">
        <v>146</v>
      </c>
      <c r="AO12" s="6">
        <v>5</v>
      </c>
      <c r="AP12" s="8" t="s">
        <v>263</v>
      </c>
      <c r="AQ12" s="8">
        <v>2</v>
      </c>
    </row>
    <row r="13" spans="1:43" x14ac:dyDescent="0.3">
      <c r="A13" s="8" t="s">
        <v>700</v>
      </c>
      <c r="B13" s="8" t="s">
        <v>701</v>
      </c>
      <c r="C13" s="8">
        <v>2015</v>
      </c>
      <c r="D13" s="8" t="s">
        <v>156</v>
      </c>
      <c r="E13" s="8" t="s">
        <v>702</v>
      </c>
      <c r="F13" s="8" t="s">
        <v>42</v>
      </c>
      <c r="G13" s="8">
        <v>4</v>
      </c>
      <c r="H13" s="8" t="s">
        <v>684</v>
      </c>
      <c r="I13" s="8">
        <v>4</v>
      </c>
      <c r="J13" s="8" t="s">
        <v>703</v>
      </c>
      <c r="K13" s="8">
        <v>3</v>
      </c>
      <c r="L13" s="8" t="s">
        <v>36</v>
      </c>
      <c r="M13" s="8">
        <v>0</v>
      </c>
      <c r="N13" s="8">
        <v>171</v>
      </c>
      <c r="O13" s="8" t="s">
        <v>305</v>
      </c>
      <c r="R13" s="8">
        <v>4</v>
      </c>
      <c r="S13" s="8" t="s">
        <v>704</v>
      </c>
      <c r="T13" s="8" t="s">
        <v>705</v>
      </c>
      <c r="U13" s="8">
        <v>13</v>
      </c>
      <c r="V13" s="8">
        <v>115</v>
      </c>
      <c r="W13" s="8">
        <v>8</v>
      </c>
      <c r="X13" s="8">
        <v>46</v>
      </c>
      <c r="Y13" s="8" t="s">
        <v>318</v>
      </c>
      <c r="Z13" s="8">
        <v>0.12745098039215685</v>
      </c>
      <c r="AA13" s="8">
        <v>0.21052631578947367</v>
      </c>
      <c r="AB13" s="8">
        <v>0.60539215686274506</v>
      </c>
      <c r="AF13" s="8">
        <v>-0.50187883777618458</v>
      </c>
      <c r="AG13" s="8">
        <v>0.48789628812421659</v>
      </c>
      <c r="AH13" s="8" t="s">
        <v>1009</v>
      </c>
      <c r="AI13" s="8" t="s">
        <v>39</v>
      </c>
      <c r="AJ13" s="8">
        <v>0</v>
      </c>
      <c r="AL13" s="6" t="s">
        <v>420</v>
      </c>
      <c r="AM13" s="6">
        <v>2</v>
      </c>
      <c r="AN13" s="6" t="s">
        <v>701</v>
      </c>
      <c r="AO13" s="6">
        <v>5</v>
      </c>
      <c r="AP13" s="8" t="s">
        <v>263</v>
      </c>
      <c r="AQ13" s="8">
        <v>2</v>
      </c>
    </row>
    <row r="14" spans="1:43" x14ac:dyDescent="0.3">
      <c r="A14" s="8" t="s">
        <v>706</v>
      </c>
      <c r="B14" s="8" t="s">
        <v>707</v>
      </c>
      <c r="C14" s="8">
        <v>2009</v>
      </c>
      <c r="D14" s="8" t="s">
        <v>224</v>
      </c>
      <c r="E14" s="8" t="s">
        <v>708</v>
      </c>
      <c r="F14" s="8" t="s">
        <v>76</v>
      </c>
      <c r="G14" s="8">
        <v>5</v>
      </c>
      <c r="H14" s="8" t="s">
        <v>679</v>
      </c>
      <c r="I14" s="8">
        <v>4</v>
      </c>
      <c r="J14" s="8" t="s">
        <v>709</v>
      </c>
      <c r="K14" s="8">
        <v>2</v>
      </c>
      <c r="L14" s="8" t="s">
        <v>36</v>
      </c>
      <c r="M14" s="8">
        <v>0</v>
      </c>
      <c r="N14" s="8">
        <v>342</v>
      </c>
      <c r="O14" s="8" t="s">
        <v>681</v>
      </c>
      <c r="R14" s="8">
        <v>0</v>
      </c>
      <c r="S14" s="8" t="s">
        <v>298</v>
      </c>
      <c r="T14" s="8" t="s">
        <v>298</v>
      </c>
      <c r="Y14" s="8" t="s">
        <v>318</v>
      </c>
      <c r="AB14" s="8" t="s">
        <v>710</v>
      </c>
      <c r="AC14" s="8">
        <v>2.2000000000000002</v>
      </c>
      <c r="AD14" s="8">
        <v>0.87</v>
      </c>
      <c r="AE14" s="8">
        <v>5.8</v>
      </c>
      <c r="AF14" s="8">
        <v>0.78845736036427028</v>
      </c>
      <c r="AG14" s="8">
        <v>0.48395917981782688</v>
      </c>
      <c r="AH14" s="8" t="s">
        <v>1009</v>
      </c>
      <c r="AI14" s="8" t="s">
        <v>72</v>
      </c>
      <c r="AJ14" s="8">
        <v>1</v>
      </c>
      <c r="AK14" s="8" t="s">
        <v>711</v>
      </c>
      <c r="AL14" s="6" t="s">
        <v>258</v>
      </c>
      <c r="AM14" s="6">
        <v>1</v>
      </c>
      <c r="AN14" s="6" t="s">
        <v>707</v>
      </c>
      <c r="AO14" s="6">
        <v>4</v>
      </c>
      <c r="AP14" s="8" t="s">
        <v>265</v>
      </c>
      <c r="AQ14" s="8">
        <v>2</v>
      </c>
    </row>
    <row r="15" spans="1:43" x14ac:dyDescent="0.3">
      <c r="A15" s="8" t="s">
        <v>728</v>
      </c>
      <c r="B15" s="8" t="s">
        <v>729</v>
      </c>
      <c r="C15" s="8">
        <v>2015</v>
      </c>
      <c r="D15" s="8" t="s">
        <v>63</v>
      </c>
      <c r="E15" s="8" t="s">
        <v>41</v>
      </c>
      <c r="F15" s="8" t="s">
        <v>42</v>
      </c>
      <c r="G15" s="8">
        <v>4</v>
      </c>
      <c r="H15" s="8" t="s">
        <v>679</v>
      </c>
      <c r="I15" s="8">
        <v>4</v>
      </c>
      <c r="J15" s="8" t="s">
        <v>723</v>
      </c>
      <c r="K15" s="8">
        <v>6</v>
      </c>
      <c r="L15" s="8" t="s">
        <v>49</v>
      </c>
      <c r="M15" s="8">
        <v>1</v>
      </c>
      <c r="N15" s="8">
        <v>201</v>
      </c>
      <c r="O15" s="8" t="s">
        <v>681</v>
      </c>
      <c r="R15" s="8">
        <v>0</v>
      </c>
      <c r="S15" s="8" t="s">
        <v>730</v>
      </c>
      <c r="T15" s="8" t="s">
        <v>731</v>
      </c>
      <c r="U15" s="8">
        <v>29</v>
      </c>
      <c r="V15" s="8">
        <v>174</v>
      </c>
      <c r="W15" s="8">
        <v>8</v>
      </c>
      <c r="X15" s="8">
        <v>27</v>
      </c>
      <c r="Y15" s="8" t="s">
        <v>318</v>
      </c>
      <c r="Z15" s="8">
        <v>0.2</v>
      </c>
      <c r="AA15" s="8">
        <v>0.42105263157894735</v>
      </c>
      <c r="AB15" s="8">
        <v>0.47500000000000003</v>
      </c>
      <c r="AF15" s="8">
        <v>-0.74444047494749577</v>
      </c>
      <c r="AG15" s="8">
        <v>0.46798599262392032</v>
      </c>
      <c r="AH15" s="8" t="s">
        <v>1009</v>
      </c>
      <c r="AI15" s="8" t="s">
        <v>39</v>
      </c>
      <c r="AJ15" s="8">
        <v>0</v>
      </c>
      <c r="AL15" s="6" t="s">
        <v>420</v>
      </c>
      <c r="AM15" s="6">
        <v>2</v>
      </c>
      <c r="AN15" s="17" t="s">
        <v>729</v>
      </c>
      <c r="AO15" s="17">
        <v>5</v>
      </c>
      <c r="AP15" s="8" t="s">
        <v>263</v>
      </c>
      <c r="AQ15" s="8">
        <v>2</v>
      </c>
    </row>
    <row r="16" spans="1:43" x14ac:dyDescent="0.3">
      <c r="A16" s="8" t="s">
        <v>728</v>
      </c>
      <c r="B16" s="8" t="s">
        <v>729</v>
      </c>
      <c r="C16" s="8">
        <v>2015</v>
      </c>
      <c r="D16" s="8" t="s">
        <v>63</v>
      </c>
      <c r="E16" s="8" t="s">
        <v>41</v>
      </c>
      <c r="F16" s="8" t="s">
        <v>42</v>
      </c>
      <c r="G16" s="8">
        <v>4</v>
      </c>
      <c r="H16" s="8" t="s">
        <v>718</v>
      </c>
      <c r="I16" s="8">
        <v>4</v>
      </c>
      <c r="J16" s="8" t="s">
        <v>723</v>
      </c>
      <c r="K16" s="8">
        <v>6</v>
      </c>
      <c r="L16" s="8" t="s">
        <v>49</v>
      </c>
      <c r="M16" s="8">
        <v>1</v>
      </c>
      <c r="N16" s="8">
        <v>201</v>
      </c>
      <c r="O16" s="8" t="s">
        <v>676</v>
      </c>
      <c r="P16" s="8" t="s">
        <v>139</v>
      </c>
      <c r="Q16" s="8" t="s">
        <v>732</v>
      </c>
      <c r="R16" s="8">
        <v>1</v>
      </c>
      <c r="S16" s="8" t="s">
        <v>733</v>
      </c>
      <c r="T16" s="8" t="s">
        <v>734</v>
      </c>
      <c r="Y16" s="8" t="s">
        <v>318</v>
      </c>
      <c r="AB16" s="8" t="s">
        <v>735</v>
      </c>
      <c r="AC16" s="8">
        <v>0.312</v>
      </c>
      <c r="AD16" s="8">
        <v>0.09</v>
      </c>
      <c r="AE16" s="8">
        <v>0.97499999999999998</v>
      </c>
      <c r="AF16" s="8">
        <f>LN(AC16)</f>
        <v>-1.1647520911726548</v>
      </c>
      <c r="AG16" s="8">
        <f>(LN(AE16)-LN(AD16))/3.92</f>
        <v>0.60781321445601588</v>
      </c>
      <c r="AH16" s="8" t="s">
        <v>1063</v>
      </c>
      <c r="AI16" s="8" t="s">
        <v>72</v>
      </c>
      <c r="AJ16" s="8">
        <v>0</v>
      </c>
      <c r="AK16" s="8" t="s">
        <v>736</v>
      </c>
      <c r="AL16" s="6" t="s">
        <v>420</v>
      </c>
      <c r="AM16" s="6">
        <v>2</v>
      </c>
      <c r="AN16" s="6" t="s">
        <v>729</v>
      </c>
      <c r="AO16" s="6">
        <v>6</v>
      </c>
      <c r="AP16" s="8" t="s">
        <v>263</v>
      </c>
      <c r="AQ16" s="8">
        <v>2</v>
      </c>
    </row>
    <row r="17" spans="1:43" x14ac:dyDescent="0.3">
      <c r="A17" s="8" t="s">
        <v>721</v>
      </c>
      <c r="B17" s="8" t="s">
        <v>722</v>
      </c>
      <c r="C17" s="8">
        <v>2014</v>
      </c>
      <c r="D17" s="8" t="s">
        <v>63</v>
      </c>
      <c r="E17" s="8" t="s">
        <v>41</v>
      </c>
      <c r="F17" s="8" t="s">
        <v>42</v>
      </c>
      <c r="G17" s="8">
        <v>4</v>
      </c>
      <c r="H17" s="8" t="s">
        <v>679</v>
      </c>
      <c r="I17" s="8">
        <v>4</v>
      </c>
      <c r="J17" s="8" t="s">
        <v>723</v>
      </c>
      <c r="K17" s="8">
        <v>6</v>
      </c>
      <c r="L17" s="8" t="s">
        <v>49</v>
      </c>
      <c r="M17" s="8">
        <v>1</v>
      </c>
      <c r="N17" s="8">
        <v>140</v>
      </c>
      <c r="O17" s="8" t="s">
        <v>681</v>
      </c>
      <c r="R17" s="8">
        <v>0</v>
      </c>
      <c r="S17" s="8" t="s">
        <v>724</v>
      </c>
      <c r="T17" s="15" t="s">
        <v>725</v>
      </c>
      <c r="U17" s="8">
        <v>17</v>
      </c>
      <c r="V17" s="8">
        <v>106</v>
      </c>
      <c r="W17" s="8">
        <v>7</v>
      </c>
      <c r="X17" s="8">
        <v>30</v>
      </c>
      <c r="Y17" s="8" t="s">
        <v>318</v>
      </c>
      <c r="AB17" s="8" t="s">
        <v>726</v>
      </c>
      <c r="AC17" s="8">
        <v>0.21</v>
      </c>
      <c r="AD17" s="8">
        <v>0.05</v>
      </c>
      <c r="AE17" s="8">
        <v>0.84</v>
      </c>
      <c r="AF17" s="8">
        <v>-1.5606477482646683</v>
      </c>
      <c r="AG17" s="8">
        <v>0.71973951183908491</v>
      </c>
      <c r="AH17" s="8" t="s">
        <v>1062</v>
      </c>
      <c r="AI17" s="8" t="s">
        <v>72</v>
      </c>
      <c r="AJ17" s="8">
        <v>0</v>
      </c>
      <c r="AK17" s="8" t="s">
        <v>727</v>
      </c>
      <c r="AL17" s="6" t="s">
        <v>420</v>
      </c>
      <c r="AM17" s="6">
        <v>2</v>
      </c>
      <c r="AN17" s="6" t="s">
        <v>722</v>
      </c>
      <c r="AO17" s="6">
        <v>6</v>
      </c>
      <c r="AP17" s="8" t="s">
        <v>263</v>
      </c>
      <c r="AQ17" s="8">
        <v>2</v>
      </c>
    </row>
    <row r="18" spans="1:43" x14ac:dyDescent="0.3">
      <c r="A18" s="8" t="s">
        <v>737</v>
      </c>
      <c r="B18" s="8" t="s">
        <v>738</v>
      </c>
      <c r="C18" s="8">
        <v>2017</v>
      </c>
      <c r="D18" s="8" t="s">
        <v>739</v>
      </c>
      <c r="E18" s="8" t="s">
        <v>740</v>
      </c>
      <c r="F18" s="8" t="s">
        <v>42</v>
      </c>
      <c r="G18" s="8">
        <v>4</v>
      </c>
      <c r="H18" s="8" t="s">
        <v>679</v>
      </c>
      <c r="I18" s="8">
        <v>4</v>
      </c>
      <c r="J18" s="8" t="s">
        <v>741</v>
      </c>
      <c r="K18" s="8">
        <v>2</v>
      </c>
      <c r="L18" s="8" t="s">
        <v>49</v>
      </c>
      <c r="M18" s="8">
        <v>1</v>
      </c>
      <c r="N18" s="8">
        <v>320</v>
      </c>
      <c r="O18" s="8" t="s">
        <v>681</v>
      </c>
      <c r="R18" s="8">
        <v>0</v>
      </c>
      <c r="S18" s="8" t="s">
        <v>742</v>
      </c>
      <c r="T18" s="8" t="s">
        <v>743</v>
      </c>
      <c r="U18" s="8">
        <v>58</v>
      </c>
      <c r="V18" s="8">
        <v>279</v>
      </c>
      <c r="W18" s="8">
        <v>5</v>
      </c>
      <c r="X18" s="8">
        <v>41</v>
      </c>
      <c r="Y18" s="8" t="s">
        <v>318</v>
      </c>
      <c r="Z18" s="8">
        <v>0.26244343891402716</v>
      </c>
      <c r="AA18" s="8">
        <v>0.1388888888888889</v>
      </c>
      <c r="AB18" s="8">
        <v>1.8895927601809954</v>
      </c>
      <c r="AF18" s="8">
        <v>0.63636133505067616</v>
      </c>
      <c r="AG18" s="8">
        <v>0.49954383588024648</v>
      </c>
      <c r="AH18" s="8" t="s">
        <v>1061</v>
      </c>
      <c r="AI18" s="8" t="s">
        <v>39</v>
      </c>
      <c r="AJ18" s="8">
        <v>0</v>
      </c>
      <c r="AK18" s="8" t="s">
        <v>744</v>
      </c>
      <c r="AL18" s="6" t="s">
        <v>420</v>
      </c>
      <c r="AM18" s="6">
        <v>2</v>
      </c>
      <c r="AN18" s="6" t="s">
        <v>738</v>
      </c>
      <c r="AO18" s="6">
        <v>5</v>
      </c>
      <c r="AP18" s="8" t="s">
        <v>263</v>
      </c>
      <c r="AQ18" s="8">
        <v>2</v>
      </c>
    </row>
    <row r="19" spans="1:43" x14ac:dyDescent="0.3">
      <c r="A19" s="8" t="s">
        <v>737</v>
      </c>
      <c r="B19" s="8" t="s">
        <v>738</v>
      </c>
      <c r="C19" s="8">
        <v>2017</v>
      </c>
      <c r="D19" s="8" t="s">
        <v>739</v>
      </c>
      <c r="E19" s="8" t="s">
        <v>740</v>
      </c>
      <c r="F19" s="8" t="s">
        <v>42</v>
      </c>
      <c r="G19" s="8">
        <v>4</v>
      </c>
      <c r="H19" s="8" t="s">
        <v>696</v>
      </c>
      <c r="I19" s="8">
        <v>4</v>
      </c>
      <c r="J19" s="8" t="s">
        <v>741</v>
      </c>
      <c r="K19" s="8">
        <v>2</v>
      </c>
      <c r="L19" s="8" t="s">
        <v>49</v>
      </c>
      <c r="M19" s="8">
        <v>1</v>
      </c>
      <c r="N19" s="8">
        <v>320</v>
      </c>
      <c r="O19" s="8" t="s">
        <v>676</v>
      </c>
      <c r="P19" s="8" t="s">
        <v>139</v>
      </c>
      <c r="Q19" s="8" t="s">
        <v>732</v>
      </c>
      <c r="R19" s="8">
        <v>1</v>
      </c>
      <c r="S19" s="8" t="s">
        <v>745</v>
      </c>
      <c r="T19" s="8" t="s">
        <v>746</v>
      </c>
      <c r="U19" s="8">
        <v>44</v>
      </c>
      <c r="V19" s="8">
        <v>237</v>
      </c>
      <c r="W19" s="8">
        <v>19</v>
      </c>
      <c r="X19" s="8">
        <v>83</v>
      </c>
      <c r="Y19" s="8" t="s">
        <v>318</v>
      </c>
      <c r="Z19" s="8">
        <v>0.22797927461139897</v>
      </c>
      <c r="AA19" s="8">
        <v>0.296875</v>
      </c>
      <c r="AB19" s="8">
        <v>0.76793018816471237</v>
      </c>
      <c r="AF19" s="8">
        <v>-0.26405645079339291</v>
      </c>
      <c r="AG19" s="8">
        <v>0.3101051415647606</v>
      </c>
      <c r="AH19" s="8" t="s">
        <v>1061</v>
      </c>
      <c r="AI19" s="8" t="s">
        <v>39</v>
      </c>
      <c r="AJ19" s="8">
        <v>0</v>
      </c>
      <c r="AK19" s="8" t="s">
        <v>744</v>
      </c>
      <c r="AL19" s="6" t="s">
        <v>420</v>
      </c>
      <c r="AM19" s="6">
        <v>2</v>
      </c>
      <c r="AN19" s="16" t="s">
        <v>738</v>
      </c>
      <c r="AO19" s="16">
        <v>5</v>
      </c>
      <c r="AP19" s="8" t="s">
        <v>263</v>
      </c>
      <c r="AQ19" s="8">
        <v>2</v>
      </c>
    </row>
    <row r="20" spans="1:43" x14ac:dyDescent="0.3">
      <c r="A20" s="8" t="s">
        <v>737</v>
      </c>
      <c r="B20" s="8" t="s">
        <v>738</v>
      </c>
      <c r="C20" s="8">
        <v>2017</v>
      </c>
      <c r="D20" s="8" t="s">
        <v>739</v>
      </c>
      <c r="E20" s="8" t="s">
        <v>740</v>
      </c>
      <c r="F20" s="8" t="s">
        <v>42</v>
      </c>
      <c r="G20" s="8">
        <v>4</v>
      </c>
      <c r="H20" s="8" t="s">
        <v>696</v>
      </c>
      <c r="I20" s="8">
        <v>4</v>
      </c>
      <c r="J20" s="8" t="s">
        <v>741</v>
      </c>
      <c r="K20" s="8">
        <v>2</v>
      </c>
      <c r="L20" s="8" t="s">
        <v>49</v>
      </c>
      <c r="M20" s="8">
        <v>1</v>
      </c>
      <c r="N20" s="8">
        <v>320</v>
      </c>
      <c r="O20" s="8" t="s">
        <v>306</v>
      </c>
      <c r="R20" s="8">
        <v>3</v>
      </c>
      <c r="S20" s="8" t="s">
        <v>747</v>
      </c>
      <c r="T20" s="8" t="s">
        <v>748</v>
      </c>
      <c r="U20" s="8">
        <v>38</v>
      </c>
      <c r="V20" s="8">
        <v>218</v>
      </c>
      <c r="W20" s="8">
        <v>25</v>
      </c>
      <c r="X20" s="8">
        <v>102</v>
      </c>
      <c r="Y20" s="8" t="s">
        <v>318</v>
      </c>
      <c r="Z20" s="8">
        <v>0.21111111111111111</v>
      </c>
      <c r="AA20" s="8">
        <v>0.32467532467532467</v>
      </c>
      <c r="AB20" s="8">
        <v>0.65022222222222226</v>
      </c>
      <c r="AF20" s="8">
        <v>-0.43044109417834148</v>
      </c>
      <c r="AG20" s="8">
        <v>0.29130457946323596</v>
      </c>
      <c r="AH20" s="8" t="s">
        <v>1061</v>
      </c>
      <c r="AI20" s="8" t="s">
        <v>39</v>
      </c>
      <c r="AJ20" s="8">
        <v>0</v>
      </c>
      <c r="AK20" s="8" t="s">
        <v>744</v>
      </c>
      <c r="AL20" s="6" t="s">
        <v>420</v>
      </c>
      <c r="AM20" s="6">
        <v>2</v>
      </c>
      <c r="AN20" s="6" t="s">
        <v>738</v>
      </c>
      <c r="AO20" s="6">
        <v>5</v>
      </c>
      <c r="AP20" s="8" t="s">
        <v>263</v>
      </c>
      <c r="AQ20" s="8">
        <v>2</v>
      </c>
    </row>
    <row r="21" spans="1:43" x14ac:dyDescent="0.3">
      <c r="A21" s="8" t="s">
        <v>737</v>
      </c>
      <c r="B21" s="8" t="s">
        <v>738</v>
      </c>
      <c r="C21" s="8">
        <v>2017</v>
      </c>
      <c r="D21" s="8" t="s">
        <v>739</v>
      </c>
      <c r="E21" s="8" t="s">
        <v>740</v>
      </c>
      <c r="F21" s="8" t="s">
        <v>42</v>
      </c>
      <c r="G21" s="8">
        <v>5</v>
      </c>
      <c r="H21" s="8" t="s">
        <v>696</v>
      </c>
      <c r="I21" s="8">
        <v>1</v>
      </c>
      <c r="J21" s="8" t="s">
        <v>749</v>
      </c>
      <c r="L21" s="8" t="s">
        <v>49</v>
      </c>
      <c r="M21" s="8">
        <v>1</v>
      </c>
      <c r="N21" s="8">
        <v>320</v>
      </c>
      <c r="O21" s="8" t="s">
        <v>750</v>
      </c>
      <c r="Q21" s="8" t="s">
        <v>751</v>
      </c>
      <c r="R21" s="8">
        <v>2</v>
      </c>
      <c r="S21" s="8" t="s">
        <v>752</v>
      </c>
      <c r="T21" s="8" t="s">
        <v>753</v>
      </c>
      <c r="U21" s="8">
        <v>25</v>
      </c>
      <c r="V21" s="8">
        <v>174</v>
      </c>
      <c r="W21" s="8">
        <v>38</v>
      </c>
      <c r="X21" s="8">
        <v>146</v>
      </c>
      <c r="Y21" s="8" t="s">
        <v>318</v>
      </c>
      <c r="Z21" s="8">
        <v>0.16778523489932887</v>
      </c>
      <c r="AA21" s="8">
        <v>0.35185185185185186</v>
      </c>
      <c r="AB21" s="8">
        <v>0.47686329918756626</v>
      </c>
      <c r="AF21" s="8">
        <v>-0.74052541367942437</v>
      </c>
      <c r="AG21" s="8">
        <v>0.28685616278706061</v>
      </c>
      <c r="AH21" s="8" t="s">
        <v>1061</v>
      </c>
      <c r="AI21" s="8" t="s">
        <v>39</v>
      </c>
      <c r="AJ21" s="8">
        <v>0</v>
      </c>
      <c r="AK21" s="8" t="s">
        <v>744</v>
      </c>
      <c r="AL21" s="6" t="s">
        <v>420</v>
      </c>
      <c r="AM21" s="6">
        <v>2</v>
      </c>
      <c r="AN21" s="8" t="s">
        <v>738</v>
      </c>
      <c r="AO21" s="6">
        <v>5</v>
      </c>
      <c r="AP21" s="8" t="s">
        <v>263</v>
      </c>
      <c r="AQ21" s="8">
        <v>2</v>
      </c>
    </row>
    <row r="22" spans="1:43" x14ac:dyDescent="0.3">
      <c r="A22" s="8" t="s">
        <v>754</v>
      </c>
      <c r="B22" s="8" t="s">
        <v>755</v>
      </c>
      <c r="C22" s="8">
        <v>2016</v>
      </c>
      <c r="D22" s="8" t="s">
        <v>756</v>
      </c>
      <c r="E22" s="8" t="s">
        <v>757</v>
      </c>
      <c r="F22" s="8" t="s">
        <v>756</v>
      </c>
      <c r="G22" s="8">
        <v>6</v>
      </c>
      <c r="H22" s="8" t="s">
        <v>679</v>
      </c>
      <c r="I22" s="8">
        <v>4</v>
      </c>
      <c r="J22" s="8" t="s">
        <v>758</v>
      </c>
      <c r="K22" s="8">
        <v>4</v>
      </c>
      <c r="L22" s="8" t="s">
        <v>49</v>
      </c>
      <c r="M22" s="8">
        <v>1</v>
      </c>
      <c r="N22" s="8">
        <v>152</v>
      </c>
      <c r="O22" s="8" t="s">
        <v>681</v>
      </c>
      <c r="R22" s="8">
        <v>0</v>
      </c>
      <c r="S22" s="8" t="s">
        <v>759</v>
      </c>
      <c r="T22" s="8" t="s">
        <v>413</v>
      </c>
      <c r="U22" s="8">
        <v>99</v>
      </c>
      <c r="V22" s="8">
        <v>145</v>
      </c>
      <c r="W22" s="8">
        <v>5</v>
      </c>
      <c r="X22" s="8">
        <v>7</v>
      </c>
      <c r="Y22" s="8" t="s">
        <v>318</v>
      </c>
      <c r="Z22" s="8">
        <v>2.152173913043478</v>
      </c>
      <c r="AA22" s="8">
        <v>2.5</v>
      </c>
      <c r="AB22" s="8">
        <v>0.86086956521739122</v>
      </c>
      <c r="AC22" s="8">
        <v>0.74</v>
      </c>
      <c r="AD22" s="8">
        <v>0.12</v>
      </c>
      <c r="AE22" s="8">
        <v>4.72</v>
      </c>
      <c r="AF22" s="8">
        <v>-0.30110509278392161</v>
      </c>
      <c r="AG22" s="8">
        <v>0.9367531468871314</v>
      </c>
      <c r="AH22" s="8" t="s">
        <v>1009</v>
      </c>
      <c r="AI22" s="8" t="s">
        <v>72</v>
      </c>
      <c r="AJ22" s="8">
        <v>0</v>
      </c>
      <c r="AK22" s="8" t="s">
        <v>760</v>
      </c>
      <c r="AL22" s="6" t="s">
        <v>420</v>
      </c>
      <c r="AM22" s="6">
        <v>2</v>
      </c>
      <c r="AN22" s="6" t="s">
        <v>755</v>
      </c>
      <c r="AO22" s="6">
        <v>5</v>
      </c>
      <c r="AP22" s="8" t="s">
        <v>265</v>
      </c>
      <c r="AQ22" s="8">
        <v>2</v>
      </c>
    </row>
    <row r="23" spans="1:43" x14ac:dyDescent="0.3">
      <c r="A23" s="8" t="s">
        <v>754</v>
      </c>
      <c r="B23" s="8" t="s">
        <v>755</v>
      </c>
      <c r="C23" s="8">
        <v>2016</v>
      </c>
      <c r="D23" s="8" t="s">
        <v>756</v>
      </c>
      <c r="E23" s="8" t="s">
        <v>757</v>
      </c>
      <c r="F23" s="8" t="s">
        <v>756</v>
      </c>
      <c r="G23" s="8">
        <v>6</v>
      </c>
      <c r="H23" s="8" t="s">
        <v>696</v>
      </c>
      <c r="I23" s="8">
        <v>4</v>
      </c>
      <c r="J23" s="8" t="s">
        <v>758</v>
      </c>
      <c r="K23" s="8">
        <v>4</v>
      </c>
      <c r="L23" s="8" t="s">
        <v>49</v>
      </c>
      <c r="M23" s="8">
        <v>1</v>
      </c>
      <c r="N23" s="8">
        <v>152</v>
      </c>
      <c r="O23" s="8" t="s">
        <v>676</v>
      </c>
      <c r="P23" s="8" t="s">
        <v>139</v>
      </c>
      <c r="Q23" s="8" t="s">
        <v>732</v>
      </c>
      <c r="R23" s="8">
        <v>1</v>
      </c>
      <c r="S23" s="8" t="s">
        <v>761</v>
      </c>
      <c r="T23" s="8" t="s">
        <v>762</v>
      </c>
      <c r="Y23" s="8" t="s">
        <v>318</v>
      </c>
      <c r="AB23" s="8" t="s">
        <v>763</v>
      </c>
      <c r="AC23" s="8">
        <v>0.71399999999999997</v>
      </c>
      <c r="AD23" s="8">
        <v>0.151</v>
      </c>
      <c r="AE23" s="8">
        <v>3.3330000000000002</v>
      </c>
      <c r="AF23" s="8">
        <v>-0.33687231664255274</v>
      </c>
      <c r="AG23" s="8">
        <v>0.78937455140122836</v>
      </c>
      <c r="AH23" s="8" t="s">
        <v>1009</v>
      </c>
      <c r="AI23" s="8" t="s">
        <v>72</v>
      </c>
      <c r="AJ23" s="8">
        <v>0</v>
      </c>
      <c r="AK23" s="8" t="s">
        <v>760</v>
      </c>
      <c r="AL23" s="6" t="s">
        <v>420</v>
      </c>
      <c r="AM23" s="6">
        <v>2</v>
      </c>
      <c r="AN23" s="6" t="s">
        <v>755</v>
      </c>
      <c r="AO23" s="6">
        <v>5</v>
      </c>
      <c r="AP23" s="8" t="s">
        <v>265</v>
      </c>
      <c r="AQ23" s="8">
        <v>2</v>
      </c>
    </row>
    <row r="24" spans="1:43" x14ac:dyDescent="0.3">
      <c r="A24" s="8" t="s">
        <v>754</v>
      </c>
      <c r="B24" s="8" t="s">
        <v>755</v>
      </c>
      <c r="C24" s="8">
        <v>2016</v>
      </c>
      <c r="D24" s="8" t="s">
        <v>756</v>
      </c>
      <c r="E24" s="8" t="s">
        <v>757</v>
      </c>
      <c r="F24" s="8" t="s">
        <v>756</v>
      </c>
      <c r="G24" s="8">
        <v>6</v>
      </c>
      <c r="H24" s="8" t="s">
        <v>696</v>
      </c>
      <c r="I24" s="8">
        <v>4</v>
      </c>
      <c r="J24" s="8" t="s">
        <v>758</v>
      </c>
      <c r="K24" s="8">
        <v>4</v>
      </c>
      <c r="L24" s="8" t="s">
        <v>49</v>
      </c>
      <c r="M24" s="8">
        <v>1</v>
      </c>
      <c r="N24" s="8">
        <v>152</v>
      </c>
      <c r="O24" s="8" t="s">
        <v>306</v>
      </c>
      <c r="R24" s="8">
        <v>3</v>
      </c>
      <c r="S24" s="8" t="s">
        <v>764</v>
      </c>
      <c r="T24" s="8" t="s">
        <v>765</v>
      </c>
      <c r="U24" s="8">
        <v>50</v>
      </c>
      <c r="V24" s="8">
        <v>81</v>
      </c>
      <c r="W24" s="8">
        <v>51</v>
      </c>
      <c r="X24" s="8">
        <v>68</v>
      </c>
      <c r="Y24" s="8" t="s">
        <v>318</v>
      </c>
      <c r="Z24" s="8">
        <v>1.6129032258064515</v>
      </c>
      <c r="AA24" s="8">
        <v>3</v>
      </c>
      <c r="AB24" s="8">
        <v>0.5376344086021505</v>
      </c>
      <c r="AF24" s="8">
        <v>-0.62057648772510998</v>
      </c>
      <c r="AG24" s="8">
        <v>0.36150994047902557</v>
      </c>
      <c r="AH24" s="8" t="s">
        <v>1009</v>
      </c>
      <c r="AI24" s="8" t="s">
        <v>39</v>
      </c>
      <c r="AJ24" s="8">
        <v>0</v>
      </c>
      <c r="AK24" s="8" t="s">
        <v>766</v>
      </c>
      <c r="AL24" s="6" t="s">
        <v>258</v>
      </c>
      <c r="AM24" s="6">
        <v>1</v>
      </c>
      <c r="AN24" s="6" t="s">
        <v>755</v>
      </c>
      <c r="AO24" s="6">
        <v>4</v>
      </c>
      <c r="AP24" s="8" t="s">
        <v>265</v>
      </c>
      <c r="AQ24" s="8">
        <v>2</v>
      </c>
    </row>
    <row r="25" spans="1:43" x14ac:dyDescent="0.3">
      <c r="A25" s="8" t="s">
        <v>754</v>
      </c>
      <c r="B25" s="8" t="s">
        <v>755</v>
      </c>
      <c r="C25" s="8">
        <v>2016</v>
      </c>
      <c r="D25" s="8" t="s">
        <v>756</v>
      </c>
      <c r="E25" s="8" t="s">
        <v>757</v>
      </c>
      <c r="F25" s="8" t="s">
        <v>756</v>
      </c>
      <c r="G25" s="8">
        <v>6</v>
      </c>
      <c r="H25" s="8" t="s">
        <v>696</v>
      </c>
      <c r="I25" s="8">
        <v>4</v>
      </c>
      <c r="J25" s="8" t="s">
        <v>758</v>
      </c>
      <c r="K25" s="8">
        <v>4</v>
      </c>
      <c r="L25" s="8" t="s">
        <v>49</v>
      </c>
      <c r="M25" s="8">
        <v>1</v>
      </c>
      <c r="N25" s="8">
        <v>144</v>
      </c>
      <c r="O25" s="8" t="s">
        <v>305</v>
      </c>
      <c r="R25" s="8">
        <v>4</v>
      </c>
      <c r="S25" s="8" t="s">
        <v>767</v>
      </c>
      <c r="T25" s="8" t="s">
        <v>768</v>
      </c>
      <c r="U25" s="8">
        <v>57</v>
      </c>
      <c r="V25" s="8">
        <v>94</v>
      </c>
      <c r="W25" s="8">
        <v>40</v>
      </c>
      <c r="X25" s="8">
        <v>50</v>
      </c>
      <c r="Y25" s="8" t="s">
        <v>318</v>
      </c>
      <c r="Z25" s="8">
        <v>1.5405405405405406</v>
      </c>
      <c r="AA25" s="8">
        <v>4</v>
      </c>
      <c r="AB25" s="8">
        <v>0.38513513513513514</v>
      </c>
      <c r="AF25" s="8">
        <v>-0.95416100592956488</v>
      </c>
      <c r="AG25" s="8">
        <v>0.41178985742262986</v>
      </c>
      <c r="AH25" s="8" t="s">
        <v>1009</v>
      </c>
      <c r="AI25" s="8" t="s">
        <v>39</v>
      </c>
      <c r="AJ25" s="8">
        <v>0</v>
      </c>
      <c r="AK25" s="8" t="s">
        <v>766</v>
      </c>
      <c r="AL25" s="6" t="s">
        <v>258</v>
      </c>
      <c r="AM25" s="6">
        <v>1</v>
      </c>
      <c r="AN25" s="6" t="s">
        <v>755</v>
      </c>
      <c r="AO25" s="6">
        <v>4</v>
      </c>
      <c r="AP25" s="8" t="s">
        <v>265</v>
      </c>
      <c r="AQ25" s="8">
        <v>2</v>
      </c>
    </row>
    <row r="26" spans="1:43" x14ac:dyDescent="0.3">
      <c r="A26" s="8" t="s">
        <v>845</v>
      </c>
      <c r="B26" s="8" t="s">
        <v>846</v>
      </c>
      <c r="C26" s="8">
        <v>2019</v>
      </c>
      <c r="D26" s="8" t="s">
        <v>273</v>
      </c>
      <c r="E26" s="8" t="s">
        <v>183</v>
      </c>
      <c r="F26" s="8" t="s">
        <v>42</v>
      </c>
      <c r="G26" s="8">
        <v>4</v>
      </c>
      <c r="H26" s="8" t="s">
        <v>831</v>
      </c>
      <c r="I26" s="8">
        <v>4</v>
      </c>
      <c r="J26" s="8" t="s">
        <v>847</v>
      </c>
      <c r="K26" s="8">
        <v>3</v>
      </c>
      <c r="L26" s="8" t="s">
        <v>49</v>
      </c>
      <c r="M26" s="8">
        <v>1</v>
      </c>
      <c r="N26" s="8">
        <v>193</v>
      </c>
      <c r="O26" s="8" t="s">
        <v>681</v>
      </c>
      <c r="R26" s="8">
        <v>0</v>
      </c>
      <c r="S26" s="8" t="s">
        <v>848</v>
      </c>
      <c r="T26" s="8" t="s">
        <v>849</v>
      </c>
      <c r="U26" s="8">
        <v>48</v>
      </c>
      <c r="V26" s="8">
        <v>188</v>
      </c>
      <c r="W26" s="8">
        <v>2</v>
      </c>
      <c r="X26" s="8">
        <v>5</v>
      </c>
      <c r="Y26" s="8" t="s">
        <v>318</v>
      </c>
      <c r="Z26" s="8">
        <v>0.34285714285714286</v>
      </c>
      <c r="AA26" s="8">
        <v>0.66666666666666663</v>
      </c>
      <c r="AB26" s="8">
        <v>0.51428571428571435</v>
      </c>
      <c r="AF26" s="8">
        <v>-0.66497630359324889</v>
      </c>
      <c r="AG26" s="8">
        <v>0.92806762889862926</v>
      </c>
      <c r="AH26" s="8" t="s">
        <v>1061</v>
      </c>
      <c r="AI26" s="8" t="s">
        <v>39</v>
      </c>
      <c r="AJ26" s="8">
        <v>0</v>
      </c>
      <c r="AL26" s="6" t="s">
        <v>257</v>
      </c>
      <c r="AM26" s="6">
        <v>2</v>
      </c>
      <c r="AN26" s="8" t="s">
        <v>846</v>
      </c>
      <c r="AO26" s="6">
        <v>5</v>
      </c>
      <c r="AP26" s="8" t="s">
        <v>265</v>
      </c>
      <c r="AQ26" s="8">
        <v>2</v>
      </c>
    </row>
    <row r="27" spans="1:43" x14ac:dyDescent="0.3">
      <c r="A27" s="8" t="s">
        <v>845</v>
      </c>
      <c r="B27" s="8" t="s">
        <v>846</v>
      </c>
      <c r="C27" s="8">
        <v>2019</v>
      </c>
      <c r="D27" s="8" t="s">
        <v>273</v>
      </c>
      <c r="E27" s="8" t="s">
        <v>183</v>
      </c>
      <c r="F27" s="8" t="s">
        <v>42</v>
      </c>
      <c r="G27" s="8">
        <v>4</v>
      </c>
      <c r="H27" s="8" t="s">
        <v>831</v>
      </c>
      <c r="I27" s="8">
        <v>4</v>
      </c>
      <c r="J27" s="8" t="s">
        <v>847</v>
      </c>
      <c r="K27" s="8">
        <v>3</v>
      </c>
      <c r="L27" s="8" t="s">
        <v>49</v>
      </c>
      <c r="M27" s="8">
        <v>1</v>
      </c>
      <c r="N27" s="8">
        <v>193</v>
      </c>
      <c r="O27" s="8" t="s">
        <v>676</v>
      </c>
      <c r="P27" s="8" t="s">
        <v>527</v>
      </c>
      <c r="Q27" s="8" t="s">
        <v>528</v>
      </c>
      <c r="R27" s="8">
        <v>1</v>
      </c>
      <c r="S27" s="8" t="s">
        <v>850</v>
      </c>
      <c r="T27" s="8" t="s">
        <v>851</v>
      </c>
      <c r="U27" s="8">
        <v>45</v>
      </c>
      <c r="V27" s="8">
        <v>181</v>
      </c>
      <c r="W27" s="8">
        <v>4</v>
      </c>
      <c r="X27" s="8">
        <v>11</v>
      </c>
      <c r="Y27" s="8" t="s">
        <v>318</v>
      </c>
      <c r="Z27" s="8">
        <v>0.33088235294117646</v>
      </c>
      <c r="AA27" s="8">
        <v>0.5714285714285714</v>
      </c>
      <c r="AB27" s="8">
        <v>0.57904411764705888</v>
      </c>
      <c r="AF27" s="8">
        <v>-0.54637660803030952</v>
      </c>
      <c r="AG27" s="8">
        <v>0.64994792580316441</v>
      </c>
      <c r="AH27" s="8" t="s">
        <v>1061</v>
      </c>
      <c r="AI27" s="8" t="s">
        <v>39</v>
      </c>
      <c r="AJ27" s="8">
        <v>0</v>
      </c>
      <c r="AL27" s="6" t="s">
        <v>420</v>
      </c>
      <c r="AM27" s="6">
        <v>2</v>
      </c>
      <c r="AN27" s="8" t="s">
        <v>846</v>
      </c>
      <c r="AO27" s="6">
        <v>5</v>
      </c>
      <c r="AP27" s="8" t="s">
        <v>265</v>
      </c>
      <c r="AQ27" s="8">
        <v>2</v>
      </c>
    </row>
    <row r="28" spans="1:43" x14ac:dyDescent="0.3">
      <c r="A28" s="8" t="s">
        <v>845</v>
      </c>
      <c r="B28" s="8" t="s">
        <v>846</v>
      </c>
      <c r="C28" s="8">
        <v>2019</v>
      </c>
      <c r="D28" s="8" t="s">
        <v>273</v>
      </c>
      <c r="E28" s="8" t="s">
        <v>183</v>
      </c>
      <c r="F28" s="8" t="s">
        <v>42</v>
      </c>
      <c r="G28" s="8">
        <v>5</v>
      </c>
      <c r="H28" s="8" t="s">
        <v>684</v>
      </c>
      <c r="I28" s="8">
        <v>1</v>
      </c>
      <c r="J28" s="8" t="s">
        <v>834</v>
      </c>
      <c r="L28" s="8" t="s">
        <v>49</v>
      </c>
      <c r="M28" s="8">
        <v>1</v>
      </c>
      <c r="N28" s="8">
        <v>193</v>
      </c>
      <c r="O28" s="8" t="s">
        <v>750</v>
      </c>
      <c r="Q28" s="8" t="s">
        <v>852</v>
      </c>
      <c r="R28" s="8">
        <v>2</v>
      </c>
      <c r="S28" s="8" t="s">
        <v>853</v>
      </c>
      <c r="T28" s="8" t="s">
        <v>854</v>
      </c>
      <c r="U28" s="8">
        <v>40</v>
      </c>
      <c r="V28" s="8">
        <v>161</v>
      </c>
      <c r="W28" s="8">
        <v>9</v>
      </c>
      <c r="X28" s="8">
        <v>30</v>
      </c>
      <c r="Y28" s="8" t="s">
        <v>318</v>
      </c>
      <c r="Z28" s="8">
        <v>0.33057851239669422</v>
      </c>
      <c r="AA28" s="8">
        <v>0.42857142857142855</v>
      </c>
      <c r="AB28" s="8">
        <v>0.77134986225895319</v>
      </c>
      <c r="AF28" s="8">
        <v>-0.25961323109560114</v>
      </c>
      <c r="AG28" s="8">
        <v>0.43817190866151617</v>
      </c>
      <c r="AH28" s="8" t="s">
        <v>1061</v>
      </c>
      <c r="AI28" s="8" t="s">
        <v>39</v>
      </c>
      <c r="AJ28" s="8">
        <v>0</v>
      </c>
      <c r="AL28" s="6" t="s">
        <v>420</v>
      </c>
      <c r="AM28" s="6">
        <v>2</v>
      </c>
      <c r="AN28" s="8" t="s">
        <v>846</v>
      </c>
      <c r="AO28" s="6">
        <v>5</v>
      </c>
      <c r="AP28" s="8" t="s">
        <v>265</v>
      </c>
      <c r="AQ28" s="8">
        <v>2</v>
      </c>
    </row>
    <row r="29" spans="1:43" x14ac:dyDescent="0.3">
      <c r="A29" s="8" t="s">
        <v>1059</v>
      </c>
      <c r="B29" s="8" t="s">
        <v>838</v>
      </c>
      <c r="C29" s="8">
        <v>2019</v>
      </c>
      <c r="D29" s="8" t="s">
        <v>63</v>
      </c>
      <c r="E29" s="8" t="s">
        <v>839</v>
      </c>
      <c r="F29" s="8" t="s">
        <v>42</v>
      </c>
      <c r="G29" s="8">
        <v>4</v>
      </c>
      <c r="H29" s="8" t="s">
        <v>684</v>
      </c>
      <c r="I29" s="8">
        <v>4</v>
      </c>
      <c r="J29" s="8" t="s">
        <v>840</v>
      </c>
      <c r="K29" s="8">
        <v>3</v>
      </c>
      <c r="L29" s="8" t="s">
        <v>49</v>
      </c>
      <c r="M29" s="8">
        <v>1</v>
      </c>
      <c r="N29" s="8">
        <v>145</v>
      </c>
      <c r="O29" s="8" t="s">
        <v>676</v>
      </c>
      <c r="P29" s="8" t="s">
        <v>841</v>
      </c>
      <c r="Q29" s="8" t="s">
        <v>842</v>
      </c>
      <c r="R29" s="8">
        <v>1</v>
      </c>
      <c r="S29" s="8" t="s">
        <v>843</v>
      </c>
      <c r="T29" s="8" t="s">
        <v>844</v>
      </c>
      <c r="U29" s="8">
        <v>31</v>
      </c>
      <c r="V29" s="8">
        <v>125</v>
      </c>
      <c r="W29" s="8">
        <v>4</v>
      </c>
      <c r="X29" s="8">
        <v>20</v>
      </c>
      <c r="Z29" s="8">
        <v>0.32978723404255317</v>
      </c>
      <c r="AA29" s="8">
        <v>0.25</v>
      </c>
      <c r="AB29" s="8">
        <v>1.3191489361702127</v>
      </c>
      <c r="AF29" s="8">
        <v>0.2769867833350329</v>
      </c>
      <c r="AG29" s="8">
        <v>0.59615129152629487</v>
      </c>
      <c r="AH29" s="8" t="s">
        <v>1061</v>
      </c>
      <c r="AI29" s="8" t="s">
        <v>39</v>
      </c>
      <c r="AJ29" s="8">
        <v>0</v>
      </c>
      <c r="AL29" s="6" t="s">
        <v>256</v>
      </c>
      <c r="AM29" s="6">
        <v>0</v>
      </c>
      <c r="AN29" s="8" t="s">
        <v>838</v>
      </c>
      <c r="AO29" s="6">
        <v>2</v>
      </c>
      <c r="AP29" s="8" t="s">
        <v>265</v>
      </c>
      <c r="AQ29" s="8">
        <v>2</v>
      </c>
    </row>
    <row r="30" spans="1:43" x14ac:dyDescent="0.3">
      <c r="A30" s="8" t="s">
        <v>769</v>
      </c>
      <c r="B30" s="8" t="s">
        <v>770</v>
      </c>
      <c r="C30" s="8">
        <v>2005</v>
      </c>
      <c r="D30" s="8" t="s">
        <v>224</v>
      </c>
      <c r="E30" s="8" t="s">
        <v>771</v>
      </c>
      <c r="F30" s="8" t="s">
        <v>76</v>
      </c>
      <c r="G30" s="8">
        <v>5</v>
      </c>
      <c r="H30" s="8" t="s">
        <v>679</v>
      </c>
      <c r="I30" s="8">
        <v>4</v>
      </c>
      <c r="J30" s="8" t="s">
        <v>772</v>
      </c>
      <c r="K30" s="8">
        <v>3</v>
      </c>
      <c r="L30" s="8" t="s">
        <v>49</v>
      </c>
      <c r="M30" s="8">
        <v>1</v>
      </c>
      <c r="N30" s="8">
        <v>357</v>
      </c>
      <c r="O30" s="8" t="s">
        <v>681</v>
      </c>
      <c r="R30" s="8">
        <v>0</v>
      </c>
      <c r="S30" s="8" t="s">
        <v>298</v>
      </c>
      <c r="T30" s="8" t="s">
        <v>298</v>
      </c>
      <c r="Y30" s="8" t="s">
        <v>318</v>
      </c>
      <c r="AB30" s="8" t="s">
        <v>773</v>
      </c>
      <c r="AC30" s="8">
        <v>12</v>
      </c>
      <c r="AD30" s="8">
        <v>2.4</v>
      </c>
      <c r="AE30" s="8">
        <v>64</v>
      </c>
      <c r="AF30" s="8">
        <v>2.4849066497880004</v>
      </c>
      <c r="AG30" s="8">
        <v>0.83760570051167649</v>
      </c>
      <c r="AH30" s="8" t="s">
        <v>1009</v>
      </c>
      <c r="AI30" s="8" t="s">
        <v>72</v>
      </c>
      <c r="AJ30" s="8">
        <v>1</v>
      </c>
      <c r="AK30" s="8" t="s">
        <v>774</v>
      </c>
      <c r="AL30" s="6" t="s">
        <v>256</v>
      </c>
      <c r="AM30" s="6">
        <v>0</v>
      </c>
      <c r="AN30" s="17" t="s">
        <v>770</v>
      </c>
      <c r="AO30" s="6">
        <v>3</v>
      </c>
      <c r="AP30" s="8" t="s">
        <v>265</v>
      </c>
      <c r="AQ30" s="8">
        <v>2</v>
      </c>
    </row>
    <row r="31" spans="1:43" ht="15" customHeight="1" x14ac:dyDescent="0.3">
      <c r="A31" s="8" t="s">
        <v>769</v>
      </c>
      <c r="B31" s="8" t="s">
        <v>770</v>
      </c>
      <c r="C31" s="8">
        <v>2005</v>
      </c>
      <c r="D31" s="8" t="s">
        <v>224</v>
      </c>
      <c r="E31" s="8" t="s">
        <v>771</v>
      </c>
      <c r="F31" s="8" t="s">
        <v>76</v>
      </c>
      <c r="G31" s="8">
        <v>5</v>
      </c>
      <c r="H31" s="8" t="s">
        <v>718</v>
      </c>
      <c r="I31" s="8">
        <v>4</v>
      </c>
      <c r="J31" s="8" t="s">
        <v>772</v>
      </c>
      <c r="K31" s="8">
        <v>3</v>
      </c>
      <c r="L31" s="8" t="s">
        <v>49</v>
      </c>
      <c r="M31" s="8">
        <v>1</v>
      </c>
      <c r="N31" s="8">
        <v>344</v>
      </c>
      <c r="O31" s="8" t="s">
        <v>676</v>
      </c>
      <c r="P31" s="8" t="s">
        <v>775</v>
      </c>
      <c r="Q31" s="8" t="s">
        <v>776</v>
      </c>
      <c r="R31" s="8">
        <v>1</v>
      </c>
      <c r="S31" s="8" t="s">
        <v>777</v>
      </c>
      <c r="T31" s="8" t="s">
        <v>778</v>
      </c>
      <c r="U31" s="8">
        <v>97</v>
      </c>
      <c r="V31" s="8">
        <v>181</v>
      </c>
      <c r="W31" s="8">
        <v>81</v>
      </c>
      <c r="X31" s="8">
        <v>163</v>
      </c>
      <c r="Y31" s="8" t="s">
        <v>318</v>
      </c>
      <c r="Z31" s="8">
        <v>1.1547619047619047</v>
      </c>
      <c r="AA31" s="8">
        <v>0.98780487804878048</v>
      </c>
      <c r="AB31" s="8">
        <v>1.1690182245737801</v>
      </c>
      <c r="AF31" s="8">
        <v>0.15616427225188356</v>
      </c>
      <c r="AG31" s="8">
        <v>0.2162286780675555</v>
      </c>
      <c r="AH31" s="8" t="s">
        <v>999</v>
      </c>
      <c r="AI31" s="8" t="s">
        <v>39</v>
      </c>
      <c r="AJ31" s="8">
        <v>0</v>
      </c>
      <c r="AL31" s="6" t="s">
        <v>256</v>
      </c>
      <c r="AM31" s="6">
        <v>0</v>
      </c>
      <c r="AN31" s="6" t="s">
        <v>770</v>
      </c>
      <c r="AO31" s="6">
        <v>3</v>
      </c>
      <c r="AP31" s="8" t="s">
        <v>265</v>
      </c>
      <c r="AQ31" s="8">
        <v>2</v>
      </c>
    </row>
    <row r="32" spans="1:43" x14ac:dyDescent="0.3">
      <c r="A32" s="8" t="s">
        <v>769</v>
      </c>
      <c r="B32" s="8" t="s">
        <v>770</v>
      </c>
      <c r="C32" s="8">
        <v>2005</v>
      </c>
      <c r="D32" s="8" t="s">
        <v>224</v>
      </c>
      <c r="E32" s="8" t="s">
        <v>771</v>
      </c>
      <c r="F32" s="8" t="s">
        <v>76</v>
      </c>
      <c r="G32" s="8">
        <v>5</v>
      </c>
      <c r="H32" s="8" t="s">
        <v>718</v>
      </c>
      <c r="I32" s="8">
        <v>4</v>
      </c>
      <c r="J32" s="8" t="s">
        <v>772</v>
      </c>
      <c r="K32" s="8">
        <v>3</v>
      </c>
      <c r="L32" s="8" t="s">
        <v>49</v>
      </c>
      <c r="M32" s="8">
        <v>1</v>
      </c>
      <c r="N32" s="8">
        <v>347</v>
      </c>
      <c r="O32" s="8" t="s">
        <v>305</v>
      </c>
      <c r="R32" s="8">
        <v>4</v>
      </c>
      <c r="S32" s="8" t="s">
        <v>779</v>
      </c>
      <c r="T32" s="8" t="s">
        <v>780</v>
      </c>
      <c r="U32" s="8">
        <v>65</v>
      </c>
      <c r="V32" s="8">
        <v>127</v>
      </c>
      <c r="W32" s="8">
        <v>115</v>
      </c>
      <c r="X32" s="8">
        <v>220</v>
      </c>
      <c r="Y32" s="8" t="s">
        <v>318</v>
      </c>
      <c r="Z32" s="8">
        <v>1.0483870967741935</v>
      </c>
      <c r="AA32" s="8">
        <v>1.0952380952380953</v>
      </c>
      <c r="AB32" s="8">
        <v>0.95722300140252436</v>
      </c>
      <c r="AF32" s="8">
        <v>-4.3718893355181324E-2</v>
      </c>
      <c r="AG32" s="8">
        <v>0.22300921357738221</v>
      </c>
      <c r="AH32" s="8" t="s">
        <v>999</v>
      </c>
      <c r="AI32" s="8" t="s">
        <v>39</v>
      </c>
      <c r="AJ32" s="8">
        <v>0</v>
      </c>
      <c r="AL32" s="6" t="s">
        <v>256</v>
      </c>
      <c r="AM32" s="6">
        <v>0</v>
      </c>
      <c r="AN32" s="6" t="s">
        <v>770</v>
      </c>
      <c r="AO32" s="6">
        <v>3</v>
      </c>
      <c r="AP32" s="8" t="s">
        <v>265</v>
      </c>
      <c r="AQ32" s="8">
        <v>2</v>
      </c>
    </row>
    <row r="33" spans="1:43" x14ac:dyDescent="0.3">
      <c r="A33" s="8" t="s">
        <v>781</v>
      </c>
      <c r="B33" s="8" t="s">
        <v>782</v>
      </c>
      <c r="C33" s="8">
        <v>2009</v>
      </c>
      <c r="D33" s="8" t="s">
        <v>783</v>
      </c>
      <c r="E33" s="8" t="s">
        <v>784</v>
      </c>
      <c r="F33" s="8" t="s">
        <v>42</v>
      </c>
      <c r="G33" s="8">
        <v>4</v>
      </c>
      <c r="H33" s="8" t="s">
        <v>679</v>
      </c>
      <c r="I33" s="8">
        <v>4</v>
      </c>
      <c r="J33" s="8" t="s">
        <v>785</v>
      </c>
      <c r="K33" s="8">
        <v>3</v>
      </c>
      <c r="L33" s="8" t="s">
        <v>49</v>
      </c>
      <c r="M33" s="8">
        <v>1</v>
      </c>
      <c r="N33" s="8">
        <v>224</v>
      </c>
      <c r="O33" s="8" t="s">
        <v>681</v>
      </c>
      <c r="R33" s="8">
        <v>0</v>
      </c>
      <c r="S33" s="8" t="s">
        <v>298</v>
      </c>
      <c r="T33" s="8" t="s">
        <v>298</v>
      </c>
      <c r="Y33" s="8" t="s">
        <v>318</v>
      </c>
      <c r="AB33" s="8" t="s">
        <v>786</v>
      </c>
      <c r="AC33" s="8">
        <v>0.91</v>
      </c>
      <c r="AD33" s="8">
        <v>0.45</v>
      </c>
      <c r="AE33" s="8">
        <v>1.83</v>
      </c>
      <c r="AF33" s="8">
        <v>-9.431067947124129E-2</v>
      </c>
      <c r="AG33" s="8">
        <v>0.35786317935487277</v>
      </c>
      <c r="AH33" s="8" t="s">
        <v>1002</v>
      </c>
      <c r="AI33" s="8" t="s">
        <v>39</v>
      </c>
      <c r="AJ33" s="8">
        <v>0</v>
      </c>
      <c r="AL33" s="6" t="s">
        <v>256</v>
      </c>
      <c r="AM33" s="6">
        <v>0</v>
      </c>
      <c r="AN33" s="6" t="s">
        <v>782</v>
      </c>
      <c r="AO33" s="17">
        <v>3</v>
      </c>
      <c r="AP33" s="8" t="s">
        <v>263</v>
      </c>
      <c r="AQ33" s="8">
        <v>2</v>
      </c>
    </row>
    <row r="34" spans="1:43" x14ac:dyDescent="0.3">
      <c r="A34" s="8" t="s">
        <v>781</v>
      </c>
      <c r="B34" s="8" t="s">
        <v>782</v>
      </c>
      <c r="C34" s="8">
        <v>2009</v>
      </c>
      <c r="D34" s="8" t="s">
        <v>783</v>
      </c>
      <c r="E34" s="8" t="s">
        <v>784</v>
      </c>
      <c r="F34" s="8" t="s">
        <v>76</v>
      </c>
      <c r="G34" s="8">
        <v>5</v>
      </c>
      <c r="H34" s="8" t="s">
        <v>787</v>
      </c>
      <c r="I34" s="8">
        <v>4</v>
      </c>
      <c r="J34" s="8" t="s">
        <v>785</v>
      </c>
      <c r="K34" s="8">
        <v>3</v>
      </c>
      <c r="L34" s="8" t="s">
        <v>49</v>
      </c>
      <c r="M34" s="8">
        <v>1</v>
      </c>
      <c r="N34" s="8">
        <v>224</v>
      </c>
      <c r="O34" s="8" t="s">
        <v>676</v>
      </c>
      <c r="P34" s="8" t="s">
        <v>527</v>
      </c>
      <c r="Q34" s="8" t="s">
        <v>528</v>
      </c>
      <c r="R34" s="8">
        <v>1</v>
      </c>
      <c r="S34" s="8" t="s">
        <v>298</v>
      </c>
      <c r="T34" s="8" t="s">
        <v>298</v>
      </c>
      <c r="Y34" s="8" t="s">
        <v>318</v>
      </c>
      <c r="AB34" s="8" t="s">
        <v>788</v>
      </c>
      <c r="AC34" s="8">
        <v>1.1200000000000001</v>
      </c>
      <c r="AD34" s="8">
        <v>0.61</v>
      </c>
      <c r="AE34" s="8">
        <v>2.04</v>
      </c>
      <c r="AF34" s="8">
        <v>0.11332868530700327</v>
      </c>
      <c r="AG34" s="8">
        <v>0.30797095144665948</v>
      </c>
      <c r="AH34" s="8" t="s">
        <v>1002</v>
      </c>
      <c r="AI34" s="8" t="s">
        <v>39</v>
      </c>
      <c r="AJ34" s="8">
        <v>0</v>
      </c>
      <c r="AL34" s="6" t="s">
        <v>258</v>
      </c>
      <c r="AM34" s="6">
        <v>1</v>
      </c>
      <c r="AN34" s="6" t="s">
        <v>782</v>
      </c>
      <c r="AO34" s="6">
        <v>4</v>
      </c>
      <c r="AP34" s="8" t="s">
        <v>263</v>
      </c>
      <c r="AQ34" s="8">
        <v>2</v>
      </c>
    </row>
    <row r="35" spans="1:43" x14ac:dyDescent="0.3">
      <c r="A35" s="8" t="s">
        <v>291</v>
      </c>
      <c r="B35" s="8" t="s">
        <v>74</v>
      </c>
      <c r="C35" s="8">
        <v>2013</v>
      </c>
      <c r="D35" s="8" t="s">
        <v>224</v>
      </c>
      <c r="E35" s="8" t="s">
        <v>75</v>
      </c>
      <c r="F35" s="8" t="s">
        <v>76</v>
      </c>
      <c r="G35" s="8">
        <v>5</v>
      </c>
      <c r="H35" s="8" t="s">
        <v>679</v>
      </c>
      <c r="I35" s="8">
        <v>4</v>
      </c>
      <c r="J35" s="8" t="s">
        <v>680</v>
      </c>
      <c r="K35" s="8">
        <v>3</v>
      </c>
      <c r="L35" s="8" t="s">
        <v>49</v>
      </c>
      <c r="M35" s="8">
        <v>1</v>
      </c>
      <c r="N35" s="8">
        <v>301</v>
      </c>
      <c r="O35" s="8" t="s">
        <v>681</v>
      </c>
      <c r="R35" s="8">
        <v>0</v>
      </c>
      <c r="S35" s="8" t="s">
        <v>682</v>
      </c>
      <c r="T35" s="8" t="s">
        <v>683</v>
      </c>
      <c r="U35" s="8">
        <v>86</v>
      </c>
      <c r="V35" s="8">
        <v>282</v>
      </c>
      <c r="W35" s="8">
        <v>2</v>
      </c>
      <c r="X35" s="8">
        <v>19</v>
      </c>
      <c r="Y35" s="8" t="s">
        <v>318</v>
      </c>
      <c r="Z35" s="8">
        <v>0.43877551020408162</v>
      </c>
      <c r="AA35" s="8">
        <v>0.11764705882352941</v>
      </c>
      <c r="AB35" s="8">
        <v>3.7295918367346936</v>
      </c>
      <c r="AF35" s="8">
        <v>1.3162988005192613</v>
      </c>
      <c r="AG35" s="8">
        <v>0.75865240868584571</v>
      </c>
      <c r="AH35" s="8" t="s">
        <v>1061</v>
      </c>
      <c r="AI35" s="8" t="s">
        <v>39</v>
      </c>
      <c r="AJ35" s="8">
        <v>0</v>
      </c>
      <c r="AL35" s="6" t="s">
        <v>258</v>
      </c>
      <c r="AM35" s="6">
        <v>1</v>
      </c>
      <c r="AN35" s="6" t="s">
        <v>74</v>
      </c>
      <c r="AO35" s="6">
        <v>4</v>
      </c>
      <c r="AP35" s="8" t="s">
        <v>263</v>
      </c>
      <c r="AQ35" s="8">
        <v>2</v>
      </c>
    </row>
    <row r="36" spans="1:43" x14ac:dyDescent="0.3">
      <c r="A36" s="8" t="s">
        <v>291</v>
      </c>
      <c r="B36" s="8" t="s">
        <v>74</v>
      </c>
      <c r="C36" s="8">
        <v>2013</v>
      </c>
      <c r="D36" s="8" t="s">
        <v>224</v>
      </c>
      <c r="E36" s="8" t="s">
        <v>75</v>
      </c>
      <c r="F36" s="8" t="s">
        <v>76</v>
      </c>
      <c r="G36" s="8">
        <v>5</v>
      </c>
      <c r="H36" s="8" t="s">
        <v>684</v>
      </c>
      <c r="I36" s="8">
        <v>4</v>
      </c>
      <c r="J36" s="8" t="s">
        <v>680</v>
      </c>
      <c r="K36" s="8">
        <v>3</v>
      </c>
      <c r="L36" s="8" t="s">
        <v>49</v>
      </c>
      <c r="M36" s="8">
        <v>1</v>
      </c>
      <c r="N36" s="8">
        <v>292</v>
      </c>
      <c r="O36" s="8" t="s">
        <v>676</v>
      </c>
      <c r="P36" s="8" t="s">
        <v>554</v>
      </c>
      <c r="Q36" s="8" t="s">
        <v>685</v>
      </c>
      <c r="R36" s="8">
        <v>1</v>
      </c>
      <c r="S36" s="8" t="s">
        <v>686</v>
      </c>
      <c r="T36" s="8" t="s">
        <v>687</v>
      </c>
      <c r="U36" s="8">
        <v>77</v>
      </c>
      <c r="V36" s="8">
        <v>266</v>
      </c>
      <c r="W36" s="8">
        <v>6</v>
      </c>
      <c r="X36" s="8">
        <v>26</v>
      </c>
      <c r="Y36" s="8" t="s">
        <v>318</v>
      </c>
      <c r="Z36" s="8">
        <v>0.40740740740740738</v>
      </c>
      <c r="AA36" s="8">
        <v>0.3</v>
      </c>
      <c r="AB36" s="8">
        <v>1.3580246913580247</v>
      </c>
      <c r="AF36" s="8">
        <v>0.3060312111199775</v>
      </c>
      <c r="AG36" s="8">
        <v>0.48471092926061093</v>
      </c>
      <c r="AH36" s="8" t="s">
        <v>1061</v>
      </c>
      <c r="AI36" s="8" t="s">
        <v>39</v>
      </c>
      <c r="AJ36" s="8">
        <v>0</v>
      </c>
      <c r="AL36" s="6" t="s">
        <v>256</v>
      </c>
      <c r="AM36" s="6">
        <v>0</v>
      </c>
      <c r="AN36" s="6" t="s">
        <v>74</v>
      </c>
      <c r="AO36" s="6">
        <v>3</v>
      </c>
      <c r="AP36" s="8" t="s">
        <v>263</v>
      </c>
      <c r="AQ36" s="8">
        <v>2</v>
      </c>
    </row>
    <row r="37" spans="1:43" x14ac:dyDescent="0.3">
      <c r="A37" s="8" t="s">
        <v>789</v>
      </c>
      <c r="B37" s="8" t="s">
        <v>790</v>
      </c>
      <c r="C37" s="8">
        <v>2017</v>
      </c>
      <c r="D37" s="8" t="s">
        <v>273</v>
      </c>
      <c r="E37" s="8" t="s">
        <v>183</v>
      </c>
      <c r="F37" s="8" t="s">
        <v>42</v>
      </c>
      <c r="G37" s="8">
        <v>4</v>
      </c>
      <c r="H37" s="8" t="s">
        <v>679</v>
      </c>
      <c r="I37" s="8">
        <v>4</v>
      </c>
      <c r="J37" s="8" t="s">
        <v>791</v>
      </c>
      <c r="K37" s="8">
        <v>3</v>
      </c>
      <c r="L37" s="8" t="s">
        <v>49</v>
      </c>
      <c r="M37" s="8">
        <v>1</v>
      </c>
      <c r="N37" s="8">
        <v>1678</v>
      </c>
      <c r="O37" s="8" t="s">
        <v>681</v>
      </c>
      <c r="R37" s="8">
        <v>0</v>
      </c>
      <c r="S37" s="8" t="s">
        <v>792</v>
      </c>
      <c r="T37" s="8" t="s">
        <v>793</v>
      </c>
      <c r="U37" s="8">
        <v>469</v>
      </c>
      <c r="V37" s="8">
        <v>1580</v>
      </c>
      <c r="W37" s="8">
        <v>24</v>
      </c>
      <c r="X37" s="8">
        <v>73</v>
      </c>
      <c r="Y37" s="8" t="s">
        <v>318</v>
      </c>
      <c r="Z37" s="8">
        <v>0.42214221422142212</v>
      </c>
      <c r="AA37" s="8">
        <v>0.48979591836734693</v>
      </c>
      <c r="AB37" s="8">
        <v>0.86187368736873682</v>
      </c>
      <c r="AF37" s="8">
        <v>-0.14864655343066971</v>
      </c>
      <c r="AG37" s="8">
        <v>0.25516096116573278</v>
      </c>
      <c r="AH37" s="8" t="s">
        <v>1061</v>
      </c>
      <c r="AI37" s="8" t="s">
        <v>39</v>
      </c>
      <c r="AJ37" s="8">
        <v>0</v>
      </c>
      <c r="AL37" s="6" t="s">
        <v>420</v>
      </c>
      <c r="AM37" s="6">
        <v>2</v>
      </c>
      <c r="AN37" s="6" t="s">
        <v>790</v>
      </c>
      <c r="AO37" s="6">
        <v>5</v>
      </c>
      <c r="AP37" s="8" t="s">
        <v>263</v>
      </c>
      <c r="AQ37" s="8">
        <v>2</v>
      </c>
    </row>
    <row r="38" spans="1:43" x14ac:dyDescent="0.3">
      <c r="A38" s="8" t="s">
        <v>789</v>
      </c>
      <c r="B38" s="8" t="s">
        <v>790</v>
      </c>
      <c r="C38" s="8">
        <v>2017</v>
      </c>
      <c r="D38" s="8" t="s">
        <v>273</v>
      </c>
      <c r="E38" s="8" t="s">
        <v>183</v>
      </c>
      <c r="F38" s="8" t="s">
        <v>42</v>
      </c>
      <c r="G38" s="8">
        <v>4</v>
      </c>
      <c r="H38" s="8" t="s">
        <v>684</v>
      </c>
      <c r="I38" s="8">
        <v>4</v>
      </c>
      <c r="J38" s="8" t="s">
        <v>791</v>
      </c>
      <c r="K38" s="8">
        <v>3</v>
      </c>
      <c r="L38" s="8" t="s">
        <v>49</v>
      </c>
      <c r="M38" s="8">
        <v>1</v>
      </c>
      <c r="N38" s="8">
        <v>1678</v>
      </c>
      <c r="O38" s="8" t="s">
        <v>676</v>
      </c>
      <c r="P38" s="8" t="s">
        <v>527</v>
      </c>
      <c r="Q38" s="8" t="s">
        <v>528</v>
      </c>
      <c r="R38" s="8">
        <v>1</v>
      </c>
      <c r="S38" s="8" t="s">
        <v>794</v>
      </c>
      <c r="T38" s="8" t="s">
        <v>795</v>
      </c>
      <c r="U38" s="8">
        <v>412</v>
      </c>
      <c r="V38" s="8">
        <v>1347</v>
      </c>
      <c r="W38" s="8">
        <v>54</v>
      </c>
      <c r="X38" s="8">
        <v>161</v>
      </c>
      <c r="Y38" s="8" t="s">
        <v>318</v>
      </c>
      <c r="Z38" s="8">
        <v>0.4406417112299465</v>
      </c>
      <c r="AA38" s="8">
        <v>0.50467289719626163</v>
      </c>
      <c r="AB38" s="8">
        <v>0.87312339077044965</v>
      </c>
      <c r="AF38" s="8">
        <v>-0.13567839204152876</v>
      </c>
      <c r="AG38" s="8">
        <v>0.17709041784816829</v>
      </c>
      <c r="AH38" s="8" t="s">
        <v>1061</v>
      </c>
      <c r="AI38" s="8" t="s">
        <v>39</v>
      </c>
      <c r="AJ38" s="8">
        <v>0</v>
      </c>
      <c r="AL38" s="6" t="s">
        <v>420</v>
      </c>
      <c r="AM38" s="6">
        <v>2</v>
      </c>
      <c r="AN38" s="6" t="s">
        <v>790</v>
      </c>
      <c r="AO38" s="6">
        <v>5</v>
      </c>
      <c r="AP38" s="8" t="s">
        <v>263</v>
      </c>
      <c r="AQ38" s="8">
        <v>2</v>
      </c>
    </row>
    <row r="39" spans="1:43" x14ac:dyDescent="0.3">
      <c r="A39" s="8" t="s">
        <v>789</v>
      </c>
      <c r="B39" s="8" t="s">
        <v>790</v>
      </c>
      <c r="C39" s="8">
        <v>2017</v>
      </c>
      <c r="D39" s="8" t="s">
        <v>273</v>
      </c>
      <c r="E39" s="8" t="s">
        <v>183</v>
      </c>
      <c r="F39" s="8" t="s">
        <v>42</v>
      </c>
      <c r="G39" s="8">
        <v>4</v>
      </c>
      <c r="H39" s="8" t="s">
        <v>674</v>
      </c>
      <c r="I39" s="8">
        <v>4</v>
      </c>
      <c r="J39" s="8" t="s">
        <v>791</v>
      </c>
      <c r="K39" s="8">
        <v>3</v>
      </c>
      <c r="L39" s="8" t="s">
        <v>49</v>
      </c>
      <c r="M39" s="8">
        <v>1</v>
      </c>
      <c r="N39" s="8">
        <v>1678</v>
      </c>
      <c r="O39" s="8" t="s">
        <v>306</v>
      </c>
      <c r="R39" s="8">
        <v>3</v>
      </c>
      <c r="S39" s="8" t="s">
        <v>796</v>
      </c>
      <c r="T39" s="8" t="s">
        <v>797</v>
      </c>
      <c r="U39" s="8">
        <v>286</v>
      </c>
      <c r="V39" s="8">
        <v>968</v>
      </c>
      <c r="W39" s="8">
        <v>204</v>
      </c>
      <c r="X39" s="8">
        <v>683</v>
      </c>
      <c r="Y39" s="8" t="s">
        <v>318</v>
      </c>
      <c r="Z39" s="8">
        <v>0.41935483870967744</v>
      </c>
      <c r="AA39" s="8">
        <v>0.42588726513569936</v>
      </c>
      <c r="AB39" s="8">
        <v>0.98466160657811519</v>
      </c>
      <c r="AF39" s="8">
        <v>-1.5457243456910592E-2</v>
      </c>
      <c r="AG39" s="8">
        <v>0.10932713575720845</v>
      </c>
      <c r="AH39" s="8" t="s">
        <v>1061</v>
      </c>
      <c r="AI39" s="8" t="s">
        <v>39</v>
      </c>
      <c r="AJ39" s="8">
        <v>0</v>
      </c>
      <c r="AL39" s="6" t="s">
        <v>420</v>
      </c>
      <c r="AM39" s="6">
        <v>2</v>
      </c>
      <c r="AN39" s="6" t="s">
        <v>790</v>
      </c>
      <c r="AO39" s="6">
        <v>5</v>
      </c>
      <c r="AP39" s="8" t="s">
        <v>263</v>
      </c>
      <c r="AQ39" s="8">
        <v>2</v>
      </c>
    </row>
    <row r="40" spans="1:43" x14ac:dyDescent="0.3">
      <c r="A40" s="8" t="s">
        <v>789</v>
      </c>
      <c r="B40" s="8" t="s">
        <v>790</v>
      </c>
      <c r="C40" s="8">
        <v>2017</v>
      </c>
      <c r="D40" s="8" t="s">
        <v>273</v>
      </c>
      <c r="E40" s="8" t="s">
        <v>183</v>
      </c>
      <c r="F40" s="8" t="s">
        <v>42</v>
      </c>
      <c r="G40" s="8">
        <v>4</v>
      </c>
      <c r="H40" s="8" t="s">
        <v>674</v>
      </c>
      <c r="I40" s="8">
        <v>4</v>
      </c>
      <c r="J40" s="8" t="s">
        <v>791</v>
      </c>
      <c r="K40" s="8">
        <v>3</v>
      </c>
      <c r="L40" s="8" t="s">
        <v>49</v>
      </c>
      <c r="M40" s="8">
        <v>1</v>
      </c>
      <c r="N40" s="8">
        <v>1678</v>
      </c>
      <c r="O40" s="8" t="s">
        <v>305</v>
      </c>
      <c r="R40" s="8">
        <v>4</v>
      </c>
      <c r="S40" s="8" t="s">
        <v>798</v>
      </c>
      <c r="T40" s="8" t="s">
        <v>799</v>
      </c>
      <c r="U40" s="8">
        <v>357</v>
      </c>
      <c r="V40" s="8">
        <v>1163</v>
      </c>
      <c r="W40" s="8">
        <v>134</v>
      </c>
      <c r="X40" s="8">
        <v>491</v>
      </c>
      <c r="Y40" s="8" t="s">
        <v>318</v>
      </c>
      <c r="Z40" s="8">
        <v>0.44292803970223327</v>
      </c>
      <c r="AA40" s="8">
        <v>0.37535014005602241</v>
      </c>
      <c r="AB40" s="8">
        <v>1.1800396281619199</v>
      </c>
      <c r="AF40" s="8">
        <v>0.16554802110173844</v>
      </c>
      <c r="AG40" s="8">
        <v>0.11960611293995223</v>
      </c>
      <c r="AH40" s="8" t="s">
        <v>1061</v>
      </c>
      <c r="AI40" s="8" t="s">
        <v>39</v>
      </c>
      <c r="AJ40" s="8">
        <v>0</v>
      </c>
      <c r="AL40" s="6" t="s">
        <v>420</v>
      </c>
      <c r="AM40" s="6">
        <v>2</v>
      </c>
      <c r="AN40" s="16" t="s">
        <v>790</v>
      </c>
      <c r="AO40" s="6">
        <v>5</v>
      </c>
      <c r="AP40" s="8" t="s">
        <v>263</v>
      </c>
      <c r="AQ40" s="8">
        <v>2</v>
      </c>
    </row>
    <row r="41" spans="1:43" x14ac:dyDescent="0.3">
      <c r="A41" s="8" t="s">
        <v>789</v>
      </c>
      <c r="B41" s="8" t="s">
        <v>790</v>
      </c>
      <c r="C41" s="8">
        <v>2017</v>
      </c>
      <c r="D41" s="8" t="s">
        <v>273</v>
      </c>
      <c r="E41" s="8" t="s">
        <v>183</v>
      </c>
      <c r="F41" s="8" t="s">
        <v>42</v>
      </c>
      <c r="G41" s="8">
        <v>5</v>
      </c>
      <c r="H41" s="8" t="s">
        <v>684</v>
      </c>
      <c r="I41" s="8">
        <v>1</v>
      </c>
      <c r="L41" s="8" t="s">
        <v>49</v>
      </c>
      <c r="M41" s="8">
        <v>1</v>
      </c>
      <c r="N41" s="8">
        <v>1678</v>
      </c>
      <c r="O41" s="8" t="s">
        <v>750</v>
      </c>
      <c r="Q41" s="8" t="s">
        <v>800</v>
      </c>
      <c r="R41" s="8">
        <v>2</v>
      </c>
      <c r="S41" s="8" t="s">
        <v>1065</v>
      </c>
      <c r="T41" s="8" t="s">
        <v>1064</v>
      </c>
      <c r="Y41" s="8" t="s">
        <v>318</v>
      </c>
      <c r="AB41" s="8" t="s">
        <v>801</v>
      </c>
      <c r="AC41" s="8">
        <v>0.61</v>
      </c>
      <c r="AD41" s="8">
        <v>0.42</v>
      </c>
      <c r="AE41" s="8">
        <v>0.88</v>
      </c>
      <c r="AF41" s="8">
        <v>-0.49429632181478012</v>
      </c>
      <c r="AG41" s="8">
        <v>0.18869061127419343</v>
      </c>
      <c r="AH41" s="8" t="s">
        <v>998</v>
      </c>
      <c r="AI41" s="8" t="s">
        <v>72</v>
      </c>
      <c r="AJ41" s="8">
        <v>1</v>
      </c>
      <c r="AK41" s="8" t="s">
        <v>802</v>
      </c>
      <c r="AL41" s="6" t="s">
        <v>420</v>
      </c>
      <c r="AM41" s="6">
        <v>2</v>
      </c>
      <c r="AN41" s="8" t="s">
        <v>790</v>
      </c>
      <c r="AO41" s="6">
        <v>7</v>
      </c>
      <c r="AP41" s="8" t="s">
        <v>263</v>
      </c>
      <c r="AQ41" s="8">
        <v>2</v>
      </c>
    </row>
    <row r="42" spans="1:43" x14ac:dyDescent="0.3">
      <c r="A42" s="8" t="s">
        <v>855</v>
      </c>
      <c r="B42" s="8" t="s">
        <v>856</v>
      </c>
      <c r="C42" s="8">
        <v>2019</v>
      </c>
      <c r="D42" s="8" t="s">
        <v>224</v>
      </c>
      <c r="E42" s="8" t="s">
        <v>857</v>
      </c>
      <c r="F42" s="8" t="s">
        <v>76</v>
      </c>
      <c r="G42" s="8">
        <v>5</v>
      </c>
      <c r="H42" s="8" t="s">
        <v>831</v>
      </c>
      <c r="I42" s="8">
        <v>4</v>
      </c>
      <c r="J42" s="8" t="s">
        <v>858</v>
      </c>
      <c r="K42" s="8">
        <v>6</v>
      </c>
      <c r="L42" s="8" t="s">
        <v>36</v>
      </c>
      <c r="M42" s="8">
        <v>0</v>
      </c>
      <c r="N42" s="8">
        <v>256</v>
      </c>
      <c r="O42" s="8" t="s">
        <v>681</v>
      </c>
      <c r="R42" s="8">
        <v>0</v>
      </c>
      <c r="S42" s="8" t="s">
        <v>859</v>
      </c>
      <c r="T42" s="8" t="s">
        <v>860</v>
      </c>
      <c r="U42" s="8">
        <v>66</v>
      </c>
      <c r="V42" s="8">
        <v>242</v>
      </c>
      <c r="W42" s="8">
        <v>1</v>
      </c>
      <c r="X42" s="8">
        <v>10</v>
      </c>
      <c r="Y42" s="8" t="s">
        <v>318</v>
      </c>
      <c r="Z42" s="8">
        <v>0.375</v>
      </c>
      <c r="AA42" s="8">
        <v>0.1111111111111111</v>
      </c>
      <c r="AB42" s="8">
        <v>3.375</v>
      </c>
      <c r="AF42" s="8">
        <v>1.2163953243244932</v>
      </c>
      <c r="AG42" s="8">
        <v>1.0639287779003088</v>
      </c>
      <c r="AH42" s="8" t="s">
        <v>1061</v>
      </c>
      <c r="AI42" s="8" t="s">
        <v>39</v>
      </c>
      <c r="AJ42" s="8">
        <v>0</v>
      </c>
      <c r="AL42" s="6" t="s">
        <v>420</v>
      </c>
      <c r="AM42" s="6">
        <v>2</v>
      </c>
      <c r="AN42" s="8" t="s">
        <v>856</v>
      </c>
      <c r="AO42" s="6">
        <v>6</v>
      </c>
      <c r="AP42" s="8" t="s">
        <v>265</v>
      </c>
      <c r="AQ42" s="8">
        <v>2</v>
      </c>
    </row>
    <row r="43" spans="1:43" x14ac:dyDescent="0.3">
      <c r="A43" s="8" t="s">
        <v>855</v>
      </c>
      <c r="B43" s="8" t="s">
        <v>856</v>
      </c>
      <c r="C43" s="8">
        <v>2019</v>
      </c>
      <c r="D43" s="8" t="s">
        <v>224</v>
      </c>
      <c r="E43" s="8" t="s">
        <v>857</v>
      </c>
      <c r="F43" s="8" t="s">
        <v>76</v>
      </c>
      <c r="G43" s="8">
        <v>5</v>
      </c>
      <c r="H43" s="8" t="s">
        <v>831</v>
      </c>
      <c r="I43" s="8">
        <v>4</v>
      </c>
      <c r="J43" s="8" t="s">
        <v>858</v>
      </c>
      <c r="K43" s="8">
        <v>6</v>
      </c>
      <c r="L43" s="8" t="s">
        <v>36</v>
      </c>
      <c r="M43" s="8">
        <v>0</v>
      </c>
      <c r="N43" s="8">
        <v>256</v>
      </c>
      <c r="O43" s="8" t="s">
        <v>676</v>
      </c>
      <c r="P43" s="8" t="s">
        <v>149</v>
      </c>
      <c r="Q43" s="8" t="s">
        <v>677</v>
      </c>
      <c r="R43" s="8">
        <v>1</v>
      </c>
      <c r="S43" s="8" t="s">
        <v>861</v>
      </c>
      <c r="T43" s="8" t="s">
        <v>862</v>
      </c>
      <c r="U43" s="8">
        <v>56</v>
      </c>
      <c r="V43" s="8">
        <v>218</v>
      </c>
      <c r="W43" s="8">
        <v>12</v>
      </c>
      <c r="X43" s="8">
        <v>36</v>
      </c>
      <c r="Y43" s="8" t="s">
        <v>318</v>
      </c>
      <c r="Z43" s="8">
        <v>0.34567901234567899</v>
      </c>
      <c r="AA43" s="8">
        <v>0.5</v>
      </c>
      <c r="AB43" s="8">
        <v>0.69135802469135799</v>
      </c>
      <c r="AF43" s="8">
        <v>-0.36909746393728959</v>
      </c>
      <c r="AG43" s="8">
        <v>0.38604401609572409</v>
      </c>
      <c r="AH43" s="8" t="s">
        <v>1061</v>
      </c>
      <c r="AI43" s="8" t="s">
        <v>39</v>
      </c>
      <c r="AJ43" s="8">
        <v>0</v>
      </c>
      <c r="AL43" s="6" t="s">
        <v>420</v>
      </c>
      <c r="AM43" s="6">
        <v>2</v>
      </c>
      <c r="AN43" s="8" t="s">
        <v>856</v>
      </c>
      <c r="AO43" s="6">
        <v>6</v>
      </c>
      <c r="AP43" s="8" t="s">
        <v>265</v>
      </c>
      <c r="AQ43" s="8">
        <v>2</v>
      </c>
    </row>
    <row r="44" spans="1:43" x14ac:dyDescent="0.3">
      <c r="A44" s="8" t="s">
        <v>855</v>
      </c>
      <c r="B44" s="8" t="s">
        <v>856</v>
      </c>
      <c r="C44" s="8">
        <v>2019</v>
      </c>
      <c r="D44" s="8" t="s">
        <v>224</v>
      </c>
      <c r="E44" s="8" t="s">
        <v>857</v>
      </c>
      <c r="F44" s="8" t="s">
        <v>76</v>
      </c>
      <c r="G44" s="8">
        <v>5</v>
      </c>
      <c r="H44" s="8" t="s">
        <v>831</v>
      </c>
      <c r="I44" s="8">
        <v>4</v>
      </c>
      <c r="J44" s="8" t="s">
        <v>858</v>
      </c>
      <c r="K44" s="8">
        <v>6</v>
      </c>
      <c r="L44" s="8" t="s">
        <v>36</v>
      </c>
      <c r="M44" s="8">
        <v>0</v>
      </c>
      <c r="N44" s="8">
        <v>256</v>
      </c>
      <c r="O44" s="8" t="s">
        <v>306</v>
      </c>
      <c r="R44" s="8">
        <v>3</v>
      </c>
      <c r="S44" s="8" t="s">
        <v>863</v>
      </c>
      <c r="T44" s="8" t="s">
        <v>864</v>
      </c>
      <c r="U44" s="8">
        <v>24</v>
      </c>
      <c r="V44" s="8">
        <v>124</v>
      </c>
      <c r="W44" s="8">
        <v>44</v>
      </c>
      <c r="X44" s="8">
        <v>124</v>
      </c>
      <c r="Y44" s="8" t="s">
        <v>318</v>
      </c>
      <c r="Z44" s="8">
        <v>0.24</v>
      </c>
      <c r="AA44" s="8">
        <v>0.55000000000000004</v>
      </c>
      <c r="AB44" s="8">
        <v>0.43636363636363629</v>
      </c>
      <c r="AF44" s="8">
        <v>-0.82927935488452542</v>
      </c>
      <c r="AG44" s="8">
        <v>0.29477777968147362</v>
      </c>
      <c r="AH44" s="8" t="s">
        <v>1061</v>
      </c>
      <c r="AI44" s="8" t="s">
        <v>39</v>
      </c>
      <c r="AJ44" s="8">
        <v>0</v>
      </c>
      <c r="AL44" s="6" t="s">
        <v>420</v>
      </c>
      <c r="AM44" s="6">
        <v>2</v>
      </c>
      <c r="AN44" s="8" t="s">
        <v>856</v>
      </c>
      <c r="AO44" s="6">
        <v>6</v>
      </c>
      <c r="AP44" s="8" t="s">
        <v>265</v>
      </c>
      <c r="AQ44" s="8">
        <v>2</v>
      </c>
    </row>
    <row r="45" spans="1:43" x14ac:dyDescent="0.3">
      <c r="A45" s="8" t="s">
        <v>865</v>
      </c>
      <c r="B45" s="8" t="s">
        <v>866</v>
      </c>
      <c r="C45" s="8">
        <v>2011</v>
      </c>
      <c r="D45" s="8" t="s">
        <v>224</v>
      </c>
      <c r="E45" s="8" t="s">
        <v>867</v>
      </c>
      <c r="F45" s="8" t="s">
        <v>76</v>
      </c>
      <c r="G45" s="8">
        <v>5</v>
      </c>
      <c r="H45" s="8" t="s">
        <v>831</v>
      </c>
      <c r="I45" s="8">
        <v>4</v>
      </c>
      <c r="J45" s="8" t="s">
        <v>868</v>
      </c>
      <c r="K45" s="8">
        <v>4</v>
      </c>
      <c r="L45" s="8" t="s">
        <v>119</v>
      </c>
      <c r="M45" s="8">
        <v>4</v>
      </c>
      <c r="N45" s="8">
        <v>593</v>
      </c>
      <c r="O45" s="8" t="s">
        <v>305</v>
      </c>
      <c r="P45" s="8" t="s">
        <v>869</v>
      </c>
      <c r="R45" s="8">
        <v>4</v>
      </c>
      <c r="S45" s="8" t="s">
        <v>870</v>
      </c>
      <c r="T45" s="8" t="s">
        <v>871</v>
      </c>
      <c r="U45" s="8">
        <v>61</v>
      </c>
      <c r="V45" s="8">
        <v>290</v>
      </c>
      <c r="W45" s="8">
        <v>104</v>
      </c>
      <c r="X45" s="8">
        <v>303</v>
      </c>
      <c r="Y45" s="8" t="s">
        <v>318</v>
      </c>
      <c r="Z45" s="8">
        <v>0.26637554585152839</v>
      </c>
      <c r="AA45" s="8">
        <v>0.52261306532663321</v>
      </c>
      <c r="AB45" s="8">
        <v>0.50969936177359754</v>
      </c>
      <c r="AF45" s="8">
        <v>-0.67393421379780871</v>
      </c>
      <c r="AG45" s="8">
        <v>0.18815091042445256</v>
      </c>
      <c r="AH45" s="8" t="s">
        <v>1002</v>
      </c>
      <c r="AI45" s="8" t="s">
        <v>39</v>
      </c>
      <c r="AJ45" s="8">
        <v>0</v>
      </c>
      <c r="AL45" s="6" t="s">
        <v>256</v>
      </c>
      <c r="AM45" s="6">
        <v>0</v>
      </c>
      <c r="AN45" s="8" t="s">
        <v>866</v>
      </c>
      <c r="AO45" s="6">
        <v>3</v>
      </c>
      <c r="AP45" s="8" t="s">
        <v>265</v>
      </c>
      <c r="AQ45" s="8">
        <v>2</v>
      </c>
    </row>
    <row r="46" spans="1:43" x14ac:dyDescent="0.3">
      <c r="A46" s="8" t="s">
        <v>816</v>
      </c>
      <c r="B46" s="8" t="s">
        <v>817</v>
      </c>
      <c r="C46" s="8">
        <v>2016</v>
      </c>
      <c r="D46" s="8" t="s">
        <v>224</v>
      </c>
      <c r="E46" s="8" t="s">
        <v>818</v>
      </c>
      <c r="F46" s="8" t="s">
        <v>76</v>
      </c>
      <c r="G46" s="8">
        <v>5</v>
      </c>
      <c r="H46" s="8" t="s">
        <v>679</v>
      </c>
      <c r="I46" s="8">
        <v>4</v>
      </c>
      <c r="J46" s="8" t="s">
        <v>741</v>
      </c>
      <c r="K46" s="8">
        <v>2</v>
      </c>
      <c r="L46" s="8" t="s">
        <v>119</v>
      </c>
      <c r="M46" s="8">
        <v>4</v>
      </c>
      <c r="N46" s="8">
        <v>356</v>
      </c>
      <c r="O46" s="8" t="s">
        <v>681</v>
      </c>
      <c r="R46" s="8">
        <v>0</v>
      </c>
      <c r="S46" s="8" t="s">
        <v>298</v>
      </c>
      <c r="T46" s="8" t="s">
        <v>298</v>
      </c>
      <c r="Y46" s="8" t="s">
        <v>318</v>
      </c>
      <c r="AB46" s="8" t="s">
        <v>819</v>
      </c>
      <c r="AC46" s="8">
        <v>1.1100000000000001</v>
      </c>
      <c r="AD46" s="8">
        <v>0.31</v>
      </c>
      <c r="AE46" s="8">
        <v>4.05</v>
      </c>
      <c r="AF46" s="8">
        <v>0.10436001532424286</v>
      </c>
      <c r="AG46" s="8">
        <v>0.65558669964831451</v>
      </c>
      <c r="AH46" s="8" t="s">
        <v>1002</v>
      </c>
      <c r="AI46" s="8" t="s">
        <v>72</v>
      </c>
      <c r="AJ46" s="8">
        <v>1</v>
      </c>
      <c r="AK46" s="8" t="s">
        <v>820</v>
      </c>
      <c r="AL46" s="6" t="s">
        <v>258</v>
      </c>
      <c r="AM46" s="6">
        <v>1</v>
      </c>
      <c r="AN46" s="6" t="s">
        <v>817</v>
      </c>
      <c r="AO46" s="6">
        <v>4</v>
      </c>
      <c r="AP46" s="8" t="s">
        <v>483</v>
      </c>
      <c r="AQ46" s="8">
        <v>5</v>
      </c>
    </row>
    <row r="47" spans="1:43" x14ac:dyDescent="0.3">
      <c r="A47" s="8" t="s">
        <v>688</v>
      </c>
      <c r="B47" s="8" t="s">
        <v>689</v>
      </c>
      <c r="C47" s="8">
        <v>2017</v>
      </c>
      <c r="D47" s="8" t="s">
        <v>226</v>
      </c>
      <c r="E47" s="8" t="s">
        <v>226</v>
      </c>
      <c r="F47" s="8" t="s">
        <v>34</v>
      </c>
      <c r="G47" s="8">
        <v>2</v>
      </c>
      <c r="H47" s="8" t="s">
        <v>690</v>
      </c>
      <c r="I47" s="8">
        <v>4</v>
      </c>
      <c r="J47" s="8" t="s">
        <v>383</v>
      </c>
      <c r="K47" s="8">
        <v>0</v>
      </c>
      <c r="L47" s="8" t="s">
        <v>49</v>
      </c>
      <c r="M47" s="8">
        <v>1</v>
      </c>
      <c r="N47" s="8">
        <v>124</v>
      </c>
      <c r="O47" s="8" t="s">
        <v>306</v>
      </c>
      <c r="R47" s="8">
        <v>3</v>
      </c>
      <c r="S47" s="8" t="s">
        <v>298</v>
      </c>
      <c r="T47" s="8" t="s">
        <v>298</v>
      </c>
      <c r="Y47" s="8" t="s">
        <v>318</v>
      </c>
      <c r="AB47" s="8" t="s">
        <v>691</v>
      </c>
      <c r="AC47" s="8">
        <v>0.28699999999999998</v>
      </c>
      <c r="AD47" s="8">
        <v>0.124</v>
      </c>
      <c r="AE47" s="8">
        <v>0.66700000000000004</v>
      </c>
      <c r="AF47" s="8">
        <v>-1.2482730632225161</v>
      </c>
      <c r="AG47" s="8">
        <v>0.42921134701800689</v>
      </c>
      <c r="AH47" s="8" t="s">
        <v>1009</v>
      </c>
      <c r="AI47" s="8" t="s">
        <v>72</v>
      </c>
      <c r="AJ47" s="8">
        <v>1</v>
      </c>
      <c r="AK47" s="8" t="s">
        <v>692</v>
      </c>
      <c r="AL47" s="6" t="s">
        <v>258</v>
      </c>
      <c r="AM47" s="6">
        <v>1</v>
      </c>
      <c r="AN47" s="6" t="s">
        <v>689</v>
      </c>
      <c r="AO47" s="6">
        <v>4</v>
      </c>
      <c r="AP47" s="8" t="s">
        <v>263</v>
      </c>
      <c r="AQ47" s="8">
        <v>2</v>
      </c>
    </row>
  </sheetData>
  <autoFilter ref="A1:AQ47" xr:uid="{BC4079C3-C2BE-4413-B28B-C5C25E06069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3654E-C3E6-4B2A-A7D3-7917FF994366}">
  <dimension ref="A1:AT26"/>
  <sheetViews>
    <sheetView workbookViewId="0">
      <pane xSplit="2" ySplit="1" topLeftCell="C2" activePane="bottomRight" state="frozen"/>
      <selection pane="topRight" activeCell="D1" sqref="D1"/>
      <selection pane="bottomLeft" activeCell="A2" sqref="A2"/>
      <selection pane="bottomRight" activeCell="AS10" sqref="AS10"/>
    </sheetView>
  </sheetViews>
  <sheetFormatPr defaultRowHeight="14.4" x14ac:dyDescent="0.3"/>
  <cols>
    <col min="1" max="1" width="18.33203125" style="4" bestFit="1" customWidth="1"/>
    <col min="2" max="3" width="8.88671875" style="4"/>
    <col min="4" max="4" width="9.6640625" style="4" bestFit="1" customWidth="1"/>
    <col min="5" max="17" width="8.88671875" style="4"/>
    <col min="18" max="18" width="10" style="4" bestFit="1" customWidth="1"/>
    <col min="19" max="19" width="12.33203125" style="4" bestFit="1" customWidth="1"/>
    <col min="20" max="20" width="11.5546875" style="4" bestFit="1" customWidth="1"/>
    <col min="21" max="24" width="8.88671875" style="4"/>
    <col min="25" max="25" width="18.5546875" style="4" bestFit="1" customWidth="1"/>
    <col min="26" max="26" width="15" style="4" bestFit="1" customWidth="1"/>
    <col min="27" max="31" width="8.88671875" style="4"/>
    <col min="32" max="32" width="30.5546875" style="6" bestFit="1" customWidth="1"/>
    <col min="33" max="35" width="8.88671875" style="4"/>
    <col min="36" max="37" width="9.109375" style="4" customWidth="1"/>
    <col min="38" max="40" width="8.88671875" style="4"/>
    <col min="41" max="41" width="35.44140625" style="4" customWidth="1"/>
    <col min="42" max="42" width="8.88671875" style="4"/>
    <col min="43" max="43" width="11.33203125" style="7" bestFit="1" customWidth="1"/>
    <col min="44" max="44" width="8.88671875" style="14"/>
    <col min="45" max="16384" width="8.88671875" style="4"/>
  </cols>
  <sheetData>
    <row r="1" spans="1:46" x14ac:dyDescent="0.3">
      <c r="A1" s="4" t="s">
        <v>1</v>
      </c>
      <c r="B1" s="4" t="s">
        <v>2</v>
      </c>
      <c r="C1" s="4" t="s">
        <v>621</v>
      </c>
      <c r="D1" s="4" t="s">
        <v>622</v>
      </c>
      <c r="E1" s="4" t="s">
        <v>3</v>
      </c>
      <c r="F1" s="4" t="s">
        <v>4</v>
      </c>
      <c r="G1" s="4" t="s">
        <v>221</v>
      </c>
      <c r="H1" s="4" t="s">
        <v>5</v>
      </c>
      <c r="I1" s="4" t="s">
        <v>6</v>
      </c>
      <c r="J1" s="4" t="s">
        <v>7</v>
      </c>
      <c r="K1" s="4" t="s">
        <v>8</v>
      </c>
      <c r="L1" s="4" t="s">
        <v>9</v>
      </c>
      <c r="M1" s="4" t="s">
        <v>10</v>
      </c>
      <c r="N1" s="4" t="s">
        <v>11</v>
      </c>
      <c r="O1" s="4" t="s">
        <v>130</v>
      </c>
      <c r="P1" s="4" t="s">
        <v>131</v>
      </c>
      <c r="Q1" s="4" t="s">
        <v>133</v>
      </c>
      <c r="R1" s="4" t="s">
        <v>270</v>
      </c>
      <c r="S1" s="4" t="s">
        <v>872</v>
      </c>
      <c r="T1" s="4" t="s">
        <v>873</v>
      </c>
      <c r="U1" s="4" t="s">
        <v>1034</v>
      </c>
      <c r="V1" s="4" t="s">
        <v>1035</v>
      </c>
      <c r="W1" s="4" t="s">
        <v>1036</v>
      </c>
      <c r="X1" s="4" t="s">
        <v>1037</v>
      </c>
      <c r="Y1" s="4" t="s">
        <v>18</v>
      </c>
      <c r="Z1" s="4" t="s">
        <v>21</v>
      </c>
      <c r="AA1" s="4" t="s">
        <v>22</v>
      </c>
      <c r="AB1" s="4" t="s">
        <v>23</v>
      </c>
      <c r="AC1" s="4" t="s">
        <v>24</v>
      </c>
      <c r="AD1" s="4" t="s">
        <v>25</v>
      </c>
      <c r="AE1" s="4" t="s">
        <v>26</v>
      </c>
      <c r="AF1" s="6" t="s">
        <v>233</v>
      </c>
      <c r="AG1" s="4" t="s">
        <v>27</v>
      </c>
      <c r="AH1" s="4" t="s">
        <v>28</v>
      </c>
      <c r="AI1" s="4" t="s">
        <v>29</v>
      </c>
      <c r="AJ1" s="4" t="s">
        <v>874</v>
      </c>
      <c r="AL1" s="4" t="s">
        <v>875</v>
      </c>
      <c r="AM1" s="4" t="s">
        <v>259</v>
      </c>
      <c r="AN1" s="4" t="s">
        <v>260</v>
      </c>
      <c r="AO1" s="4" t="s">
        <v>261</v>
      </c>
      <c r="AP1" s="4" t="s">
        <v>262</v>
      </c>
      <c r="AQ1" s="7" t="s">
        <v>876</v>
      </c>
      <c r="AR1" s="4"/>
      <c r="AS1" s="8"/>
      <c r="AT1" s="8"/>
    </row>
    <row r="2" spans="1:46" x14ac:dyDescent="0.3">
      <c r="A2" s="4" t="s">
        <v>877</v>
      </c>
      <c r="B2" s="4" t="s">
        <v>878</v>
      </c>
      <c r="C2" s="4">
        <v>0</v>
      </c>
      <c r="D2" s="4" t="s">
        <v>879</v>
      </c>
      <c r="E2" s="4">
        <v>2019</v>
      </c>
      <c r="F2" s="4" t="s">
        <v>224</v>
      </c>
      <c r="G2" s="4" t="s">
        <v>880</v>
      </c>
      <c r="H2" s="4" t="s">
        <v>76</v>
      </c>
      <c r="I2" s="4">
        <v>5</v>
      </c>
      <c r="J2" s="4" t="s">
        <v>881</v>
      </c>
      <c r="K2" s="4">
        <v>7</v>
      </c>
      <c r="L2" s="4" t="s">
        <v>49</v>
      </c>
      <c r="M2" s="4">
        <v>1</v>
      </c>
      <c r="N2" s="4">
        <v>2725</v>
      </c>
      <c r="O2" s="4" t="s">
        <v>188</v>
      </c>
      <c r="Q2" s="4">
        <v>0</v>
      </c>
      <c r="R2" s="4" t="s">
        <v>882</v>
      </c>
      <c r="S2" s="4" t="s">
        <v>1012</v>
      </c>
      <c r="T2" s="4" t="s">
        <v>883</v>
      </c>
      <c r="Y2" s="4" t="s">
        <v>884</v>
      </c>
      <c r="AA2" s="4">
        <v>1.4930000000000001</v>
      </c>
      <c r="AB2" s="4">
        <v>0.48799999999999999</v>
      </c>
      <c r="AC2" s="4">
        <v>4.5449999999999999</v>
      </c>
      <c r="AD2" s="4">
        <v>0.40078751855705341</v>
      </c>
      <c r="AE2" s="4">
        <v>0.56925193896898774</v>
      </c>
      <c r="AF2" s="9" t="s">
        <v>1011</v>
      </c>
      <c r="AG2" s="4" t="s">
        <v>72</v>
      </c>
      <c r="AH2" s="4">
        <v>1</v>
      </c>
      <c r="AI2" s="4" t="s">
        <v>885</v>
      </c>
      <c r="AL2" s="4">
        <v>5</v>
      </c>
      <c r="AM2" s="4" t="s">
        <v>258</v>
      </c>
      <c r="AN2" s="4">
        <v>1</v>
      </c>
      <c r="AO2" s="8" t="s">
        <v>886</v>
      </c>
      <c r="AP2" s="8">
        <v>1</v>
      </c>
      <c r="AQ2" s="7">
        <v>1</v>
      </c>
      <c r="AR2" s="4"/>
      <c r="AS2" s="8"/>
      <c r="AT2" s="8"/>
    </row>
    <row r="3" spans="1:46" ht="15" customHeight="1" x14ac:dyDescent="0.3">
      <c r="A3" s="4" t="s">
        <v>887</v>
      </c>
      <c r="B3" s="4" t="s">
        <v>888</v>
      </c>
      <c r="C3" s="4">
        <v>1</v>
      </c>
      <c r="D3" s="4" t="s">
        <v>889</v>
      </c>
      <c r="E3" s="4">
        <v>2008</v>
      </c>
      <c r="F3" s="4" t="s">
        <v>224</v>
      </c>
      <c r="G3" s="4" t="s">
        <v>890</v>
      </c>
      <c r="H3" s="4" t="s">
        <v>76</v>
      </c>
      <c r="I3" s="4">
        <v>5</v>
      </c>
      <c r="J3" s="4" t="s">
        <v>891</v>
      </c>
      <c r="K3" s="4">
        <v>7</v>
      </c>
      <c r="L3" s="4" t="s">
        <v>49</v>
      </c>
      <c r="M3" s="4">
        <v>1</v>
      </c>
      <c r="N3" s="4">
        <v>6972</v>
      </c>
      <c r="O3" s="4" t="s">
        <v>188</v>
      </c>
      <c r="Q3" s="4">
        <v>0</v>
      </c>
      <c r="R3" s="4" t="s">
        <v>298</v>
      </c>
      <c r="S3" s="4" t="s">
        <v>298</v>
      </c>
      <c r="Y3" s="4" t="s">
        <v>892</v>
      </c>
      <c r="Z3" s="4" t="s">
        <v>893</v>
      </c>
      <c r="AA3" s="4">
        <v>1.3</v>
      </c>
      <c r="AB3" s="4">
        <v>0.37</v>
      </c>
      <c r="AC3" s="4">
        <v>4.9000000000000004</v>
      </c>
      <c r="AD3" s="4">
        <v>0.26236426446749106</v>
      </c>
      <c r="AE3" s="4">
        <v>0.65905292817868577</v>
      </c>
      <c r="AF3" s="9" t="s">
        <v>999</v>
      </c>
      <c r="AG3" s="4" t="s">
        <v>72</v>
      </c>
      <c r="AH3" s="4">
        <v>1</v>
      </c>
      <c r="AI3" s="4" t="s">
        <v>894</v>
      </c>
      <c r="AL3" s="4">
        <v>6</v>
      </c>
      <c r="AM3" s="4" t="s">
        <v>420</v>
      </c>
      <c r="AN3" s="4">
        <v>2</v>
      </c>
      <c r="AO3" s="8" t="s">
        <v>886</v>
      </c>
      <c r="AP3" s="8">
        <v>1</v>
      </c>
      <c r="AQ3" s="10">
        <v>1</v>
      </c>
      <c r="AR3" s="4"/>
      <c r="AS3" s="8"/>
      <c r="AT3" s="11"/>
    </row>
    <row r="4" spans="1:46" ht="13.8" customHeight="1" x14ac:dyDescent="0.3">
      <c r="A4" s="4" t="s">
        <v>895</v>
      </c>
      <c r="B4" s="4" t="s">
        <v>896</v>
      </c>
      <c r="C4" s="4">
        <v>0</v>
      </c>
      <c r="D4" s="4" t="s">
        <v>897</v>
      </c>
      <c r="E4" s="4">
        <v>2010</v>
      </c>
      <c r="F4" s="4" t="s">
        <v>224</v>
      </c>
      <c r="G4" s="4" t="s">
        <v>898</v>
      </c>
      <c r="H4" s="4" t="s">
        <v>76</v>
      </c>
      <c r="I4" s="4">
        <v>5</v>
      </c>
      <c r="J4" s="4" t="s">
        <v>891</v>
      </c>
      <c r="K4" s="4">
        <v>7</v>
      </c>
      <c r="L4" s="4" t="s">
        <v>101</v>
      </c>
      <c r="M4" s="4">
        <v>3</v>
      </c>
      <c r="N4" s="4">
        <v>4506</v>
      </c>
      <c r="O4" s="4" t="s">
        <v>188</v>
      </c>
      <c r="Q4" s="4">
        <v>0</v>
      </c>
      <c r="R4" s="4" t="s">
        <v>899</v>
      </c>
      <c r="S4" s="12" t="s">
        <v>900</v>
      </c>
      <c r="T4" s="12" t="s">
        <v>883</v>
      </c>
      <c r="Y4" s="4" t="s">
        <v>892</v>
      </c>
      <c r="Z4" s="4" t="s">
        <v>901</v>
      </c>
      <c r="AA4" s="4">
        <v>2.1</v>
      </c>
      <c r="AB4" s="4">
        <v>0.55000000000000004</v>
      </c>
      <c r="AC4" s="4">
        <v>8.0299999999999994</v>
      </c>
      <c r="AD4" s="4">
        <v>0.74193734472937733</v>
      </c>
      <c r="AE4" s="4">
        <v>0.68393406344752306</v>
      </c>
      <c r="AF4" s="9" t="s">
        <v>1004</v>
      </c>
      <c r="AG4" s="4" t="s">
        <v>397</v>
      </c>
      <c r="AH4" s="4">
        <v>2</v>
      </c>
      <c r="AI4" s="4" t="s">
        <v>902</v>
      </c>
      <c r="AL4" s="6">
        <v>7</v>
      </c>
      <c r="AM4" s="6" t="s">
        <v>420</v>
      </c>
      <c r="AN4" s="4">
        <v>2</v>
      </c>
      <c r="AO4" s="8" t="s">
        <v>886</v>
      </c>
      <c r="AP4" s="8">
        <v>1</v>
      </c>
      <c r="AQ4" s="7">
        <v>1</v>
      </c>
      <c r="AR4" s="4"/>
      <c r="AS4" s="8"/>
      <c r="AT4" s="8"/>
    </row>
    <row r="5" spans="1:46" x14ac:dyDescent="0.3">
      <c r="A5" s="4" t="s">
        <v>903</v>
      </c>
      <c r="B5" s="4" t="s">
        <v>904</v>
      </c>
      <c r="C5" s="4">
        <v>0</v>
      </c>
      <c r="D5" s="4" t="s">
        <v>905</v>
      </c>
      <c r="E5" s="4">
        <v>2008</v>
      </c>
      <c r="F5" s="4" t="s">
        <v>479</v>
      </c>
      <c r="G5" s="4" t="s">
        <v>714</v>
      </c>
      <c r="H5" s="4" t="s">
        <v>42</v>
      </c>
      <c r="I5" s="4">
        <v>4</v>
      </c>
      <c r="J5" s="4" t="s">
        <v>881</v>
      </c>
      <c r="K5" s="4">
        <v>7</v>
      </c>
      <c r="L5" s="4" t="s">
        <v>119</v>
      </c>
      <c r="M5" s="4">
        <v>4</v>
      </c>
      <c r="N5" s="4">
        <v>11112</v>
      </c>
      <c r="O5" s="4" t="s">
        <v>188</v>
      </c>
      <c r="Q5" s="4">
        <v>0</v>
      </c>
      <c r="R5" s="4" t="s">
        <v>298</v>
      </c>
      <c r="S5" s="4" t="s">
        <v>298</v>
      </c>
      <c r="Y5" s="4" t="s">
        <v>892</v>
      </c>
      <c r="AA5" s="4">
        <v>0.94</v>
      </c>
      <c r="AB5" s="4">
        <v>0.49</v>
      </c>
      <c r="AC5" s="4">
        <v>1.82</v>
      </c>
      <c r="AD5" s="4">
        <v>-6.1875403718087529E-2</v>
      </c>
      <c r="AE5" s="4">
        <v>0.3347414257566757</v>
      </c>
      <c r="AF5" s="9" t="s">
        <v>1009</v>
      </c>
      <c r="AG5" s="4" t="s">
        <v>72</v>
      </c>
      <c r="AH5" s="4">
        <v>2</v>
      </c>
      <c r="AI5" s="4" t="s">
        <v>906</v>
      </c>
      <c r="AL5" s="4">
        <v>5</v>
      </c>
      <c r="AM5" s="4" t="s">
        <v>258</v>
      </c>
      <c r="AN5" s="4">
        <v>1</v>
      </c>
      <c r="AO5" s="8" t="s">
        <v>886</v>
      </c>
      <c r="AP5" s="8">
        <v>1</v>
      </c>
      <c r="AQ5" s="7">
        <v>1</v>
      </c>
      <c r="AR5" s="4"/>
      <c r="AS5" s="8"/>
      <c r="AT5" s="8"/>
    </row>
    <row r="6" spans="1:46" x14ac:dyDescent="0.3">
      <c r="A6" s="4" t="s">
        <v>907</v>
      </c>
      <c r="B6" s="4" t="s">
        <v>908</v>
      </c>
      <c r="C6" s="4">
        <v>0</v>
      </c>
      <c r="D6" s="4" t="s">
        <v>909</v>
      </c>
      <c r="E6" s="4">
        <v>2013</v>
      </c>
      <c r="F6" s="4" t="s">
        <v>910</v>
      </c>
      <c r="G6" s="4" t="s">
        <v>910</v>
      </c>
      <c r="H6" s="4" t="s">
        <v>42</v>
      </c>
      <c r="I6" s="4">
        <v>4</v>
      </c>
      <c r="J6" s="4" t="s">
        <v>891</v>
      </c>
      <c r="K6" s="4">
        <v>7</v>
      </c>
      <c r="L6" s="4" t="s">
        <v>119</v>
      </c>
      <c r="M6" s="4">
        <v>4</v>
      </c>
      <c r="N6" s="4">
        <v>354</v>
      </c>
      <c r="O6" s="4" t="s">
        <v>188</v>
      </c>
      <c r="Q6" s="4">
        <v>0</v>
      </c>
      <c r="R6" s="4" t="s">
        <v>911</v>
      </c>
      <c r="S6" s="4" t="s">
        <v>912</v>
      </c>
      <c r="T6" s="4" t="s">
        <v>883</v>
      </c>
      <c r="U6" s="4">
        <v>56</v>
      </c>
      <c r="V6" s="4">
        <v>312</v>
      </c>
      <c r="W6" s="4">
        <v>3</v>
      </c>
      <c r="X6" s="4">
        <v>42</v>
      </c>
      <c r="Y6" s="4" t="s">
        <v>318</v>
      </c>
      <c r="Z6" s="4">
        <v>2.84375</v>
      </c>
      <c r="AA6" s="4">
        <v>4.75</v>
      </c>
      <c r="AB6" s="4">
        <v>0.6</v>
      </c>
      <c r="AC6" s="4">
        <v>37.4</v>
      </c>
      <c r="AD6" s="4">
        <v>1.5581446180465499</v>
      </c>
      <c r="AE6" s="4">
        <v>1.0542082469863461</v>
      </c>
      <c r="AF6" s="9" t="s">
        <v>998</v>
      </c>
      <c r="AG6" s="4" t="s">
        <v>72</v>
      </c>
      <c r="AH6" s="4">
        <v>1</v>
      </c>
      <c r="AI6" s="4" t="s">
        <v>885</v>
      </c>
      <c r="AJ6" s="4" t="s">
        <v>913</v>
      </c>
      <c r="AL6" s="4">
        <v>4</v>
      </c>
      <c r="AM6" s="4" t="s">
        <v>256</v>
      </c>
      <c r="AN6" s="4">
        <v>0</v>
      </c>
      <c r="AO6" s="8" t="s">
        <v>914</v>
      </c>
      <c r="AP6" s="8">
        <v>6</v>
      </c>
      <c r="AQ6" s="13">
        <v>2</v>
      </c>
      <c r="AR6" s="4"/>
      <c r="AS6" s="8"/>
      <c r="AT6" s="9"/>
    </row>
    <row r="7" spans="1:46" s="6" customFormat="1" x14ac:dyDescent="0.3">
      <c r="A7" s="6" t="s">
        <v>915</v>
      </c>
      <c r="B7" s="6" t="s">
        <v>916</v>
      </c>
      <c r="C7" s="6">
        <v>0</v>
      </c>
      <c r="D7" s="6" t="s">
        <v>917</v>
      </c>
      <c r="E7" s="6">
        <v>2007</v>
      </c>
      <c r="F7" s="6" t="s">
        <v>224</v>
      </c>
      <c r="G7" s="6" t="s">
        <v>75</v>
      </c>
      <c r="H7" s="6" t="s">
        <v>76</v>
      </c>
      <c r="I7" s="6">
        <v>5</v>
      </c>
      <c r="J7" s="6" t="s">
        <v>891</v>
      </c>
      <c r="K7" s="6">
        <v>7</v>
      </c>
      <c r="L7" s="6" t="s">
        <v>119</v>
      </c>
      <c r="M7" s="6">
        <v>4</v>
      </c>
      <c r="N7" s="6">
        <v>14210</v>
      </c>
      <c r="O7" s="6" t="s">
        <v>188</v>
      </c>
      <c r="Q7" s="6">
        <v>0</v>
      </c>
      <c r="R7" s="6" t="s">
        <v>298</v>
      </c>
      <c r="S7" s="6" t="s">
        <v>298</v>
      </c>
      <c r="Y7" s="6" t="s">
        <v>892</v>
      </c>
      <c r="Z7" s="6" t="s">
        <v>918</v>
      </c>
      <c r="AA7" s="6">
        <v>1.23</v>
      </c>
      <c r="AB7" s="6">
        <v>0.62</v>
      </c>
      <c r="AC7" s="6">
        <v>2.4500000000000002</v>
      </c>
      <c r="AD7" s="6">
        <v>0.20701416938432612</v>
      </c>
      <c r="AE7" s="6">
        <v>0.35054179221929477</v>
      </c>
      <c r="AF7" s="9" t="s">
        <v>999</v>
      </c>
      <c r="AG7" s="6" t="s">
        <v>39</v>
      </c>
      <c r="AH7" s="6">
        <v>1</v>
      </c>
      <c r="AI7" s="6" t="s">
        <v>919</v>
      </c>
      <c r="AL7" s="6">
        <v>6</v>
      </c>
      <c r="AM7" s="6" t="s">
        <v>420</v>
      </c>
      <c r="AN7" s="6">
        <v>2</v>
      </c>
      <c r="AO7" s="9" t="s">
        <v>920</v>
      </c>
      <c r="AP7" s="9">
        <v>3</v>
      </c>
      <c r="AQ7" s="13">
        <v>1</v>
      </c>
      <c r="AS7" s="9"/>
      <c r="AT7" s="9"/>
    </row>
    <row r="8" spans="1:46" s="6" customFormat="1" x14ac:dyDescent="0.3">
      <c r="A8" s="6" t="s">
        <v>921</v>
      </c>
      <c r="B8" s="6" t="s">
        <v>922</v>
      </c>
      <c r="C8" s="6">
        <v>1</v>
      </c>
      <c r="D8" s="6" t="s">
        <v>923</v>
      </c>
      <c r="E8" s="6">
        <v>2012</v>
      </c>
      <c r="F8" s="6" t="s">
        <v>224</v>
      </c>
      <c r="G8" s="6" t="s">
        <v>143</v>
      </c>
      <c r="H8" s="6" t="s">
        <v>76</v>
      </c>
      <c r="I8" s="6">
        <v>5</v>
      </c>
      <c r="J8" s="6" t="s">
        <v>891</v>
      </c>
      <c r="K8" s="6">
        <v>7</v>
      </c>
      <c r="L8" s="6" t="s">
        <v>119</v>
      </c>
      <c r="M8" s="6">
        <v>4</v>
      </c>
      <c r="N8" s="6">
        <v>12872</v>
      </c>
      <c r="O8" s="6" t="s">
        <v>188</v>
      </c>
      <c r="Q8" s="6">
        <v>0</v>
      </c>
      <c r="R8" s="6" t="s">
        <v>924</v>
      </c>
      <c r="S8" s="6" t="s">
        <v>925</v>
      </c>
      <c r="T8" s="6" t="s">
        <v>926</v>
      </c>
      <c r="Y8" s="6" t="s">
        <v>927</v>
      </c>
      <c r="Z8" s="6" t="s">
        <v>928</v>
      </c>
      <c r="AA8" s="6">
        <v>1.1299999999999999</v>
      </c>
      <c r="AB8" s="6">
        <v>0.48</v>
      </c>
      <c r="AC8" s="6">
        <v>2.65</v>
      </c>
      <c r="AD8" s="6">
        <f>LN(AA8)</f>
        <v>0.12221763272424911</v>
      </c>
      <c r="AE8" s="6">
        <f>(LN(AC8)-LN(AB8))/3.92</f>
        <v>0.43584918751998247</v>
      </c>
      <c r="AF8" s="9" t="s">
        <v>1001</v>
      </c>
      <c r="AG8" s="6" t="s">
        <v>929</v>
      </c>
      <c r="AH8" s="6">
        <v>2</v>
      </c>
      <c r="AI8" s="6" t="s">
        <v>930</v>
      </c>
      <c r="AL8" s="6">
        <v>7</v>
      </c>
      <c r="AM8" s="6" t="s">
        <v>420</v>
      </c>
      <c r="AN8" s="6">
        <v>2</v>
      </c>
      <c r="AO8" s="9" t="s">
        <v>886</v>
      </c>
      <c r="AP8" s="9">
        <v>1</v>
      </c>
      <c r="AQ8" s="13">
        <v>1</v>
      </c>
      <c r="AS8" s="9"/>
      <c r="AT8" s="9"/>
    </row>
    <row r="9" spans="1:46" x14ac:dyDescent="0.3">
      <c r="A9" s="4" t="s">
        <v>931</v>
      </c>
      <c r="B9" s="4" t="s">
        <v>932</v>
      </c>
      <c r="C9" s="4">
        <v>1</v>
      </c>
      <c r="D9" s="4" t="s">
        <v>933</v>
      </c>
      <c r="E9" s="4">
        <v>2008</v>
      </c>
      <c r="F9" s="4" t="s">
        <v>156</v>
      </c>
      <c r="G9" s="4" t="s">
        <v>156</v>
      </c>
      <c r="H9" s="4" t="s">
        <v>42</v>
      </c>
      <c r="I9" s="4">
        <v>4</v>
      </c>
      <c r="J9" s="4" t="s">
        <v>891</v>
      </c>
      <c r="K9" s="4">
        <v>7</v>
      </c>
      <c r="L9" s="4" t="s">
        <v>119</v>
      </c>
      <c r="M9" s="4">
        <v>4</v>
      </c>
      <c r="N9" s="4">
        <v>86322</v>
      </c>
      <c r="O9" s="4" t="s">
        <v>188</v>
      </c>
      <c r="Q9" s="4">
        <v>0</v>
      </c>
      <c r="R9" s="4" t="s">
        <v>934</v>
      </c>
      <c r="S9" s="4" t="s">
        <v>935</v>
      </c>
      <c r="T9" s="4" t="s">
        <v>883</v>
      </c>
      <c r="Y9" s="4" t="s">
        <v>892</v>
      </c>
      <c r="Z9" s="4" t="s">
        <v>936</v>
      </c>
      <c r="AA9" s="4">
        <v>1.7</v>
      </c>
      <c r="AB9" s="4">
        <v>0.9</v>
      </c>
      <c r="AC9" s="4">
        <v>3.2</v>
      </c>
      <c r="AD9" s="4">
        <v>0.53062825106217038</v>
      </c>
      <c r="AE9" s="4">
        <v>0.32359982792436409</v>
      </c>
      <c r="AF9" s="9" t="s">
        <v>1008</v>
      </c>
      <c r="AG9" s="4" t="s">
        <v>72</v>
      </c>
      <c r="AH9" s="4">
        <v>1</v>
      </c>
      <c r="AI9" s="4" t="s">
        <v>937</v>
      </c>
      <c r="AJ9" s="4" t="s">
        <v>938</v>
      </c>
      <c r="AL9" s="4">
        <v>7</v>
      </c>
      <c r="AM9" s="4" t="s">
        <v>420</v>
      </c>
      <c r="AN9" s="4">
        <v>2</v>
      </c>
      <c r="AO9" s="8" t="s">
        <v>886</v>
      </c>
      <c r="AP9" s="8">
        <v>1</v>
      </c>
      <c r="AQ9" s="7">
        <v>1</v>
      </c>
      <c r="AR9" s="4"/>
      <c r="AS9" s="8"/>
      <c r="AT9" s="8"/>
    </row>
    <row r="10" spans="1:46" x14ac:dyDescent="0.3">
      <c r="A10" s="4" t="s">
        <v>939</v>
      </c>
      <c r="B10" s="4" t="s">
        <v>940</v>
      </c>
      <c r="C10" s="4">
        <v>1</v>
      </c>
      <c r="D10" s="4" t="s">
        <v>941</v>
      </c>
      <c r="E10" s="4">
        <v>2015</v>
      </c>
      <c r="F10" s="4" t="s">
        <v>224</v>
      </c>
      <c r="G10" s="4" t="s">
        <v>942</v>
      </c>
      <c r="H10" s="4" t="s">
        <v>76</v>
      </c>
      <c r="I10" s="4">
        <v>5</v>
      </c>
      <c r="J10" s="4" t="s">
        <v>891</v>
      </c>
      <c r="K10" s="4">
        <v>7</v>
      </c>
      <c r="L10" s="4" t="s">
        <v>119</v>
      </c>
      <c r="M10" s="4">
        <v>4</v>
      </c>
      <c r="N10" s="4">
        <v>2804</v>
      </c>
      <c r="O10" s="4" t="s">
        <v>188</v>
      </c>
      <c r="Q10" s="4">
        <v>0</v>
      </c>
      <c r="R10" s="4" t="s">
        <v>298</v>
      </c>
      <c r="S10" s="4" t="s">
        <v>298</v>
      </c>
      <c r="Y10" s="4" t="s">
        <v>892</v>
      </c>
      <c r="Z10" s="4" t="s">
        <v>943</v>
      </c>
      <c r="AA10" s="4">
        <v>1.39</v>
      </c>
      <c r="AB10" s="4">
        <v>0.2</v>
      </c>
      <c r="AC10" s="4">
        <v>9.9600000000000009</v>
      </c>
      <c r="AD10" s="4">
        <v>0.3293037471426003</v>
      </c>
      <c r="AE10" s="4">
        <v>0.99694259796699158</v>
      </c>
      <c r="AF10" s="9" t="s">
        <v>1000</v>
      </c>
      <c r="AG10" s="4" t="s">
        <v>39</v>
      </c>
      <c r="AH10" s="4">
        <v>0</v>
      </c>
      <c r="AI10" s="4" t="s">
        <v>944</v>
      </c>
      <c r="AL10" s="4">
        <v>5</v>
      </c>
      <c r="AM10" s="4" t="s">
        <v>258</v>
      </c>
      <c r="AN10" s="4">
        <v>1</v>
      </c>
      <c r="AO10" s="8" t="s">
        <v>945</v>
      </c>
      <c r="AP10" s="8">
        <v>5</v>
      </c>
      <c r="AQ10" s="7">
        <v>2</v>
      </c>
      <c r="AR10" s="4"/>
      <c r="AS10" s="8"/>
      <c r="AT10" s="8"/>
    </row>
    <row r="11" spans="1:46" x14ac:dyDescent="0.3">
      <c r="A11" s="4" t="s">
        <v>996</v>
      </c>
      <c r="B11" s="4" t="s">
        <v>946</v>
      </c>
      <c r="C11" s="4">
        <v>0</v>
      </c>
      <c r="D11" s="4" t="s">
        <v>947</v>
      </c>
      <c r="E11" s="4">
        <v>2015</v>
      </c>
      <c r="F11" s="4" t="s">
        <v>224</v>
      </c>
      <c r="G11" s="4" t="s">
        <v>224</v>
      </c>
      <c r="H11" s="4" t="s">
        <v>76</v>
      </c>
      <c r="I11" s="4">
        <v>5</v>
      </c>
      <c r="J11" s="4" t="s">
        <v>948</v>
      </c>
      <c r="K11" s="4">
        <v>7</v>
      </c>
      <c r="L11" s="4" t="s">
        <v>101</v>
      </c>
      <c r="M11" s="4">
        <v>3</v>
      </c>
      <c r="N11" s="4">
        <v>28886</v>
      </c>
      <c r="O11" s="4" t="s">
        <v>949</v>
      </c>
      <c r="P11" s="4" t="s">
        <v>950</v>
      </c>
      <c r="Q11" s="4">
        <v>3</v>
      </c>
      <c r="R11" s="4" t="s">
        <v>951</v>
      </c>
      <c r="S11" s="4" t="s">
        <v>952</v>
      </c>
      <c r="T11" s="4" t="s">
        <v>883</v>
      </c>
      <c r="Y11" s="4" t="s">
        <v>892</v>
      </c>
      <c r="AA11" s="4">
        <v>0.56000000000000005</v>
      </c>
      <c r="AB11" s="4">
        <v>0.41</v>
      </c>
      <c r="AC11" s="4">
        <v>0.77</v>
      </c>
      <c r="AD11" s="4">
        <v>-0.57981849525294205</v>
      </c>
      <c r="AE11" s="4">
        <v>0.16077381508912658</v>
      </c>
      <c r="AF11" s="9" t="s">
        <v>1007</v>
      </c>
      <c r="AG11" s="4" t="s">
        <v>72</v>
      </c>
      <c r="AH11" s="4">
        <v>2</v>
      </c>
      <c r="AI11" s="4" t="s">
        <v>953</v>
      </c>
      <c r="AL11" s="4">
        <v>7</v>
      </c>
      <c r="AM11" s="6" t="s">
        <v>420</v>
      </c>
      <c r="AN11" s="4">
        <v>2</v>
      </c>
      <c r="AO11" s="8" t="s">
        <v>954</v>
      </c>
      <c r="AP11" s="9">
        <v>5</v>
      </c>
      <c r="AQ11" s="7">
        <v>1</v>
      </c>
      <c r="AR11" s="4"/>
      <c r="AS11" s="8"/>
      <c r="AT11" s="8"/>
    </row>
    <row r="12" spans="1:46" x14ac:dyDescent="0.3">
      <c r="A12" s="4" t="s">
        <v>997</v>
      </c>
      <c r="B12" s="4" t="s">
        <v>955</v>
      </c>
      <c r="C12" s="4">
        <v>0</v>
      </c>
      <c r="D12" s="4" t="s">
        <v>956</v>
      </c>
      <c r="E12" s="4">
        <v>2013</v>
      </c>
      <c r="F12" s="4" t="s">
        <v>224</v>
      </c>
      <c r="G12" s="4" t="s">
        <v>224</v>
      </c>
      <c r="H12" s="4" t="s">
        <v>76</v>
      </c>
      <c r="I12" s="4">
        <v>5</v>
      </c>
      <c r="J12" s="4" t="s">
        <v>891</v>
      </c>
      <c r="K12" s="4">
        <v>7</v>
      </c>
      <c r="L12" s="4" t="s">
        <v>409</v>
      </c>
      <c r="M12" s="4">
        <v>4</v>
      </c>
      <c r="N12" s="4">
        <v>27304</v>
      </c>
      <c r="O12" s="4" t="s">
        <v>949</v>
      </c>
      <c r="P12" s="4" t="s">
        <v>957</v>
      </c>
      <c r="Q12" s="4">
        <v>3</v>
      </c>
      <c r="R12" s="4" t="s">
        <v>958</v>
      </c>
      <c r="S12" s="4" t="s">
        <v>1003</v>
      </c>
      <c r="T12" s="4" t="s">
        <v>883</v>
      </c>
      <c r="Y12" s="4" t="s">
        <v>892</v>
      </c>
      <c r="Z12" s="4" t="s">
        <v>959</v>
      </c>
      <c r="AA12" s="4">
        <v>0.55000000000000004</v>
      </c>
      <c r="AB12" s="4">
        <v>0.4</v>
      </c>
      <c r="AC12" s="4">
        <v>0.77</v>
      </c>
      <c r="AD12" s="4">
        <v>-0.59783700075562041</v>
      </c>
      <c r="AE12" s="4">
        <v>0.1670729509540172</v>
      </c>
      <c r="AF12" s="9" t="s">
        <v>999</v>
      </c>
      <c r="AG12" s="4" t="s">
        <v>397</v>
      </c>
      <c r="AH12" s="4">
        <v>2</v>
      </c>
      <c r="AI12" s="4" t="s">
        <v>960</v>
      </c>
      <c r="AL12" s="4">
        <v>7</v>
      </c>
      <c r="AM12" s="6" t="s">
        <v>420</v>
      </c>
      <c r="AN12" s="4">
        <v>2</v>
      </c>
      <c r="AO12" s="8" t="s">
        <v>954</v>
      </c>
      <c r="AP12" s="8">
        <v>5</v>
      </c>
      <c r="AQ12" s="7">
        <v>1</v>
      </c>
      <c r="AR12" s="4"/>
      <c r="AS12" s="8"/>
      <c r="AT12" s="8"/>
    </row>
    <row r="13" spans="1:46" x14ac:dyDescent="0.3">
      <c r="A13" s="4" t="s">
        <v>887</v>
      </c>
      <c r="B13" s="4" t="s">
        <v>888</v>
      </c>
      <c r="C13" s="4">
        <v>1</v>
      </c>
      <c r="D13" s="4" t="s">
        <v>889</v>
      </c>
      <c r="E13" s="4">
        <v>2008</v>
      </c>
      <c r="F13" s="4" t="s">
        <v>224</v>
      </c>
      <c r="G13" s="4" t="s">
        <v>890</v>
      </c>
      <c r="H13" s="4" t="s">
        <v>76</v>
      </c>
      <c r="I13" s="4">
        <v>5</v>
      </c>
      <c r="J13" s="4" t="s">
        <v>891</v>
      </c>
      <c r="K13" s="4">
        <v>7</v>
      </c>
      <c r="L13" s="4" t="s">
        <v>49</v>
      </c>
      <c r="M13" s="4">
        <v>1</v>
      </c>
      <c r="N13" s="4">
        <v>6972</v>
      </c>
      <c r="O13" s="4" t="s">
        <v>306</v>
      </c>
      <c r="Q13" s="4">
        <v>4</v>
      </c>
      <c r="R13" s="4" t="s">
        <v>298</v>
      </c>
      <c r="S13" s="4" t="s">
        <v>298</v>
      </c>
      <c r="Y13" s="4" t="s">
        <v>892</v>
      </c>
      <c r="Z13" s="4" t="s">
        <v>961</v>
      </c>
      <c r="AA13" s="4">
        <v>0.43478260869565222</v>
      </c>
      <c r="AB13" s="4">
        <v>0.14925373134328357</v>
      </c>
      <c r="AC13" s="4">
        <v>1.25</v>
      </c>
      <c r="AD13" s="4">
        <v>-0.83290912293510388</v>
      </c>
      <c r="AE13" s="4">
        <v>0.54215588717120677</v>
      </c>
      <c r="AF13" s="9" t="s">
        <v>1005</v>
      </c>
      <c r="AG13" s="4" t="s">
        <v>72</v>
      </c>
      <c r="AH13" s="4">
        <v>1</v>
      </c>
      <c r="AI13" s="4" t="s">
        <v>962</v>
      </c>
      <c r="AL13" s="4">
        <v>7</v>
      </c>
      <c r="AM13" s="6" t="s">
        <v>420</v>
      </c>
      <c r="AN13" s="4">
        <v>2</v>
      </c>
      <c r="AO13" s="8" t="s">
        <v>886</v>
      </c>
      <c r="AP13" s="8">
        <v>1</v>
      </c>
      <c r="AQ13" s="7">
        <v>1</v>
      </c>
      <c r="AR13" s="4"/>
      <c r="AS13" s="8"/>
      <c r="AT13" s="8"/>
    </row>
    <row r="14" spans="1:46" x14ac:dyDescent="0.3">
      <c r="A14" s="4" t="s">
        <v>963</v>
      </c>
      <c r="B14" s="4" t="s">
        <v>964</v>
      </c>
      <c r="C14" s="4">
        <v>0</v>
      </c>
      <c r="D14" s="4" t="s">
        <v>965</v>
      </c>
      <c r="E14" s="4">
        <v>2015</v>
      </c>
      <c r="F14" s="4" t="s">
        <v>783</v>
      </c>
      <c r="G14" s="4" t="s">
        <v>966</v>
      </c>
      <c r="H14" s="4" t="s">
        <v>76</v>
      </c>
      <c r="I14" s="4">
        <v>5</v>
      </c>
      <c r="J14" s="4" t="s">
        <v>891</v>
      </c>
      <c r="K14" s="4">
        <v>7</v>
      </c>
      <c r="L14" s="4" t="s">
        <v>49</v>
      </c>
      <c r="M14" s="4">
        <v>1</v>
      </c>
      <c r="N14" s="4">
        <v>1691</v>
      </c>
      <c r="O14" s="4" t="s">
        <v>306</v>
      </c>
      <c r="Q14" s="4">
        <v>4</v>
      </c>
      <c r="R14" s="4" t="s">
        <v>298</v>
      </c>
      <c r="S14" s="4" t="s">
        <v>298</v>
      </c>
      <c r="Y14" s="4" t="s">
        <v>892</v>
      </c>
      <c r="Z14" s="4" t="s">
        <v>967</v>
      </c>
      <c r="AA14" s="4">
        <v>0.30769230769230771</v>
      </c>
      <c r="AB14" s="4">
        <v>0.10905125408942203</v>
      </c>
      <c r="AC14" s="4">
        <v>0.86956521739130443</v>
      </c>
      <c r="AD14" s="4">
        <v>-1.1786549963416462</v>
      </c>
      <c r="AE14" s="4">
        <v>0.52963656731969777</v>
      </c>
      <c r="AF14" s="9" t="s">
        <v>998</v>
      </c>
      <c r="AG14" s="4" t="s">
        <v>39</v>
      </c>
      <c r="AH14" s="4">
        <v>0</v>
      </c>
      <c r="AL14" s="4">
        <v>3</v>
      </c>
      <c r="AM14" s="4" t="s">
        <v>256</v>
      </c>
      <c r="AN14" s="4">
        <v>0</v>
      </c>
      <c r="AO14" s="8" t="s">
        <v>968</v>
      </c>
      <c r="AP14" s="11">
        <v>3</v>
      </c>
      <c r="AQ14" s="7">
        <v>1</v>
      </c>
      <c r="AR14" s="4"/>
      <c r="AS14" s="8"/>
      <c r="AT14" s="8"/>
    </row>
    <row r="15" spans="1:46" x14ac:dyDescent="0.3">
      <c r="A15" s="4" t="s">
        <v>903</v>
      </c>
      <c r="B15" s="4" t="s">
        <v>904</v>
      </c>
      <c r="C15" s="4">
        <v>0</v>
      </c>
      <c r="D15" s="4" t="s">
        <v>905</v>
      </c>
      <c r="E15" s="4">
        <v>2008</v>
      </c>
      <c r="F15" s="4" t="s">
        <v>479</v>
      </c>
      <c r="G15" s="4" t="s">
        <v>714</v>
      </c>
      <c r="H15" s="4" t="s">
        <v>42</v>
      </c>
      <c r="I15" s="4">
        <v>4</v>
      </c>
      <c r="J15" s="4" t="s">
        <v>881</v>
      </c>
      <c r="K15" s="4">
        <v>7</v>
      </c>
      <c r="L15" s="4" t="s">
        <v>119</v>
      </c>
      <c r="M15" s="4">
        <v>4</v>
      </c>
      <c r="N15" s="4">
        <v>11112</v>
      </c>
      <c r="O15" s="4" t="s">
        <v>306</v>
      </c>
      <c r="Q15" s="4">
        <v>4</v>
      </c>
      <c r="R15" s="4" t="s">
        <v>298</v>
      </c>
      <c r="S15" s="4" t="s">
        <v>298</v>
      </c>
      <c r="Y15" s="4" t="s">
        <v>892</v>
      </c>
      <c r="Z15" s="4" t="s">
        <v>969</v>
      </c>
      <c r="AA15" s="4">
        <v>0.26178010471204188</v>
      </c>
      <c r="AB15" s="4">
        <v>9.1240875912408759E-2</v>
      </c>
      <c r="AC15" s="4">
        <v>0.75187969924812026</v>
      </c>
      <c r="AD15" s="4">
        <v>-1.3402504226184839</v>
      </c>
      <c r="AE15" s="4">
        <v>0.5380289130832161</v>
      </c>
      <c r="AF15" s="9" t="s">
        <v>1010</v>
      </c>
      <c r="AG15" s="4" t="s">
        <v>72</v>
      </c>
      <c r="AH15" s="4">
        <v>2</v>
      </c>
      <c r="AI15" s="4" t="s">
        <v>970</v>
      </c>
      <c r="AL15" s="4">
        <v>5</v>
      </c>
      <c r="AM15" s="4" t="s">
        <v>258</v>
      </c>
      <c r="AN15" s="4">
        <v>1</v>
      </c>
      <c r="AO15" s="8" t="s">
        <v>886</v>
      </c>
      <c r="AP15" s="8">
        <v>1</v>
      </c>
      <c r="AQ15" s="7">
        <v>1</v>
      </c>
      <c r="AR15" s="4"/>
      <c r="AS15" s="8"/>
      <c r="AT15" s="8"/>
    </row>
    <row r="16" spans="1:46" x14ac:dyDescent="0.3">
      <c r="A16" s="4" t="s">
        <v>971</v>
      </c>
      <c r="B16" s="4" t="s">
        <v>972</v>
      </c>
      <c r="C16" s="4">
        <v>1</v>
      </c>
      <c r="D16" s="4" t="s">
        <v>973</v>
      </c>
      <c r="E16" s="4">
        <v>2015</v>
      </c>
      <c r="F16" s="4" t="s">
        <v>974</v>
      </c>
      <c r="H16" s="4" t="s">
        <v>975</v>
      </c>
      <c r="I16" s="4">
        <v>4</v>
      </c>
      <c r="J16" s="4" t="s">
        <v>891</v>
      </c>
      <c r="K16" s="4">
        <v>7</v>
      </c>
      <c r="L16" s="4" t="s">
        <v>119</v>
      </c>
      <c r="M16" s="4">
        <v>4</v>
      </c>
      <c r="N16" s="4">
        <v>41762</v>
      </c>
      <c r="O16" s="4" t="s">
        <v>976</v>
      </c>
      <c r="Q16" s="4">
        <v>1</v>
      </c>
      <c r="R16" s="4" t="s">
        <v>298</v>
      </c>
      <c r="S16" s="4" t="s">
        <v>298</v>
      </c>
      <c r="Y16" s="4" t="s">
        <v>927</v>
      </c>
      <c r="Z16" s="4" t="s">
        <v>977</v>
      </c>
      <c r="AA16" s="4">
        <v>1.06</v>
      </c>
      <c r="AB16" s="4">
        <v>1.01</v>
      </c>
      <c r="AC16" s="4">
        <v>1.1100000000000001</v>
      </c>
      <c r="AD16" s="4">
        <v>5.8268908123975824E-2</v>
      </c>
      <c r="AE16" s="4">
        <v>2.4084103181396622E-2</v>
      </c>
      <c r="AF16" s="9" t="s">
        <v>999</v>
      </c>
      <c r="AG16" s="4" t="s">
        <v>371</v>
      </c>
      <c r="AH16" s="4">
        <v>0</v>
      </c>
      <c r="AI16" s="4" t="s">
        <v>978</v>
      </c>
      <c r="AL16" s="4">
        <v>6</v>
      </c>
      <c r="AM16" s="4" t="s">
        <v>420</v>
      </c>
      <c r="AN16" s="4">
        <v>2</v>
      </c>
      <c r="AO16" s="8" t="s">
        <v>979</v>
      </c>
      <c r="AP16" s="8">
        <v>1</v>
      </c>
      <c r="AQ16" s="7">
        <v>1</v>
      </c>
      <c r="AR16" s="4"/>
      <c r="AS16" s="8"/>
      <c r="AT16" s="8"/>
    </row>
    <row r="17" spans="1:46" s="6" customFormat="1" x14ac:dyDescent="0.3">
      <c r="A17" s="6" t="s">
        <v>921</v>
      </c>
      <c r="B17" s="6" t="s">
        <v>922</v>
      </c>
      <c r="C17" s="6">
        <v>1</v>
      </c>
      <c r="D17" s="6" t="s">
        <v>923</v>
      </c>
      <c r="E17" s="6">
        <v>2012</v>
      </c>
      <c r="F17" s="6" t="s">
        <v>224</v>
      </c>
      <c r="G17" s="6" t="s">
        <v>143</v>
      </c>
      <c r="H17" s="6" t="s">
        <v>76</v>
      </c>
      <c r="I17" s="6">
        <v>5</v>
      </c>
      <c r="J17" s="6" t="s">
        <v>891</v>
      </c>
      <c r="K17" s="6">
        <v>7</v>
      </c>
      <c r="L17" s="6" t="s">
        <v>119</v>
      </c>
      <c r="M17" s="6">
        <v>4</v>
      </c>
      <c r="N17" s="6">
        <v>12872</v>
      </c>
      <c r="O17" s="6" t="s">
        <v>976</v>
      </c>
      <c r="Q17" s="6">
        <v>1</v>
      </c>
      <c r="R17" s="6" t="s">
        <v>298</v>
      </c>
      <c r="S17" s="6" t="s">
        <v>298</v>
      </c>
      <c r="Y17" s="6" t="s">
        <v>927</v>
      </c>
      <c r="Z17" s="6" t="s">
        <v>980</v>
      </c>
      <c r="AA17" s="6">
        <v>1.04</v>
      </c>
      <c r="AB17" s="6">
        <v>0.91</v>
      </c>
      <c r="AC17" s="6">
        <v>1.2</v>
      </c>
      <c r="AD17" s="6">
        <v>3.9220713153281329E-2</v>
      </c>
      <c r="AE17" s="6">
        <v>7.0569448026835693E-2</v>
      </c>
      <c r="AF17" s="9" t="s">
        <v>1002</v>
      </c>
      <c r="AG17" s="6" t="s">
        <v>929</v>
      </c>
      <c r="AH17" s="6">
        <v>1</v>
      </c>
      <c r="AI17" s="6" t="s">
        <v>981</v>
      </c>
      <c r="AL17" s="6">
        <v>7</v>
      </c>
      <c r="AM17" s="6" t="s">
        <v>420</v>
      </c>
      <c r="AN17" s="6">
        <v>2</v>
      </c>
      <c r="AO17" s="9" t="s">
        <v>886</v>
      </c>
      <c r="AP17" s="9">
        <v>1</v>
      </c>
      <c r="AQ17" s="13">
        <v>1</v>
      </c>
      <c r="AS17" s="9"/>
      <c r="AT17" s="9"/>
    </row>
    <row r="18" spans="1:46" x14ac:dyDescent="0.3">
      <c r="A18" s="4" t="s">
        <v>939</v>
      </c>
      <c r="B18" s="4" t="s">
        <v>940</v>
      </c>
      <c r="C18" s="4">
        <v>1</v>
      </c>
      <c r="D18" s="4" t="s">
        <v>941</v>
      </c>
      <c r="E18" s="4">
        <v>2015</v>
      </c>
      <c r="F18" s="4" t="s">
        <v>224</v>
      </c>
      <c r="G18" s="4" t="s">
        <v>942</v>
      </c>
      <c r="H18" s="4" t="s">
        <v>76</v>
      </c>
      <c r="I18" s="4">
        <v>5</v>
      </c>
      <c r="J18" s="4" t="s">
        <v>891</v>
      </c>
      <c r="K18" s="4">
        <v>7</v>
      </c>
      <c r="L18" s="4" t="s">
        <v>409</v>
      </c>
      <c r="M18" s="4">
        <v>4</v>
      </c>
      <c r="N18" s="4">
        <v>2804</v>
      </c>
      <c r="O18" s="4" t="s">
        <v>189</v>
      </c>
      <c r="P18" s="4" t="s">
        <v>171</v>
      </c>
      <c r="Q18" s="4">
        <v>2</v>
      </c>
      <c r="R18" s="4" t="s">
        <v>298</v>
      </c>
      <c r="S18" s="4" t="s">
        <v>298</v>
      </c>
      <c r="Y18" s="4" t="s">
        <v>892</v>
      </c>
      <c r="Z18" s="4" t="s">
        <v>982</v>
      </c>
      <c r="AA18" s="4">
        <v>0.62</v>
      </c>
      <c r="AB18" s="4">
        <v>0.24</v>
      </c>
      <c r="AC18" s="4">
        <v>1.64</v>
      </c>
      <c r="AD18" s="4">
        <v>-0.4780358009429998</v>
      </c>
      <c r="AE18" s="4">
        <v>0.49025831568271755</v>
      </c>
      <c r="AF18" s="9" t="s">
        <v>1000</v>
      </c>
      <c r="AG18" s="4" t="s">
        <v>39</v>
      </c>
      <c r="AH18" s="4">
        <v>0</v>
      </c>
      <c r="AL18" s="6">
        <v>5</v>
      </c>
      <c r="AM18" s="6" t="s">
        <v>258</v>
      </c>
      <c r="AN18" s="4">
        <v>1</v>
      </c>
      <c r="AO18" s="8" t="s">
        <v>945</v>
      </c>
      <c r="AP18" s="8">
        <v>5</v>
      </c>
      <c r="AQ18" s="7">
        <v>2</v>
      </c>
      <c r="AR18" s="4"/>
      <c r="AS18" s="8"/>
      <c r="AT18" s="8"/>
    </row>
    <row r="19" spans="1:46" x14ac:dyDescent="0.3">
      <c r="A19" s="4" t="s">
        <v>895</v>
      </c>
      <c r="B19" s="4" t="s">
        <v>896</v>
      </c>
      <c r="C19" s="4">
        <v>0</v>
      </c>
      <c r="D19" s="4" t="s">
        <v>897</v>
      </c>
      <c r="E19" s="4">
        <v>2010</v>
      </c>
      <c r="F19" s="4" t="s">
        <v>224</v>
      </c>
      <c r="G19" s="4" t="s">
        <v>898</v>
      </c>
      <c r="H19" s="4" t="s">
        <v>76</v>
      </c>
      <c r="I19" s="4">
        <v>5</v>
      </c>
      <c r="J19" s="4" t="s">
        <v>891</v>
      </c>
      <c r="K19" s="4">
        <v>7</v>
      </c>
      <c r="L19" s="4" t="s">
        <v>101</v>
      </c>
      <c r="M19" s="4">
        <v>3</v>
      </c>
      <c r="N19" s="4">
        <v>4506</v>
      </c>
      <c r="O19" s="4" t="s">
        <v>189</v>
      </c>
      <c r="P19" s="4" t="s">
        <v>983</v>
      </c>
      <c r="Q19" s="4">
        <v>2</v>
      </c>
      <c r="R19" s="4" t="s">
        <v>984</v>
      </c>
      <c r="S19" s="4" t="s">
        <v>985</v>
      </c>
      <c r="T19" s="4" t="s">
        <v>883</v>
      </c>
      <c r="Y19" s="4" t="s">
        <v>892</v>
      </c>
      <c r="Z19" s="4" t="s">
        <v>986</v>
      </c>
      <c r="AA19" s="4">
        <v>0.64</v>
      </c>
      <c r="AB19" s="4">
        <v>0.24</v>
      </c>
      <c r="AC19" s="4">
        <v>1.72</v>
      </c>
      <c r="AD19" s="4">
        <v>-0.44628710262841947</v>
      </c>
      <c r="AE19" s="4">
        <v>0.50240832817997638</v>
      </c>
      <c r="AF19" s="6" t="s">
        <v>1006</v>
      </c>
      <c r="AG19" s="4" t="s">
        <v>397</v>
      </c>
      <c r="AH19" s="4">
        <v>2</v>
      </c>
      <c r="AI19" s="4" t="s">
        <v>987</v>
      </c>
      <c r="AL19" s="6">
        <v>7</v>
      </c>
      <c r="AM19" s="6" t="s">
        <v>420</v>
      </c>
      <c r="AN19" s="4">
        <v>2</v>
      </c>
      <c r="AO19" s="8" t="s">
        <v>886</v>
      </c>
      <c r="AP19" s="8">
        <v>1</v>
      </c>
      <c r="AQ19" s="7">
        <v>1</v>
      </c>
      <c r="AR19" s="4"/>
    </row>
    <row r="20" spans="1:46" x14ac:dyDescent="0.3">
      <c r="A20" s="4" t="s">
        <v>988</v>
      </c>
      <c r="B20" s="4" t="s">
        <v>989</v>
      </c>
      <c r="C20" s="4">
        <v>1</v>
      </c>
      <c r="D20" s="4" t="s">
        <v>990</v>
      </c>
      <c r="E20" s="4">
        <v>2019</v>
      </c>
      <c r="F20" s="4" t="s">
        <v>224</v>
      </c>
      <c r="G20" s="4" t="s">
        <v>143</v>
      </c>
      <c r="H20" s="4" t="s">
        <v>76</v>
      </c>
      <c r="I20" s="4">
        <v>5</v>
      </c>
      <c r="J20" s="4" t="s">
        <v>891</v>
      </c>
      <c r="K20" s="4">
        <v>7</v>
      </c>
      <c r="L20" s="4" t="s">
        <v>409</v>
      </c>
      <c r="M20" s="4">
        <v>4</v>
      </c>
      <c r="N20" s="4">
        <v>13552</v>
      </c>
      <c r="O20" s="4" t="s">
        <v>189</v>
      </c>
      <c r="P20" s="4" t="s">
        <v>775</v>
      </c>
      <c r="Q20" s="4">
        <v>2</v>
      </c>
      <c r="R20" s="4" t="s">
        <v>991</v>
      </c>
      <c r="S20" s="4" t="s">
        <v>992</v>
      </c>
      <c r="T20" s="4" t="s">
        <v>883</v>
      </c>
      <c r="Y20" s="4" t="s">
        <v>993</v>
      </c>
      <c r="Z20" s="4" t="s">
        <v>994</v>
      </c>
      <c r="AA20" s="4">
        <v>0.99009900990099009</v>
      </c>
      <c r="AB20" s="4">
        <v>0.59171597633136097</v>
      </c>
      <c r="AC20" s="4">
        <v>1.6666666666666667</v>
      </c>
      <c r="AD20" s="4">
        <v>-9.950330853168092E-3</v>
      </c>
      <c r="AE20" s="4">
        <v>0.26417197772983997</v>
      </c>
      <c r="AF20" s="6" t="s">
        <v>1013</v>
      </c>
      <c r="AG20" s="4" t="s">
        <v>72</v>
      </c>
      <c r="AH20" s="4">
        <v>2</v>
      </c>
      <c r="AI20" s="4" t="s">
        <v>995</v>
      </c>
      <c r="AL20" s="6">
        <v>7</v>
      </c>
      <c r="AM20" s="6" t="s">
        <v>420</v>
      </c>
      <c r="AN20" s="4">
        <v>2</v>
      </c>
      <c r="AO20" s="8" t="s">
        <v>886</v>
      </c>
      <c r="AP20" s="8">
        <v>1</v>
      </c>
      <c r="AQ20" s="7">
        <v>1</v>
      </c>
      <c r="AR20" s="4"/>
    </row>
    <row r="26" spans="1:46" x14ac:dyDescent="0.3">
      <c r="AR26" s="4"/>
    </row>
  </sheetData>
  <autoFilter ref="A1:AJ20" xr:uid="{EAF7D0B7-C390-4557-9D68-095701F89E1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4B13-0209-49A0-8C13-F834B4EE0912}">
  <sheetPr>
    <tabColor rgb="FFFFC000"/>
  </sheetPr>
  <dimension ref="A3:B83"/>
  <sheetViews>
    <sheetView workbookViewId="0">
      <selection activeCell="A2" sqref="A2:XFD2"/>
    </sheetView>
  </sheetViews>
  <sheetFormatPr defaultRowHeight="14.4" x14ac:dyDescent="0.3"/>
  <cols>
    <col min="1" max="1" width="13.6640625" style="1" bestFit="1" customWidth="1"/>
    <col min="2" max="2" width="18.77734375" style="1" bestFit="1" customWidth="1"/>
    <col min="3" max="16384" width="8.88671875" style="1"/>
  </cols>
  <sheetData>
    <row r="3" spans="1:2" x14ac:dyDescent="0.3">
      <c r="A3" s="1" t="s">
        <v>621</v>
      </c>
      <c r="B3" s="1" t="s">
        <v>1014</v>
      </c>
    </row>
    <row r="4" spans="1:2" x14ac:dyDescent="0.3">
      <c r="A4" s="1">
        <v>0</v>
      </c>
      <c r="B4" s="1" t="s">
        <v>1015</v>
      </c>
    </row>
    <row r="5" spans="1:2" x14ac:dyDescent="0.3">
      <c r="A5" s="1">
        <v>1</v>
      </c>
      <c r="B5" s="1" t="s">
        <v>1016</v>
      </c>
    </row>
    <row r="8" spans="1:2" x14ac:dyDescent="0.3">
      <c r="A8" s="1" t="s">
        <v>6</v>
      </c>
      <c r="B8" s="1" t="s">
        <v>1017</v>
      </c>
    </row>
    <row r="9" spans="1:2" x14ac:dyDescent="0.3">
      <c r="A9" s="1">
        <v>0</v>
      </c>
    </row>
    <row r="10" spans="1:2" x14ac:dyDescent="0.3">
      <c r="A10" s="1">
        <v>1</v>
      </c>
    </row>
    <row r="11" spans="1:2" x14ac:dyDescent="0.3">
      <c r="A11" s="1">
        <v>2</v>
      </c>
    </row>
    <row r="12" spans="1:2" x14ac:dyDescent="0.3">
      <c r="A12" s="1">
        <v>3</v>
      </c>
    </row>
    <row r="13" spans="1:2" x14ac:dyDescent="0.3">
      <c r="A13" s="1">
        <v>4</v>
      </c>
      <c r="B13" s="1" t="s">
        <v>42</v>
      </c>
    </row>
    <row r="14" spans="1:2" x14ac:dyDescent="0.3">
      <c r="A14" s="1">
        <v>5</v>
      </c>
      <c r="B14" s="1" t="s">
        <v>76</v>
      </c>
    </row>
    <row r="16" spans="1:2" x14ac:dyDescent="0.3">
      <c r="A16" s="1" t="s">
        <v>8</v>
      </c>
      <c r="B16" s="1" t="s">
        <v>7</v>
      </c>
    </row>
    <row r="17" spans="1:2" x14ac:dyDescent="0.3">
      <c r="A17" s="1">
        <v>0</v>
      </c>
    </row>
    <row r="18" spans="1:2" x14ac:dyDescent="0.3">
      <c r="A18" s="1">
        <v>1</v>
      </c>
    </row>
    <row r="19" spans="1:2" x14ac:dyDescent="0.3">
      <c r="A19" s="1">
        <v>2</v>
      </c>
    </row>
    <row r="20" spans="1:2" x14ac:dyDescent="0.3">
      <c r="A20" s="1">
        <v>3</v>
      </c>
    </row>
    <row r="21" spans="1:2" x14ac:dyDescent="0.3">
      <c r="A21" s="1">
        <v>4</v>
      </c>
    </row>
    <row r="22" spans="1:2" x14ac:dyDescent="0.3">
      <c r="A22" s="1">
        <v>5</v>
      </c>
    </row>
    <row r="23" spans="1:2" x14ac:dyDescent="0.3">
      <c r="A23" s="1">
        <v>6</v>
      </c>
    </row>
    <row r="24" spans="1:2" x14ac:dyDescent="0.3">
      <c r="A24" s="1">
        <v>7</v>
      </c>
      <c r="B24" s="1" t="s">
        <v>891</v>
      </c>
    </row>
    <row r="26" spans="1:2" x14ac:dyDescent="0.3">
      <c r="A26" s="1" t="s">
        <v>10</v>
      </c>
      <c r="B26" s="1" t="s">
        <v>1018</v>
      </c>
    </row>
    <row r="27" spans="1:2" x14ac:dyDescent="0.3">
      <c r="A27" s="1">
        <v>0</v>
      </c>
      <c r="B27" s="1" t="s">
        <v>1019</v>
      </c>
    </row>
    <row r="28" spans="1:2" x14ac:dyDescent="0.3">
      <c r="A28" s="1">
        <v>1</v>
      </c>
      <c r="B28" s="1" t="s">
        <v>1020</v>
      </c>
    </row>
    <row r="29" spans="1:2" x14ac:dyDescent="0.3">
      <c r="A29" s="1">
        <v>2</v>
      </c>
      <c r="B29" s="1" t="s">
        <v>1021</v>
      </c>
    </row>
    <row r="30" spans="1:2" x14ac:dyDescent="0.3">
      <c r="A30" s="1">
        <v>3</v>
      </c>
      <c r="B30" s="1" t="s">
        <v>1022</v>
      </c>
    </row>
    <row r="31" spans="1:2" x14ac:dyDescent="0.3">
      <c r="A31" s="1">
        <v>4</v>
      </c>
      <c r="B31" s="1" t="s">
        <v>1023</v>
      </c>
    </row>
    <row r="33" spans="1:2" x14ac:dyDescent="0.3">
      <c r="A33" s="1" t="s">
        <v>11</v>
      </c>
      <c r="B33" s="1" t="s">
        <v>1024</v>
      </c>
    </row>
    <row r="35" spans="1:2" x14ac:dyDescent="0.3">
      <c r="A35" s="1" t="s">
        <v>131</v>
      </c>
      <c r="B35" s="1" t="s">
        <v>1025</v>
      </c>
    </row>
    <row r="37" spans="1:2" x14ac:dyDescent="0.3">
      <c r="A37" s="4" t="s">
        <v>133</v>
      </c>
      <c r="B37" s="1" t="s">
        <v>1026</v>
      </c>
    </row>
    <row r="38" spans="1:2" x14ac:dyDescent="0.3">
      <c r="A38" s="1">
        <v>0</v>
      </c>
      <c r="B38" s="4" t="s">
        <v>188</v>
      </c>
    </row>
    <row r="39" spans="1:2" x14ac:dyDescent="0.3">
      <c r="A39" s="1">
        <v>1</v>
      </c>
      <c r="B39" s="4" t="s">
        <v>976</v>
      </c>
    </row>
    <row r="40" spans="1:2" x14ac:dyDescent="0.3">
      <c r="A40" s="1">
        <v>2</v>
      </c>
      <c r="B40" s="4" t="s">
        <v>189</v>
      </c>
    </row>
    <row r="41" spans="1:2" x14ac:dyDescent="0.3">
      <c r="A41" s="1">
        <v>3</v>
      </c>
      <c r="B41" s="4" t="s">
        <v>949</v>
      </c>
    </row>
    <row r="42" spans="1:2" x14ac:dyDescent="0.3">
      <c r="A42" s="1">
        <v>4</v>
      </c>
      <c r="B42" s="4" t="s">
        <v>306</v>
      </c>
    </row>
    <row r="44" spans="1:2" x14ac:dyDescent="0.3">
      <c r="A44" s="4" t="s">
        <v>270</v>
      </c>
      <c r="B44" s="4" t="s">
        <v>1030</v>
      </c>
    </row>
    <row r="45" spans="1:2" x14ac:dyDescent="0.3">
      <c r="A45" s="4" t="s">
        <v>872</v>
      </c>
      <c r="B45" s="4" t="s">
        <v>1033</v>
      </c>
    </row>
    <row r="46" spans="1:2" x14ac:dyDescent="0.3">
      <c r="A46" s="4" t="s">
        <v>873</v>
      </c>
      <c r="B46" s="4" t="s">
        <v>1027</v>
      </c>
    </row>
    <row r="47" spans="1:2" x14ac:dyDescent="0.3">
      <c r="A47" s="4" t="s">
        <v>1034</v>
      </c>
      <c r="B47" s="4" t="s">
        <v>1028</v>
      </c>
    </row>
    <row r="48" spans="1:2" x14ac:dyDescent="0.3">
      <c r="A48" s="4" t="s">
        <v>1035</v>
      </c>
      <c r="B48" s="4" t="s">
        <v>1031</v>
      </c>
    </row>
    <row r="49" spans="1:2" x14ac:dyDescent="0.3">
      <c r="A49" s="4" t="s">
        <v>1036</v>
      </c>
      <c r="B49" s="4" t="s">
        <v>1029</v>
      </c>
    </row>
    <row r="50" spans="1:2" x14ac:dyDescent="0.3">
      <c r="A50" s="4" t="s">
        <v>1037</v>
      </c>
      <c r="B50" s="4" t="s">
        <v>1032</v>
      </c>
    </row>
    <row r="52" spans="1:2" x14ac:dyDescent="0.3">
      <c r="A52" s="4" t="s">
        <v>22</v>
      </c>
      <c r="B52" s="4" t="s">
        <v>1038</v>
      </c>
    </row>
    <row r="53" spans="1:2" x14ac:dyDescent="0.3">
      <c r="A53" s="4" t="s">
        <v>23</v>
      </c>
      <c r="B53" s="4" t="s">
        <v>1039</v>
      </c>
    </row>
    <row r="54" spans="1:2" x14ac:dyDescent="0.3">
      <c r="A54" s="4" t="s">
        <v>24</v>
      </c>
      <c r="B54" s="4" t="s">
        <v>1040</v>
      </c>
    </row>
    <row r="55" spans="1:2" x14ac:dyDescent="0.3">
      <c r="A55" s="4" t="s">
        <v>25</v>
      </c>
      <c r="B55" s="4" t="s">
        <v>1041</v>
      </c>
    </row>
    <row r="56" spans="1:2" x14ac:dyDescent="0.3">
      <c r="A56" s="4" t="s">
        <v>26</v>
      </c>
      <c r="B56" s="4" t="s">
        <v>1042</v>
      </c>
    </row>
    <row r="57" spans="1:2" x14ac:dyDescent="0.3">
      <c r="A57" s="6" t="s">
        <v>233</v>
      </c>
      <c r="B57" s="4" t="s">
        <v>1043</v>
      </c>
    </row>
    <row r="58" spans="1:2" x14ac:dyDescent="0.3">
      <c r="A58" s="4" t="s">
        <v>27</v>
      </c>
      <c r="B58" s="4" t="s">
        <v>1044</v>
      </c>
    </row>
    <row r="59" spans="1:2" x14ac:dyDescent="0.3">
      <c r="A59" s="4" t="s">
        <v>28</v>
      </c>
      <c r="B59" s="4" t="s">
        <v>1045</v>
      </c>
    </row>
    <row r="60" spans="1:2" x14ac:dyDescent="0.3">
      <c r="A60" s="4">
        <v>0</v>
      </c>
      <c r="B60" s="4" t="s">
        <v>1046</v>
      </c>
    </row>
    <row r="61" spans="1:2" x14ac:dyDescent="0.3">
      <c r="A61" s="4">
        <v>1</v>
      </c>
      <c r="B61" s="4" t="s">
        <v>1047</v>
      </c>
    </row>
    <row r="62" spans="1:2" x14ac:dyDescent="0.3">
      <c r="A62" s="4" t="s">
        <v>29</v>
      </c>
      <c r="B62" s="4" t="s">
        <v>1048</v>
      </c>
    </row>
    <row r="63" spans="1:2" x14ac:dyDescent="0.3">
      <c r="A63" s="4"/>
    </row>
    <row r="64" spans="1:2" x14ac:dyDescent="0.3">
      <c r="A64" s="4"/>
    </row>
    <row r="65" spans="1:2" x14ac:dyDescent="0.3">
      <c r="A65" s="4" t="s">
        <v>875</v>
      </c>
      <c r="B65" s="4" t="s">
        <v>1049</v>
      </c>
    </row>
    <row r="66" spans="1:2" x14ac:dyDescent="0.3">
      <c r="A66" s="4" t="s">
        <v>259</v>
      </c>
      <c r="B66" s="4" t="s">
        <v>1050</v>
      </c>
    </row>
    <row r="67" spans="1:2" x14ac:dyDescent="0.3">
      <c r="A67" s="4" t="s">
        <v>260</v>
      </c>
      <c r="B67" s="4" t="s">
        <v>1051</v>
      </c>
    </row>
    <row r="68" spans="1:2" x14ac:dyDescent="0.3">
      <c r="A68" s="4">
        <v>0</v>
      </c>
      <c r="B68" s="4" t="s">
        <v>1052</v>
      </c>
    </row>
    <row r="69" spans="1:2" x14ac:dyDescent="0.3">
      <c r="A69" s="4">
        <v>1</v>
      </c>
      <c r="B69" s="4" t="s">
        <v>1053</v>
      </c>
    </row>
    <row r="70" spans="1:2" x14ac:dyDescent="0.3">
      <c r="A70" s="4">
        <v>2</v>
      </c>
      <c r="B70" s="4" t="s">
        <v>1054</v>
      </c>
    </row>
    <row r="71" spans="1:2" x14ac:dyDescent="0.3">
      <c r="A71" s="4"/>
    </row>
    <row r="72" spans="1:2" x14ac:dyDescent="0.3">
      <c r="A72" s="4" t="s">
        <v>262</v>
      </c>
      <c r="B72" s="4" t="s">
        <v>261</v>
      </c>
    </row>
    <row r="73" spans="1:2" x14ac:dyDescent="0.3">
      <c r="A73" s="4">
        <v>0</v>
      </c>
    </row>
    <row r="74" spans="1:2" x14ac:dyDescent="0.3">
      <c r="A74" s="4">
        <v>1</v>
      </c>
      <c r="B74" s="9" t="s">
        <v>886</v>
      </c>
    </row>
    <row r="75" spans="1:2" x14ac:dyDescent="0.3">
      <c r="A75" s="4">
        <v>2</v>
      </c>
    </row>
    <row r="76" spans="1:2" x14ac:dyDescent="0.3">
      <c r="A76" s="4">
        <v>3</v>
      </c>
      <c r="B76" s="9" t="s">
        <v>1055</v>
      </c>
    </row>
    <row r="77" spans="1:2" x14ac:dyDescent="0.3">
      <c r="A77" s="4">
        <v>4</v>
      </c>
      <c r="B77" s="9"/>
    </row>
    <row r="78" spans="1:2" x14ac:dyDescent="0.3">
      <c r="A78" s="4">
        <v>5</v>
      </c>
      <c r="B78" s="8" t="s">
        <v>945</v>
      </c>
    </row>
    <row r="79" spans="1:2" x14ac:dyDescent="0.3">
      <c r="A79" s="4">
        <v>6</v>
      </c>
      <c r="B79" s="4" t="s">
        <v>914</v>
      </c>
    </row>
    <row r="80" spans="1:2" x14ac:dyDescent="0.3">
      <c r="A80" s="4"/>
    </row>
    <row r="81" spans="1:2" x14ac:dyDescent="0.3">
      <c r="A81" s="7" t="s">
        <v>876</v>
      </c>
      <c r="B81" s="1" t="s">
        <v>1056</v>
      </c>
    </row>
    <row r="82" spans="1:2" x14ac:dyDescent="0.3">
      <c r="A82" s="4">
        <v>1</v>
      </c>
      <c r="B82" s="1" t="s">
        <v>1058</v>
      </c>
    </row>
    <row r="83" spans="1:2" x14ac:dyDescent="0.3">
      <c r="A83" s="4">
        <v>2</v>
      </c>
      <c r="B83" s="1" t="s">
        <v>1057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AD23E-E09B-4F32-9831-94BEC50995BF}">
  <dimension ref="A1:AK17"/>
  <sheetViews>
    <sheetView workbookViewId="0">
      <selection activeCell="U13" sqref="U13"/>
    </sheetView>
  </sheetViews>
  <sheetFormatPr defaultRowHeight="14.4" x14ac:dyDescent="0.3"/>
  <cols>
    <col min="1" max="1" width="21.21875" style="8" customWidth="1"/>
    <col min="2" max="2" width="17.33203125" style="8" customWidth="1"/>
    <col min="3" max="13" width="8.88671875" style="8"/>
    <col min="14" max="14" width="12.5546875" style="8" customWidth="1"/>
    <col min="15" max="25" width="8.88671875" style="8"/>
    <col min="26" max="26" width="8.88671875" style="8" customWidth="1"/>
    <col min="27" max="31" width="8.88671875" style="8"/>
    <col min="32" max="32" width="11.5546875" style="8" bestFit="1" customWidth="1"/>
    <col min="33" max="16384" width="8.88671875" style="8"/>
  </cols>
  <sheetData>
    <row r="1" spans="1:37" s="9" customFormat="1" x14ac:dyDescent="0.3">
      <c r="A1" s="8" t="s">
        <v>0</v>
      </c>
      <c r="B1" s="8" t="s">
        <v>1</v>
      </c>
      <c r="C1" s="8" t="s">
        <v>2</v>
      </c>
      <c r="D1" s="8" t="s">
        <v>3</v>
      </c>
      <c r="E1" s="8" t="s">
        <v>4</v>
      </c>
      <c r="F1" s="8" t="s">
        <v>221</v>
      </c>
      <c r="G1" s="8" t="s">
        <v>5</v>
      </c>
      <c r="H1" s="8" t="s">
        <v>6</v>
      </c>
      <c r="I1" s="8" t="s">
        <v>7</v>
      </c>
      <c r="J1" s="8" t="s">
        <v>8</v>
      </c>
      <c r="K1" s="8" t="s">
        <v>9</v>
      </c>
      <c r="L1" s="8" t="s">
        <v>10</v>
      </c>
      <c r="M1" s="8" t="s">
        <v>11</v>
      </c>
      <c r="N1" s="8" t="s">
        <v>130</v>
      </c>
      <c r="O1" s="8" t="s">
        <v>131</v>
      </c>
      <c r="P1" s="8" t="s">
        <v>133</v>
      </c>
      <c r="Q1" s="8" t="s">
        <v>12</v>
      </c>
      <c r="R1" s="8" t="s">
        <v>13</v>
      </c>
      <c r="S1" s="8" t="s">
        <v>14</v>
      </c>
      <c r="T1" s="8" t="s">
        <v>15</v>
      </c>
      <c r="U1" s="8" t="s">
        <v>16</v>
      </c>
      <c r="V1" s="8" t="s">
        <v>17</v>
      </c>
      <c r="W1" s="8" t="s">
        <v>18</v>
      </c>
      <c r="X1" s="8" t="s">
        <v>19</v>
      </c>
      <c r="Y1" s="8" t="s">
        <v>20</v>
      </c>
      <c r="Z1" s="8" t="s">
        <v>21</v>
      </c>
      <c r="AA1" s="8" t="s">
        <v>22</v>
      </c>
      <c r="AB1" s="8" t="s">
        <v>23</v>
      </c>
      <c r="AC1" s="8" t="s">
        <v>24</v>
      </c>
      <c r="AD1" s="8" t="s">
        <v>25</v>
      </c>
      <c r="AE1" s="8" t="s">
        <v>26</v>
      </c>
      <c r="AF1" s="8" t="s">
        <v>1077</v>
      </c>
      <c r="AG1" s="8" t="s">
        <v>27</v>
      </c>
      <c r="AH1" s="8" t="s">
        <v>28</v>
      </c>
      <c r="AI1" s="8"/>
      <c r="AJ1" s="8" t="s">
        <v>29</v>
      </c>
    </row>
    <row r="2" spans="1:37" x14ac:dyDescent="0.3">
      <c r="A2" s="8" t="s">
        <v>115</v>
      </c>
      <c r="B2" s="8" t="s">
        <v>116</v>
      </c>
      <c r="C2" s="8" t="s">
        <v>117</v>
      </c>
      <c r="D2" s="8">
        <v>2018</v>
      </c>
      <c r="E2" s="8" t="s">
        <v>210</v>
      </c>
      <c r="F2" s="8" t="s">
        <v>118</v>
      </c>
      <c r="G2" s="8" t="s">
        <v>84</v>
      </c>
      <c r="H2" s="8">
        <v>3</v>
      </c>
      <c r="I2" s="8" t="s">
        <v>637</v>
      </c>
      <c r="J2" s="8">
        <v>11</v>
      </c>
      <c r="K2" s="8" t="s">
        <v>119</v>
      </c>
      <c r="L2" s="8">
        <v>4</v>
      </c>
      <c r="M2" s="8">
        <v>223</v>
      </c>
      <c r="N2" s="8" t="s">
        <v>624</v>
      </c>
      <c r="P2" s="8">
        <v>0</v>
      </c>
      <c r="Q2" s="8" t="s">
        <v>638</v>
      </c>
      <c r="R2" s="8" t="s">
        <v>639</v>
      </c>
      <c r="S2" s="8">
        <v>36</v>
      </c>
      <c r="T2" s="8">
        <v>181</v>
      </c>
      <c r="U2" s="8">
        <v>9</v>
      </c>
      <c r="V2" s="8">
        <v>41</v>
      </c>
      <c r="X2" s="8">
        <f t="shared" ref="X2:X15" si="0">S2/(T2-S2)</f>
        <v>0.24827586206896551</v>
      </c>
      <c r="Y2" s="8">
        <f t="shared" ref="Y2:Y15" si="1">U2/(V2-U2)</f>
        <v>0.28125</v>
      </c>
      <c r="Z2" s="8">
        <f t="shared" ref="Z2:Z15" si="2">X2/Y2</f>
        <v>0.88275862068965516</v>
      </c>
      <c r="AD2" s="8">
        <f t="shared" ref="AD2:AD9" si="3">LN(Z2)</f>
        <v>-0.12470347850095725</v>
      </c>
      <c r="AE2" s="8">
        <f t="shared" ref="AE2:AE9" si="4">SQRT(1/S2+1/(T2-S2)+1/U2+1/(V2-U2))</f>
        <v>0.42075579688582643</v>
      </c>
      <c r="AF2" s="8" t="s">
        <v>1078</v>
      </c>
      <c r="AG2" s="8" t="s">
        <v>39</v>
      </c>
      <c r="AH2" s="8">
        <v>0</v>
      </c>
    </row>
    <row r="3" spans="1:37" x14ac:dyDescent="0.3">
      <c r="A3" s="8" t="s">
        <v>115</v>
      </c>
      <c r="B3" s="8" t="s">
        <v>116</v>
      </c>
      <c r="C3" s="8" t="s">
        <v>117</v>
      </c>
      <c r="D3" s="8">
        <v>2018</v>
      </c>
      <c r="E3" s="8" t="s">
        <v>210</v>
      </c>
      <c r="F3" s="8" t="s">
        <v>118</v>
      </c>
      <c r="G3" s="8" t="s">
        <v>84</v>
      </c>
      <c r="H3" s="8">
        <v>3</v>
      </c>
      <c r="I3" s="8" t="s">
        <v>637</v>
      </c>
      <c r="J3" s="8">
        <v>11</v>
      </c>
      <c r="K3" s="8" t="s">
        <v>119</v>
      </c>
      <c r="L3" s="8">
        <v>4</v>
      </c>
      <c r="M3" s="8">
        <v>223</v>
      </c>
      <c r="N3" s="8" t="s">
        <v>189</v>
      </c>
      <c r="O3" s="8" t="s">
        <v>134</v>
      </c>
      <c r="P3" s="8">
        <v>1</v>
      </c>
      <c r="Q3" s="8" t="s">
        <v>640</v>
      </c>
      <c r="R3" s="8" t="s">
        <v>641</v>
      </c>
      <c r="S3" s="8">
        <v>20</v>
      </c>
      <c r="T3" s="8">
        <v>134</v>
      </c>
      <c r="U3" s="8">
        <v>23</v>
      </c>
      <c r="V3" s="8">
        <v>83</v>
      </c>
      <c r="X3" s="8">
        <f t="shared" si="0"/>
        <v>0.17543859649122806</v>
      </c>
      <c r="Y3" s="8">
        <f t="shared" si="1"/>
        <v>0.38333333333333336</v>
      </c>
      <c r="Z3" s="8">
        <f t="shared" si="2"/>
        <v>0.45766590389016015</v>
      </c>
      <c r="AD3" s="8">
        <f t="shared" si="3"/>
        <v>-0.78161582854755352</v>
      </c>
      <c r="AE3" s="8">
        <f t="shared" si="4"/>
        <v>0.34484323592147387</v>
      </c>
      <c r="AF3" s="8" t="s">
        <v>1078</v>
      </c>
      <c r="AG3" s="8" t="s">
        <v>39</v>
      </c>
      <c r="AH3" s="8">
        <v>0</v>
      </c>
    </row>
    <row r="4" spans="1:37" x14ac:dyDescent="0.3">
      <c r="A4" s="8" t="s">
        <v>115</v>
      </c>
      <c r="B4" s="8" t="s">
        <v>217</v>
      </c>
      <c r="C4" s="8" t="s">
        <v>117</v>
      </c>
      <c r="D4" s="8">
        <v>2018</v>
      </c>
      <c r="E4" s="8" t="s">
        <v>210</v>
      </c>
      <c r="F4" s="8" t="s">
        <v>118</v>
      </c>
      <c r="G4" s="8" t="s">
        <v>84</v>
      </c>
      <c r="H4" s="8">
        <v>3</v>
      </c>
      <c r="I4" s="8" t="s">
        <v>623</v>
      </c>
      <c r="J4" s="8">
        <v>11</v>
      </c>
      <c r="K4" s="8" t="s">
        <v>119</v>
      </c>
      <c r="L4" s="8">
        <v>4</v>
      </c>
      <c r="M4" s="8">
        <v>223</v>
      </c>
      <c r="N4" s="8" t="s">
        <v>661</v>
      </c>
      <c r="P4" s="8">
        <v>3</v>
      </c>
      <c r="Q4" s="8" t="s">
        <v>668</v>
      </c>
      <c r="R4" s="8" t="s">
        <v>669</v>
      </c>
      <c r="S4" s="8">
        <v>25</v>
      </c>
      <c r="T4" s="8">
        <v>136</v>
      </c>
      <c r="U4" s="8">
        <v>19</v>
      </c>
      <c r="V4" s="8">
        <v>84</v>
      </c>
      <c r="X4" s="8">
        <f t="shared" si="0"/>
        <v>0.22522522522522523</v>
      </c>
      <c r="Y4" s="8">
        <f t="shared" si="1"/>
        <v>0.29230769230769232</v>
      </c>
      <c r="Z4" s="8">
        <f t="shared" si="2"/>
        <v>0.77050734945471788</v>
      </c>
      <c r="AD4" s="8">
        <f t="shared" si="3"/>
        <v>-0.26070608571493675</v>
      </c>
      <c r="AE4" s="8">
        <f t="shared" si="4"/>
        <v>0.34208946686648045</v>
      </c>
      <c r="AF4" s="8" t="s">
        <v>1078</v>
      </c>
      <c r="AG4" s="8" t="s">
        <v>39</v>
      </c>
      <c r="AH4" s="8">
        <v>0</v>
      </c>
    </row>
    <row r="5" spans="1:37" x14ac:dyDescent="0.3">
      <c r="A5" s="8" t="s">
        <v>45</v>
      </c>
      <c r="B5" s="8" t="s">
        <v>46</v>
      </c>
      <c r="C5" s="8" t="s">
        <v>47</v>
      </c>
      <c r="D5" s="8">
        <v>2018</v>
      </c>
      <c r="E5" s="8" t="s">
        <v>229</v>
      </c>
      <c r="F5" s="8" t="s">
        <v>48</v>
      </c>
      <c r="G5" s="8" t="s">
        <v>42</v>
      </c>
      <c r="H5" s="8">
        <v>4</v>
      </c>
      <c r="I5" s="8" t="s">
        <v>623</v>
      </c>
      <c r="J5" s="8">
        <v>11</v>
      </c>
      <c r="K5" s="8" t="s">
        <v>49</v>
      </c>
      <c r="L5" s="8">
        <v>1</v>
      </c>
      <c r="M5" s="8">
        <v>452</v>
      </c>
      <c r="N5" s="8" t="s">
        <v>624</v>
      </c>
      <c r="P5" s="8">
        <v>0</v>
      </c>
      <c r="Q5" s="8" t="s">
        <v>626</v>
      </c>
      <c r="R5" s="8" t="s">
        <v>627</v>
      </c>
      <c r="S5" s="8">
        <v>115</v>
      </c>
      <c r="T5" s="8">
        <v>405</v>
      </c>
      <c r="U5" s="8">
        <v>14</v>
      </c>
      <c r="V5" s="8">
        <v>47</v>
      </c>
      <c r="X5" s="8">
        <f t="shared" si="0"/>
        <v>0.39655172413793105</v>
      </c>
      <c r="Y5" s="8">
        <f t="shared" si="1"/>
        <v>0.42424242424242425</v>
      </c>
      <c r="Z5" s="8">
        <f t="shared" si="2"/>
        <v>0.93472906403940892</v>
      </c>
      <c r="AD5" s="8">
        <f t="shared" si="3"/>
        <v>-6.7498562766047973E-2</v>
      </c>
      <c r="AE5" s="8">
        <f t="shared" si="4"/>
        <v>0.33745448547557305</v>
      </c>
      <c r="AF5" s="8" t="s">
        <v>1061</v>
      </c>
      <c r="AG5" s="8" t="s">
        <v>39</v>
      </c>
      <c r="AH5" s="8">
        <v>0</v>
      </c>
      <c r="AI5" s="8" t="s">
        <v>52</v>
      </c>
    </row>
    <row r="6" spans="1:37" x14ac:dyDescent="0.3">
      <c r="A6" s="9" t="s">
        <v>45</v>
      </c>
      <c r="B6" s="9" t="s">
        <v>46</v>
      </c>
      <c r="C6" s="9" t="s">
        <v>47</v>
      </c>
      <c r="D6" s="9">
        <v>2018</v>
      </c>
      <c r="E6" s="8" t="s">
        <v>156</v>
      </c>
      <c r="F6" s="9" t="s">
        <v>203</v>
      </c>
      <c r="G6" s="9" t="s">
        <v>42</v>
      </c>
      <c r="H6" s="9">
        <v>4</v>
      </c>
      <c r="I6" s="9" t="s">
        <v>637</v>
      </c>
      <c r="J6" s="9">
        <v>11</v>
      </c>
      <c r="K6" s="9" t="s">
        <v>49</v>
      </c>
      <c r="L6" s="9">
        <v>1</v>
      </c>
      <c r="M6" s="9">
        <v>432</v>
      </c>
      <c r="N6" s="8" t="s">
        <v>661</v>
      </c>
      <c r="O6" s="9"/>
      <c r="P6" s="9">
        <v>3</v>
      </c>
      <c r="Q6" s="9" t="s">
        <v>666</v>
      </c>
      <c r="R6" s="9" t="s">
        <v>667</v>
      </c>
      <c r="S6" s="9">
        <v>94</v>
      </c>
      <c r="T6" s="9">
        <v>326</v>
      </c>
      <c r="U6" s="9">
        <v>28</v>
      </c>
      <c r="V6" s="9">
        <v>106</v>
      </c>
      <c r="W6" s="9"/>
      <c r="X6" s="9">
        <f t="shared" si="0"/>
        <v>0.40517241379310343</v>
      </c>
      <c r="Y6" s="9">
        <f t="shared" si="1"/>
        <v>0.35897435897435898</v>
      </c>
      <c r="Z6" s="9">
        <f t="shared" si="2"/>
        <v>1.128694581280788</v>
      </c>
      <c r="AA6" s="9"/>
      <c r="AB6" s="9"/>
      <c r="AC6" s="9"/>
      <c r="AD6" s="9">
        <f t="shared" si="3"/>
        <v>0.12106172711808162</v>
      </c>
      <c r="AE6" s="9">
        <f t="shared" si="4"/>
        <v>0.25195920549709067</v>
      </c>
      <c r="AF6" s="9" t="s">
        <v>1061</v>
      </c>
      <c r="AG6" s="9" t="s">
        <v>39</v>
      </c>
      <c r="AH6" s="9">
        <v>0</v>
      </c>
      <c r="AI6" s="9"/>
      <c r="AJ6" s="9"/>
    </row>
    <row r="7" spans="1:37" s="9" customFormat="1" x14ac:dyDescent="0.3">
      <c r="A7" s="8" t="s">
        <v>642</v>
      </c>
      <c r="B7" s="8" t="s">
        <v>154</v>
      </c>
      <c r="C7" s="8" t="s">
        <v>155</v>
      </c>
      <c r="D7" s="8">
        <v>2016</v>
      </c>
      <c r="E7" s="8" t="s">
        <v>156</v>
      </c>
      <c r="F7" s="8" t="s">
        <v>156</v>
      </c>
      <c r="G7" s="8" t="s">
        <v>42</v>
      </c>
      <c r="H7" s="8">
        <v>4</v>
      </c>
      <c r="I7" s="8" t="s">
        <v>623</v>
      </c>
      <c r="J7" s="8">
        <v>11</v>
      </c>
      <c r="K7" s="8" t="s">
        <v>36</v>
      </c>
      <c r="L7" s="8">
        <v>0</v>
      </c>
      <c r="M7" s="8">
        <v>308</v>
      </c>
      <c r="N7" s="8" t="s">
        <v>189</v>
      </c>
      <c r="O7" s="8" t="s">
        <v>643</v>
      </c>
      <c r="P7" s="8">
        <v>1</v>
      </c>
      <c r="Q7" s="8" t="s">
        <v>644</v>
      </c>
      <c r="R7" s="15" t="s">
        <v>645</v>
      </c>
      <c r="S7" s="8">
        <v>36</v>
      </c>
      <c r="T7" s="8">
        <v>259</v>
      </c>
      <c r="U7" s="8">
        <v>5</v>
      </c>
      <c r="V7" s="8">
        <v>49</v>
      </c>
      <c r="W7" s="8"/>
      <c r="X7" s="8">
        <f t="shared" si="0"/>
        <v>0.16143497757847533</v>
      </c>
      <c r="Y7" s="8">
        <f t="shared" si="1"/>
        <v>0.11363636363636363</v>
      </c>
      <c r="Z7" s="8">
        <f t="shared" si="2"/>
        <v>1.420627802690583</v>
      </c>
      <c r="AA7" s="8"/>
      <c r="AB7" s="8"/>
      <c r="AC7" s="8"/>
      <c r="AD7" s="8">
        <f t="shared" si="3"/>
        <v>0.35109888848015203</v>
      </c>
      <c r="AE7" s="8">
        <f t="shared" si="4"/>
        <v>0.50496470712098873</v>
      </c>
      <c r="AF7" s="8" t="s">
        <v>1002</v>
      </c>
      <c r="AG7" s="8" t="s">
        <v>39</v>
      </c>
      <c r="AH7" s="8">
        <v>0</v>
      </c>
      <c r="AI7" s="8"/>
      <c r="AJ7" s="8"/>
      <c r="AK7" s="8"/>
    </row>
    <row r="8" spans="1:37" x14ac:dyDescent="0.3">
      <c r="A8" s="8" t="s">
        <v>642</v>
      </c>
      <c r="B8" s="8" t="s">
        <v>154</v>
      </c>
      <c r="C8" s="8" t="s">
        <v>155</v>
      </c>
      <c r="D8" s="8">
        <v>2016</v>
      </c>
      <c r="E8" s="8" t="s">
        <v>156</v>
      </c>
      <c r="F8" s="8" t="s">
        <v>156</v>
      </c>
      <c r="G8" s="8" t="s">
        <v>42</v>
      </c>
      <c r="H8" s="8">
        <v>4</v>
      </c>
      <c r="I8" s="8" t="s">
        <v>623</v>
      </c>
      <c r="J8" s="8">
        <v>11</v>
      </c>
      <c r="K8" s="8" t="s">
        <v>36</v>
      </c>
      <c r="L8" s="8">
        <v>0</v>
      </c>
      <c r="M8" s="8">
        <v>311</v>
      </c>
      <c r="N8" s="8" t="s">
        <v>656</v>
      </c>
      <c r="P8" s="8">
        <v>2</v>
      </c>
      <c r="Q8" s="8" t="s">
        <v>657</v>
      </c>
      <c r="R8" s="8" t="s">
        <v>658</v>
      </c>
      <c r="S8" s="8">
        <v>19</v>
      </c>
      <c r="T8" s="8">
        <v>154</v>
      </c>
      <c r="U8" s="8">
        <v>22</v>
      </c>
      <c r="V8" s="8">
        <v>157</v>
      </c>
      <c r="X8" s="8">
        <f t="shared" si="0"/>
        <v>0.14074074074074075</v>
      </c>
      <c r="Y8" s="8">
        <f t="shared" si="1"/>
        <v>0.16296296296296298</v>
      </c>
      <c r="Z8" s="8">
        <f t="shared" si="2"/>
        <v>0.86363636363636365</v>
      </c>
      <c r="AD8" s="8">
        <f t="shared" si="3"/>
        <v>-0.14660347419187539</v>
      </c>
      <c r="AE8" s="8">
        <f t="shared" si="4"/>
        <v>0.33600734994450449</v>
      </c>
      <c r="AF8" s="8" t="s">
        <v>1002</v>
      </c>
      <c r="AG8" s="8" t="s">
        <v>39</v>
      </c>
      <c r="AH8" s="8">
        <v>0</v>
      </c>
    </row>
    <row r="9" spans="1:37" x14ac:dyDescent="0.3">
      <c r="A9" s="8" t="s">
        <v>642</v>
      </c>
      <c r="B9" s="8" t="s">
        <v>154</v>
      </c>
      <c r="C9" s="8" t="s">
        <v>155</v>
      </c>
      <c r="D9" s="8">
        <v>2016</v>
      </c>
      <c r="E9" s="8" t="s">
        <v>156</v>
      </c>
      <c r="F9" s="8" t="s">
        <v>156</v>
      </c>
      <c r="G9" s="8" t="s">
        <v>42</v>
      </c>
      <c r="H9" s="8">
        <v>4</v>
      </c>
      <c r="I9" s="8" t="s">
        <v>623</v>
      </c>
      <c r="J9" s="8">
        <v>11</v>
      </c>
      <c r="K9" s="8" t="s">
        <v>36</v>
      </c>
      <c r="L9" s="8">
        <v>0</v>
      </c>
      <c r="M9" s="8">
        <v>308</v>
      </c>
      <c r="N9" s="8" t="s">
        <v>661</v>
      </c>
      <c r="P9" s="8">
        <v>3</v>
      </c>
      <c r="Q9" s="8" t="s">
        <v>662</v>
      </c>
      <c r="R9" s="8" t="s">
        <v>663</v>
      </c>
      <c r="S9" s="8">
        <v>24</v>
      </c>
      <c r="T9" s="8">
        <v>206</v>
      </c>
      <c r="U9" s="8">
        <v>17</v>
      </c>
      <c r="V9" s="8">
        <v>102</v>
      </c>
      <c r="X9" s="8">
        <f t="shared" si="0"/>
        <v>0.13186813186813187</v>
      </c>
      <c r="Y9" s="8">
        <f t="shared" si="1"/>
        <v>0.2</v>
      </c>
      <c r="Z9" s="8">
        <f t="shared" si="2"/>
        <v>0.65934065934065933</v>
      </c>
      <c r="AD9" s="8">
        <f t="shared" si="3"/>
        <v>-0.41651494429474939</v>
      </c>
      <c r="AE9" s="8">
        <f t="shared" si="4"/>
        <v>0.34314633533711214</v>
      </c>
      <c r="AF9" s="8" t="s">
        <v>1002</v>
      </c>
      <c r="AG9" s="8" t="s">
        <v>39</v>
      </c>
      <c r="AH9" s="8">
        <v>0</v>
      </c>
      <c r="AI9" s="8" t="s">
        <v>202</v>
      </c>
    </row>
    <row r="10" spans="1:37" x14ac:dyDescent="0.3">
      <c r="A10" s="29" t="s">
        <v>632</v>
      </c>
      <c r="B10" s="29" t="s">
        <v>633</v>
      </c>
      <c r="C10" s="9" t="s">
        <v>634</v>
      </c>
      <c r="D10" s="9">
        <v>2015</v>
      </c>
      <c r="E10" s="8" t="s">
        <v>222</v>
      </c>
      <c r="F10" s="9" t="s">
        <v>222</v>
      </c>
      <c r="G10" s="9" t="s">
        <v>34</v>
      </c>
      <c r="H10" s="9">
        <v>2</v>
      </c>
      <c r="I10" s="9" t="s">
        <v>623</v>
      </c>
      <c r="J10" s="9">
        <v>11</v>
      </c>
      <c r="K10" s="9" t="s">
        <v>49</v>
      </c>
      <c r="L10" s="9">
        <v>1</v>
      </c>
      <c r="M10" s="9">
        <v>266</v>
      </c>
      <c r="N10" s="8" t="s">
        <v>624</v>
      </c>
      <c r="O10" s="9"/>
      <c r="P10" s="9">
        <v>0</v>
      </c>
      <c r="Q10" s="9" t="s">
        <v>635</v>
      </c>
      <c r="R10" s="9" t="s">
        <v>636</v>
      </c>
      <c r="S10" s="29">
        <v>9</v>
      </c>
      <c r="T10" s="29">
        <v>116</v>
      </c>
      <c r="U10" s="29">
        <v>22</v>
      </c>
      <c r="V10" s="29">
        <v>150</v>
      </c>
      <c r="W10" s="30"/>
      <c r="X10" s="31">
        <f t="shared" si="0"/>
        <v>8.4112149532710276E-2</v>
      </c>
      <c r="Y10" s="31">
        <f t="shared" si="1"/>
        <v>0.171875</v>
      </c>
      <c r="Z10" s="31">
        <f t="shared" si="2"/>
        <v>0.48937977909940522</v>
      </c>
      <c r="AA10" s="31"/>
      <c r="AB10" s="31"/>
      <c r="AC10" s="31"/>
      <c r="AD10" s="9">
        <f t="shared" ref="AD10:AD11" si="5">LN(Z10)</f>
        <v>-0.71461644656438561</v>
      </c>
      <c r="AE10" s="9">
        <f t="shared" ref="AE10:AE11" si="6">SQRT(1/S10+1/(T10-S10)+1/U10+1/(V10-U10))</f>
        <v>0.41680205248796454</v>
      </c>
      <c r="AF10" s="9" t="s">
        <v>998</v>
      </c>
      <c r="AG10" s="9" t="s">
        <v>39</v>
      </c>
      <c r="AH10" s="9">
        <v>0</v>
      </c>
      <c r="AI10" s="9"/>
      <c r="AJ10" s="9"/>
    </row>
    <row r="11" spans="1:37" s="9" customFormat="1" x14ac:dyDescent="0.3">
      <c r="A11" s="29" t="s">
        <v>632</v>
      </c>
      <c r="B11" s="29" t="s">
        <v>633</v>
      </c>
      <c r="C11" s="9" t="s">
        <v>634</v>
      </c>
      <c r="D11" s="9">
        <v>2015</v>
      </c>
      <c r="E11" s="8" t="s">
        <v>222</v>
      </c>
      <c r="F11" s="9" t="s">
        <v>222</v>
      </c>
      <c r="G11" s="9" t="s">
        <v>34</v>
      </c>
      <c r="H11" s="9">
        <v>2</v>
      </c>
      <c r="I11" s="9" t="s">
        <v>623</v>
      </c>
      <c r="J11" s="9">
        <v>11</v>
      </c>
      <c r="K11" s="9" t="s">
        <v>49</v>
      </c>
      <c r="L11" s="9">
        <v>1</v>
      </c>
      <c r="M11" s="9">
        <v>266</v>
      </c>
      <c r="N11" s="8" t="s">
        <v>189</v>
      </c>
      <c r="O11" s="8" t="s">
        <v>643</v>
      </c>
      <c r="P11" s="8">
        <v>1</v>
      </c>
      <c r="Q11" s="32" t="s">
        <v>646</v>
      </c>
      <c r="R11" s="9" t="s">
        <v>647</v>
      </c>
      <c r="S11" s="29">
        <v>9</v>
      </c>
      <c r="T11" s="29">
        <v>94</v>
      </c>
      <c r="U11" s="29">
        <v>22</v>
      </c>
      <c r="V11" s="29">
        <v>170</v>
      </c>
      <c r="W11" s="30"/>
      <c r="X11" s="31">
        <f t="shared" si="0"/>
        <v>0.10588235294117647</v>
      </c>
      <c r="Y11" s="31">
        <f t="shared" si="1"/>
        <v>0.14864864864864866</v>
      </c>
      <c r="Z11" s="31">
        <f t="shared" si="2"/>
        <v>0.71229946524064169</v>
      </c>
      <c r="AA11" s="31"/>
      <c r="AB11" s="31"/>
      <c r="AC11" s="31"/>
      <c r="AD11" s="9">
        <f t="shared" si="5"/>
        <v>-0.33925685874829786</v>
      </c>
      <c r="AE11" s="9">
        <f t="shared" si="6"/>
        <v>0.41843412767694543</v>
      </c>
      <c r="AF11" s="9" t="s">
        <v>998</v>
      </c>
      <c r="AG11" s="9" t="s">
        <v>39</v>
      </c>
      <c r="AH11" s="9">
        <v>0</v>
      </c>
    </row>
    <row r="12" spans="1:37" s="9" customFormat="1" x14ac:dyDescent="0.3">
      <c r="A12" s="29" t="s">
        <v>632</v>
      </c>
      <c r="B12" s="29" t="s">
        <v>633</v>
      </c>
      <c r="C12" s="9" t="s">
        <v>634</v>
      </c>
      <c r="D12" s="9">
        <v>2015</v>
      </c>
      <c r="E12" s="8" t="s">
        <v>222</v>
      </c>
      <c r="F12" s="9" t="s">
        <v>222</v>
      </c>
      <c r="G12" s="9" t="s">
        <v>34</v>
      </c>
      <c r="H12" s="9">
        <v>2</v>
      </c>
      <c r="I12" s="9" t="s">
        <v>623</v>
      </c>
      <c r="J12" s="9">
        <v>11</v>
      </c>
      <c r="K12" s="9" t="s">
        <v>49</v>
      </c>
      <c r="L12" s="9">
        <v>1</v>
      </c>
      <c r="M12" s="9">
        <v>266</v>
      </c>
      <c r="N12" s="8" t="s">
        <v>661</v>
      </c>
      <c r="O12" s="8"/>
      <c r="P12" s="8">
        <v>3</v>
      </c>
      <c r="Q12" s="32" t="s">
        <v>664</v>
      </c>
      <c r="R12" s="9" t="s">
        <v>665</v>
      </c>
      <c r="S12" s="29">
        <v>13</v>
      </c>
      <c r="T12" s="29">
        <v>103</v>
      </c>
      <c r="U12" s="29">
        <v>18</v>
      </c>
      <c r="V12" s="29">
        <v>160</v>
      </c>
      <c r="W12" s="30"/>
      <c r="X12" s="31">
        <f t="shared" si="0"/>
        <v>0.14444444444444443</v>
      </c>
      <c r="Y12" s="31">
        <f t="shared" si="1"/>
        <v>0.12676056338028169</v>
      </c>
      <c r="Z12" s="31">
        <f t="shared" si="2"/>
        <v>1.1395061728395062</v>
      </c>
      <c r="AA12" s="31"/>
      <c r="AB12" s="31"/>
      <c r="AC12" s="31"/>
      <c r="AD12" s="9">
        <f>LN(Z12)</f>
        <v>0.13059498683636769</v>
      </c>
      <c r="AE12" s="9">
        <f>SQRT(1/S12+1/(T12-S12)+1/U12+1/(V12-U12))</f>
        <v>0.38811338177247939</v>
      </c>
      <c r="AF12" s="9" t="s">
        <v>998</v>
      </c>
      <c r="AG12" s="9" t="s">
        <v>39</v>
      </c>
      <c r="AH12" s="9">
        <v>0</v>
      </c>
    </row>
    <row r="13" spans="1:37" x14ac:dyDescent="0.3">
      <c r="A13" s="29" t="s">
        <v>648</v>
      </c>
      <c r="B13" s="29" t="s">
        <v>649</v>
      </c>
      <c r="C13" s="8" t="s">
        <v>650</v>
      </c>
      <c r="D13" s="29">
        <v>2014</v>
      </c>
      <c r="E13" s="8" t="s">
        <v>651</v>
      </c>
      <c r="F13" s="9" t="s">
        <v>652</v>
      </c>
      <c r="G13" s="9" t="s">
        <v>84</v>
      </c>
      <c r="H13" s="8">
        <v>3</v>
      </c>
      <c r="I13" s="9" t="s">
        <v>637</v>
      </c>
      <c r="J13" s="8">
        <v>11</v>
      </c>
      <c r="K13" s="8" t="s">
        <v>49</v>
      </c>
      <c r="L13" s="8">
        <v>1</v>
      </c>
      <c r="M13" s="9">
        <v>324</v>
      </c>
      <c r="N13" s="8" t="s">
        <v>189</v>
      </c>
      <c r="O13" s="9" t="s">
        <v>653</v>
      </c>
      <c r="P13" s="9">
        <v>1</v>
      </c>
      <c r="Q13" s="9" t="s">
        <v>654</v>
      </c>
      <c r="R13" s="9" t="s">
        <v>655</v>
      </c>
      <c r="S13" s="8">
        <v>68</v>
      </c>
      <c r="T13" s="8">
        <v>268</v>
      </c>
      <c r="U13" s="8">
        <v>21</v>
      </c>
      <c r="V13" s="8">
        <v>56</v>
      </c>
      <c r="W13" s="8" t="s">
        <v>21</v>
      </c>
      <c r="X13" s="8">
        <f t="shared" si="0"/>
        <v>0.34</v>
      </c>
      <c r="Y13" s="8">
        <f t="shared" si="1"/>
        <v>0.6</v>
      </c>
      <c r="Z13" s="8">
        <f t="shared" si="2"/>
        <v>0.56666666666666676</v>
      </c>
      <c r="AD13" s="9">
        <f>LN(Z13)</f>
        <v>-0.56798403760593907</v>
      </c>
      <c r="AE13" s="9">
        <f>SQRT(1/S13+1/(T13-S13)+1/U13+1/(V13-U13))</f>
        <v>0.3096713718499296</v>
      </c>
      <c r="AF13" s="9" t="s">
        <v>999</v>
      </c>
      <c r="AG13" s="9" t="s">
        <v>39</v>
      </c>
      <c r="AH13" s="8">
        <v>0</v>
      </c>
      <c r="AJ13" s="9"/>
    </row>
    <row r="14" spans="1:37" x14ac:dyDescent="0.3">
      <c r="A14" s="8" t="s">
        <v>30</v>
      </c>
      <c r="B14" s="8" t="s">
        <v>31</v>
      </c>
      <c r="C14" s="8" t="s">
        <v>32</v>
      </c>
      <c r="D14" s="8">
        <v>2016</v>
      </c>
      <c r="E14" s="8" t="s">
        <v>222</v>
      </c>
      <c r="F14" s="8" t="s">
        <v>33</v>
      </c>
      <c r="G14" s="8" t="s">
        <v>34</v>
      </c>
      <c r="H14" s="8">
        <v>2</v>
      </c>
      <c r="I14" s="8" t="s">
        <v>623</v>
      </c>
      <c r="J14" s="8">
        <v>11</v>
      </c>
      <c r="K14" s="8" t="s">
        <v>36</v>
      </c>
      <c r="L14" s="8">
        <v>0</v>
      </c>
      <c r="M14" s="8">
        <v>46</v>
      </c>
      <c r="N14" s="8" t="s">
        <v>624</v>
      </c>
      <c r="P14" s="8">
        <v>0</v>
      </c>
      <c r="Q14" s="8" t="s">
        <v>625</v>
      </c>
      <c r="R14" s="8" t="s">
        <v>625</v>
      </c>
      <c r="S14" s="8">
        <v>5</v>
      </c>
      <c r="T14" s="8">
        <v>23</v>
      </c>
      <c r="U14" s="8">
        <v>5</v>
      </c>
      <c r="V14" s="8">
        <v>23</v>
      </c>
      <c r="X14" s="8">
        <f t="shared" si="0"/>
        <v>0.27777777777777779</v>
      </c>
      <c r="Y14" s="8">
        <f t="shared" si="1"/>
        <v>0.27777777777777779</v>
      </c>
      <c r="Z14" s="8">
        <f t="shared" si="2"/>
        <v>1</v>
      </c>
      <c r="AD14" s="8">
        <f>LN(Z14)</f>
        <v>0</v>
      </c>
      <c r="AE14" s="8">
        <f>SQRT(1/S14+1/(T14-S14)+1/U14+1/(V14-U14))</f>
        <v>0.7149203529842405</v>
      </c>
      <c r="AF14" s="8" t="s">
        <v>999</v>
      </c>
      <c r="AG14" s="8" t="s">
        <v>39</v>
      </c>
      <c r="AH14" s="8">
        <v>0</v>
      </c>
    </row>
    <row r="15" spans="1:37" x14ac:dyDescent="0.3">
      <c r="A15" s="8" t="s">
        <v>30</v>
      </c>
      <c r="B15" s="8" t="s">
        <v>31</v>
      </c>
      <c r="C15" s="8" t="s">
        <v>32</v>
      </c>
      <c r="D15" s="8">
        <v>2016</v>
      </c>
      <c r="E15" s="8" t="s">
        <v>222</v>
      </c>
      <c r="F15" s="8" t="s">
        <v>33</v>
      </c>
      <c r="G15" s="8" t="s">
        <v>34</v>
      </c>
      <c r="H15" s="8">
        <v>2</v>
      </c>
      <c r="I15" s="8" t="s">
        <v>623</v>
      </c>
      <c r="J15" s="8">
        <v>11</v>
      </c>
      <c r="K15" s="8" t="s">
        <v>36</v>
      </c>
      <c r="L15" s="8">
        <v>0</v>
      </c>
      <c r="M15" s="8">
        <v>46</v>
      </c>
      <c r="N15" s="8" t="s">
        <v>656</v>
      </c>
      <c r="P15" s="8">
        <v>2</v>
      </c>
      <c r="Q15" s="8" t="s">
        <v>659</v>
      </c>
      <c r="R15" s="8" t="s">
        <v>660</v>
      </c>
      <c r="S15" s="8">
        <v>6</v>
      </c>
      <c r="T15" s="8">
        <v>37</v>
      </c>
      <c r="U15" s="8">
        <v>4</v>
      </c>
      <c r="V15" s="8">
        <v>9</v>
      </c>
      <c r="X15" s="8">
        <f t="shared" si="0"/>
        <v>0.19354838709677419</v>
      </c>
      <c r="Y15" s="8">
        <f t="shared" si="1"/>
        <v>0.8</v>
      </c>
      <c r="Z15" s="8">
        <f t="shared" si="2"/>
        <v>0.24193548387096772</v>
      </c>
      <c r="AD15" s="8">
        <f>LN(Z15)</f>
        <v>-1.4190841839428816</v>
      </c>
      <c r="AE15" s="8">
        <f>SQRT(1/S15+1/(T15-S15)+1/U15+1/(V15-U15))</f>
        <v>0.80555864540255273</v>
      </c>
      <c r="AF15" s="8" t="s">
        <v>999</v>
      </c>
      <c r="AG15" s="8" t="s">
        <v>39</v>
      </c>
      <c r="AH15" s="8">
        <v>0</v>
      </c>
    </row>
    <row r="16" spans="1:37" s="9" customFormat="1" x14ac:dyDescent="0.3">
      <c r="A16" s="8" t="s">
        <v>87</v>
      </c>
      <c r="B16" s="8" t="s">
        <v>88</v>
      </c>
      <c r="C16" s="8" t="s">
        <v>89</v>
      </c>
      <c r="D16" s="8">
        <v>2014</v>
      </c>
      <c r="E16" s="8" t="s">
        <v>231</v>
      </c>
      <c r="F16" s="8" t="s">
        <v>90</v>
      </c>
      <c r="G16" s="8" t="s">
        <v>84</v>
      </c>
      <c r="H16" s="8">
        <v>3</v>
      </c>
      <c r="I16" s="8" t="s">
        <v>623</v>
      </c>
      <c r="J16" s="8">
        <v>11</v>
      </c>
      <c r="K16" s="8" t="s">
        <v>49</v>
      </c>
      <c r="L16" s="8">
        <v>1</v>
      </c>
      <c r="M16" s="8">
        <v>446</v>
      </c>
      <c r="N16" s="8" t="s">
        <v>624</v>
      </c>
      <c r="O16" s="8"/>
      <c r="P16" s="8">
        <v>0</v>
      </c>
      <c r="Q16" s="8"/>
      <c r="R16" s="8"/>
      <c r="S16" s="8"/>
      <c r="T16" s="8"/>
      <c r="U16" s="8"/>
      <c r="V16" s="8"/>
      <c r="W16" s="8"/>
      <c r="X16" s="8"/>
      <c r="Y16" s="8"/>
      <c r="Z16" s="8" t="s">
        <v>628</v>
      </c>
      <c r="AA16" s="8">
        <v>1.24</v>
      </c>
      <c r="AB16" s="8">
        <v>0.59</v>
      </c>
      <c r="AC16" s="8">
        <v>2.6</v>
      </c>
      <c r="AD16" s="8">
        <f>LN(AA16)</f>
        <v>0.21511137961694549</v>
      </c>
      <c r="AE16" s="8">
        <f>(LN(AC16)-LN(AB16))/3.92</f>
        <v>0.37835310895658375</v>
      </c>
      <c r="AF16" s="8" t="s">
        <v>1002</v>
      </c>
      <c r="AG16" s="8" t="s">
        <v>39</v>
      </c>
      <c r="AH16" s="8">
        <v>0</v>
      </c>
      <c r="AI16" s="8"/>
      <c r="AJ16" s="8"/>
    </row>
    <row r="17" spans="1:34" x14ac:dyDescent="0.3">
      <c r="A17" s="8" t="s">
        <v>93</v>
      </c>
      <c r="B17" s="8" t="s">
        <v>94</v>
      </c>
      <c r="C17" s="8" t="s">
        <v>95</v>
      </c>
      <c r="D17" s="8">
        <v>2012</v>
      </c>
      <c r="E17" s="8" t="s">
        <v>629</v>
      </c>
      <c r="F17" s="8" t="s">
        <v>96</v>
      </c>
      <c r="G17" s="8" t="s">
        <v>42</v>
      </c>
      <c r="H17" s="8">
        <v>4</v>
      </c>
      <c r="I17" s="8" t="s">
        <v>623</v>
      </c>
      <c r="J17" s="8">
        <v>11</v>
      </c>
      <c r="K17" s="8" t="s">
        <v>49</v>
      </c>
      <c r="L17" s="8">
        <v>1</v>
      </c>
      <c r="M17" s="8">
        <v>247</v>
      </c>
      <c r="N17" s="8" t="s">
        <v>624</v>
      </c>
      <c r="P17" s="8">
        <v>0</v>
      </c>
      <c r="Q17" s="8" t="s">
        <v>630</v>
      </c>
      <c r="R17" s="8" t="s">
        <v>631</v>
      </c>
      <c r="S17" s="8">
        <v>32</v>
      </c>
      <c r="T17" s="8">
        <v>200</v>
      </c>
      <c r="U17" s="8">
        <v>7</v>
      </c>
      <c r="V17" s="8">
        <v>47</v>
      </c>
      <c r="X17" s="8">
        <f>S17/(T17-S17)</f>
        <v>0.19047619047619047</v>
      </c>
      <c r="Y17" s="8">
        <f>U17/(V17-U17)</f>
        <v>0.17499999999999999</v>
      </c>
      <c r="Z17" s="8">
        <f>X17/Y17</f>
        <v>1.08843537414966</v>
      </c>
      <c r="AD17" s="8">
        <f>LN(Z17)</f>
        <v>8.4741228455090717E-2</v>
      </c>
      <c r="AE17" s="8">
        <f>SQRT(1/S17+1/(T17-S17)+1/U17+1/(V17-U17))</f>
        <v>0.45283498518723553</v>
      </c>
      <c r="AF17" s="8" t="s">
        <v>999</v>
      </c>
      <c r="AG17" s="8" t="s">
        <v>39</v>
      </c>
      <c r="AH17" s="8">
        <v>0</v>
      </c>
    </row>
  </sheetData>
  <sortState ref="A2:AJ17">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HR-HPV Figure2</vt:lpstr>
      <vt:lpstr>ASCUS-AIN1+ Figure3</vt:lpstr>
      <vt:lpstr>HSIL-AIN2+ Figure4</vt:lpstr>
      <vt:lpstr>Anal cancer Figure5</vt:lpstr>
      <vt:lpstr>Coding</vt:lpstr>
      <vt:lpstr>HPV16 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Kelly</dc:creator>
  <cp:lastModifiedBy>Helen Kelly</cp:lastModifiedBy>
  <dcterms:created xsi:type="dcterms:W3CDTF">2019-10-22T10:15:42Z</dcterms:created>
  <dcterms:modified xsi:type="dcterms:W3CDTF">2020-02-12T12:27:04Z</dcterms:modified>
</cp:coreProperties>
</file>