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grebng/Desktop/"/>
    </mc:Choice>
  </mc:AlternateContent>
  <xr:revisionPtr revIDLastSave="0" documentId="8_{55C82E4B-BFCA-604B-BC02-F4A141046934}" xr6:coauthVersionLast="36" xr6:coauthVersionMax="36" xr10:uidLastSave="{00000000-0000-0000-0000-000000000000}"/>
  <bookViews>
    <workbookView xWindow="15740" yWindow="3860" windowWidth="17860" windowHeight="14220" xr2:uid="{00000000-000D-0000-FFFF-FFFF00000000}"/>
  </bookViews>
  <sheets>
    <sheet name="Regression-Data" sheetId="5" r:id="rId1"/>
    <sheet name="imigration" sheetId="4" r:id="rId2"/>
    <sheet name="FDIWIR2010" sheetId="6" r:id="rId3"/>
    <sheet name="FDIWIR2015" sheetId="7" r:id="rId4"/>
    <sheet name="ImigrationData-All" sheetId="1" r:id="rId5"/>
  </sheets>
  <definedNames>
    <definedName name="_xlnm._FilterDatabase" localSheetId="0" hidden="1">'Regression-Data'!$A$1:$AO$94</definedName>
  </definedNames>
  <calcPr calcId="181029"/>
</workbook>
</file>

<file path=xl/calcChain.xml><?xml version="1.0" encoding="utf-8"?>
<calcChain xmlns="http://schemas.openxmlformats.org/spreadsheetml/2006/main">
  <c r="AJ3" i="5" l="1"/>
  <c r="AM3" i="5" s="1"/>
  <c r="AK3" i="5"/>
  <c r="AJ4" i="5"/>
  <c r="AK4" i="5"/>
  <c r="AJ5" i="5"/>
  <c r="AK5" i="5"/>
  <c r="AJ6" i="5"/>
  <c r="AK6" i="5"/>
  <c r="AJ7" i="5"/>
  <c r="AK7" i="5"/>
  <c r="AJ8" i="5"/>
  <c r="AK8" i="5"/>
  <c r="AJ9" i="5"/>
  <c r="AK9" i="5"/>
  <c r="AJ10" i="5"/>
  <c r="AK10" i="5"/>
  <c r="AJ11" i="5"/>
  <c r="AK11" i="5"/>
  <c r="AJ12" i="5"/>
  <c r="AK12" i="5"/>
  <c r="AJ13" i="5"/>
  <c r="AK13" i="5"/>
  <c r="AJ14" i="5"/>
  <c r="AK14" i="5"/>
  <c r="AJ15" i="5"/>
  <c r="AK15" i="5"/>
  <c r="AJ16" i="5"/>
  <c r="AK16" i="5"/>
  <c r="AJ17" i="5"/>
  <c r="AK17" i="5"/>
  <c r="AJ18" i="5"/>
  <c r="AK18" i="5"/>
  <c r="AJ19" i="5"/>
  <c r="AK19" i="5"/>
  <c r="AJ20" i="5"/>
  <c r="AK20" i="5"/>
  <c r="AJ21" i="5"/>
  <c r="AK21" i="5"/>
  <c r="AJ22" i="5"/>
  <c r="AK22" i="5"/>
  <c r="AJ23" i="5"/>
  <c r="AK23" i="5"/>
  <c r="AJ24" i="5"/>
  <c r="AK24" i="5"/>
  <c r="AJ25" i="5"/>
  <c r="AK25" i="5"/>
  <c r="AJ26" i="5"/>
  <c r="AK26" i="5"/>
  <c r="AJ27" i="5"/>
  <c r="AK27" i="5"/>
  <c r="AJ28" i="5"/>
  <c r="AK28" i="5"/>
  <c r="AJ29" i="5"/>
  <c r="AK29" i="5"/>
  <c r="AJ30" i="5"/>
  <c r="AK30" i="5"/>
  <c r="AJ31" i="5"/>
  <c r="AK31" i="5"/>
  <c r="AJ32" i="5"/>
  <c r="AK32" i="5"/>
  <c r="AJ33" i="5"/>
  <c r="AK33" i="5"/>
  <c r="AJ34" i="5"/>
  <c r="AK34" i="5"/>
  <c r="AJ35" i="5"/>
  <c r="AK35" i="5"/>
  <c r="AJ36" i="5"/>
  <c r="AK36" i="5"/>
  <c r="AJ37" i="5"/>
  <c r="AK37" i="5"/>
  <c r="AJ38" i="5"/>
  <c r="AK38" i="5"/>
  <c r="AJ39" i="5"/>
  <c r="AK39" i="5"/>
  <c r="AJ40" i="5"/>
  <c r="AK40" i="5"/>
  <c r="AJ41" i="5"/>
  <c r="AK41" i="5"/>
  <c r="AJ42" i="5"/>
  <c r="AK42" i="5"/>
  <c r="AJ43" i="5"/>
  <c r="AK43" i="5"/>
  <c r="AJ44" i="5"/>
  <c r="AK44" i="5"/>
  <c r="AJ45" i="5"/>
  <c r="AK45" i="5"/>
  <c r="AJ46" i="5"/>
  <c r="AK46" i="5"/>
  <c r="AJ47" i="5"/>
  <c r="AK47" i="5"/>
  <c r="AJ48" i="5"/>
  <c r="AK48" i="5"/>
  <c r="AJ49" i="5"/>
  <c r="AK49" i="5"/>
  <c r="AJ50" i="5"/>
  <c r="AK50" i="5"/>
  <c r="AJ51" i="5"/>
  <c r="AK51" i="5"/>
  <c r="AJ52" i="5"/>
  <c r="AK52" i="5"/>
  <c r="AJ53" i="5"/>
  <c r="AK53" i="5"/>
  <c r="AJ54" i="5"/>
  <c r="AK54" i="5"/>
  <c r="AJ55" i="5"/>
  <c r="AK55" i="5"/>
  <c r="AJ56" i="5"/>
  <c r="AK56" i="5"/>
  <c r="AJ57" i="5"/>
  <c r="AK57" i="5"/>
  <c r="AJ58" i="5"/>
  <c r="AK58" i="5"/>
  <c r="AJ59" i="5"/>
  <c r="AK59" i="5"/>
  <c r="AJ60" i="5"/>
  <c r="AK60" i="5"/>
  <c r="AJ61" i="5"/>
  <c r="AK61" i="5"/>
  <c r="AJ62" i="5"/>
  <c r="AK62" i="5"/>
  <c r="AJ63" i="5"/>
  <c r="AK63" i="5"/>
  <c r="AJ64" i="5"/>
  <c r="AK64" i="5"/>
  <c r="AJ65" i="5"/>
  <c r="AK65" i="5"/>
  <c r="AJ66" i="5"/>
  <c r="AK66" i="5"/>
  <c r="AJ67" i="5"/>
  <c r="AK67" i="5"/>
  <c r="AJ68" i="5"/>
  <c r="AK68" i="5"/>
  <c r="AJ69" i="5"/>
  <c r="AK69" i="5"/>
  <c r="AJ70" i="5"/>
  <c r="AK70" i="5"/>
  <c r="AJ71" i="5"/>
  <c r="AK71" i="5"/>
  <c r="AJ72" i="5"/>
  <c r="AK72" i="5"/>
  <c r="AJ73" i="5"/>
  <c r="AK73" i="5"/>
  <c r="AJ74" i="5"/>
  <c r="AK74" i="5"/>
  <c r="AJ75" i="5"/>
  <c r="AK75" i="5"/>
  <c r="AJ76" i="5"/>
  <c r="AK76" i="5"/>
  <c r="AJ77" i="5"/>
  <c r="AK77" i="5"/>
  <c r="AJ78" i="5"/>
  <c r="AK78" i="5"/>
  <c r="AJ79" i="5"/>
  <c r="AK79" i="5"/>
  <c r="AJ80" i="5"/>
  <c r="AK80" i="5"/>
  <c r="AJ81" i="5"/>
  <c r="AK81" i="5"/>
  <c r="AJ82" i="5"/>
  <c r="AK82" i="5"/>
  <c r="AJ83" i="5"/>
  <c r="AK83" i="5"/>
  <c r="AJ84" i="5"/>
  <c r="AK84" i="5"/>
  <c r="AJ85" i="5"/>
  <c r="AK85" i="5"/>
  <c r="AJ86" i="5"/>
  <c r="AK86" i="5"/>
  <c r="AJ87" i="5"/>
  <c r="AK87" i="5"/>
  <c r="AJ88" i="5"/>
  <c r="AK88" i="5"/>
  <c r="AJ89" i="5"/>
  <c r="AK89" i="5"/>
  <c r="AJ90" i="5"/>
  <c r="AK90" i="5"/>
  <c r="AJ91" i="5"/>
  <c r="AK91" i="5"/>
  <c r="AJ92" i="5"/>
  <c r="AK92" i="5"/>
  <c r="AJ93" i="5"/>
  <c r="AK93" i="5"/>
  <c r="AJ94" i="5"/>
  <c r="AK94" i="5"/>
  <c r="AK2" i="5"/>
  <c r="AJ2" i="5"/>
  <c r="AI3" i="5"/>
  <c r="AI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AI2" i="5"/>
  <c r="AH3" i="5"/>
  <c r="AL3" i="5" s="1"/>
  <c r="AO3" i="5" s="1"/>
  <c r="AQ3" i="5" s="1"/>
  <c r="AH4" i="5"/>
  <c r="AH5" i="5"/>
  <c r="AL5" i="5" s="1"/>
  <c r="AH6" i="5"/>
  <c r="AH7" i="5"/>
  <c r="AH8" i="5"/>
  <c r="AH9" i="5"/>
  <c r="AH10" i="5"/>
  <c r="AL10" i="5" s="1"/>
  <c r="AH11" i="5"/>
  <c r="AL11" i="5" s="1"/>
  <c r="AH12" i="5"/>
  <c r="AH13" i="5"/>
  <c r="AL13" i="5" s="1"/>
  <c r="AH14" i="5"/>
  <c r="AH15" i="5"/>
  <c r="AH16" i="5"/>
  <c r="AH17" i="5"/>
  <c r="AH18" i="5"/>
  <c r="AL18" i="5" s="1"/>
  <c r="AH19" i="5"/>
  <c r="AL19" i="5" s="1"/>
  <c r="AH20" i="5"/>
  <c r="AH21" i="5"/>
  <c r="AL21" i="5" s="1"/>
  <c r="AH22" i="5"/>
  <c r="AH23" i="5"/>
  <c r="AH24" i="5"/>
  <c r="AH25" i="5"/>
  <c r="AH26" i="5"/>
  <c r="AL26" i="5" s="1"/>
  <c r="AH27" i="5"/>
  <c r="AL27" i="5" s="1"/>
  <c r="AH28" i="5"/>
  <c r="AH29" i="5"/>
  <c r="AL29" i="5" s="1"/>
  <c r="AH30" i="5"/>
  <c r="AH31" i="5"/>
  <c r="AH32" i="5"/>
  <c r="AH33" i="5"/>
  <c r="AH34" i="5"/>
  <c r="AH35" i="5"/>
  <c r="AL35" i="5" s="1"/>
  <c r="AH36" i="5"/>
  <c r="AH37" i="5"/>
  <c r="AL37" i="5" s="1"/>
  <c r="AH38" i="5"/>
  <c r="AH39" i="5"/>
  <c r="AH40" i="5"/>
  <c r="AH41" i="5"/>
  <c r="AH42" i="5"/>
  <c r="AH43" i="5"/>
  <c r="AL43" i="5" s="1"/>
  <c r="AH44" i="5"/>
  <c r="AH45" i="5"/>
  <c r="AL45" i="5" s="1"/>
  <c r="AH46" i="5"/>
  <c r="AH47" i="5"/>
  <c r="AH48" i="5"/>
  <c r="AH49" i="5"/>
  <c r="AH50" i="5"/>
  <c r="AH51" i="5"/>
  <c r="AL51" i="5" s="1"/>
  <c r="AH52" i="5"/>
  <c r="AH53" i="5"/>
  <c r="AL53" i="5" s="1"/>
  <c r="AH54" i="5"/>
  <c r="AH55" i="5"/>
  <c r="AH56" i="5"/>
  <c r="AH57" i="5"/>
  <c r="AH58" i="5"/>
  <c r="AH59" i="5"/>
  <c r="AL59" i="5" s="1"/>
  <c r="AH60" i="5"/>
  <c r="AH61" i="5"/>
  <c r="AL61" i="5" s="1"/>
  <c r="AH62" i="5"/>
  <c r="AH63" i="5"/>
  <c r="AH64" i="5"/>
  <c r="AH65" i="5"/>
  <c r="AH66" i="5"/>
  <c r="AH67" i="5"/>
  <c r="AL67" i="5" s="1"/>
  <c r="AH68" i="5"/>
  <c r="AH69" i="5"/>
  <c r="AL69" i="5" s="1"/>
  <c r="AH70" i="5"/>
  <c r="AH71" i="5"/>
  <c r="AH72" i="5"/>
  <c r="AH73" i="5"/>
  <c r="AH74" i="5"/>
  <c r="AH75" i="5"/>
  <c r="AL75" i="5" s="1"/>
  <c r="AH76" i="5"/>
  <c r="AH77" i="5"/>
  <c r="AL77" i="5" s="1"/>
  <c r="AH78" i="5"/>
  <c r="AH79" i="5"/>
  <c r="AH80" i="5"/>
  <c r="AH81" i="5"/>
  <c r="AH82" i="5"/>
  <c r="AH83" i="5"/>
  <c r="AL83" i="5" s="1"/>
  <c r="AH84" i="5"/>
  <c r="AH85" i="5"/>
  <c r="AL85" i="5" s="1"/>
  <c r="AH86" i="5"/>
  <c r="AH87" i="5"/>
  <c r="AH88" i="5"/>
  <c r="AH89" i="5"/>
  <c r="AH90" i="5"/>
  <c r="AH91" i="5"/>
  <c r="AL91" i="5" s="1"/>
  <c r="AH92" i="5"/>
  <c r="AH93" i="5"/>
  <c r="AL93" i="5" s="1"/>
  <c r="AH94" i="5"/>
  <c r="AH2" i="5"/>
  <c r="AG3" i="5"/>
  <c r="AG4" i="5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2" i="5"/>
  <c r="AF3" i="5"/>
  <c r="AN3" i="5" s="1"/>
  <c r="AP3" i="5" s="1"/>
  <c r="AF4" i="5"/>
  <c r="AN4" i="5" s="1"/>
  <c r="AP4" i="5" s="1"/>
  <c r="AF5" i="5"/>
  <c r="AF6" i="5"/>
  <c r="AF7" i="5"/>
  <c r="AF8" i="5"/>
  <c r="AF9" i="5"/>
  <c r="AN9" i="5" s="1"/>
  <c r="AP9" i="5" s="1"/>
  <c r="AF10" i="5"/>
  <c r="AF11" i="5"/>
  <c r="AN11" i="5" s="1"/>
  <c r="AP11" i="5" s="1"/>
  <c r="AF12" i="5"/>
  <c r="AN12" i="5" s="1"/>
  <c r="AP12" i="5" s="1"/>
  <c r="AF13" i="5"/>
  <c r="AF14" i="5"/>
  <c r="AF15" i="5"/>
  <c r="AF16" i="5"/>
  <c r="AF17" i="5"/>
  <c r="AN17" i="5" s="1"/>
  <c r="AP17" i="5" s="1"/>
  <c r="AF18" i="5"/>
  <c r="AF19" i="5"/>
  <c r="AN19" i="5" s="1"/>
  <c r="AP19" i="5" s="1"/>
  <c r="AF20" i="5"/>
  <c r="AN20" i="5" s="1"/>
  <c r="AP20" i="5" s="1"/>
  <c r="AF21" i="5"/>
  <c r="AF22" i="5"/>
  <c r="AF23" i="5"/>
  <c r="AF24" i="5"/>
  <c r="AF25" i="5"/>
  <c r="AN25" i="5" s="1"/>
  <c r="AP25" i="5" s="1"/>
  <c r="AF26" i="5"/>
  <c r="AF27" i="5"/>
  <c r="AN27" i="5" s="1"/>
  <c r="AP27" i="5" s="1"/>
  <c r="AF28" i="5"/>
  <c r="AN28" i="5" s="1"/>
  <c r="AP28" i="5" s="1"/>
  <c r="AF29" i="5"/>
  <c r="AF30" i="5"/>
  <c r="AF31" i="5"/>
  <c r="AF32" i="5"/>
  <c r="AF33" i="5"/>
  <c r="AN33" i="5" s="1"/>
  <c r="AP33" i="5" s="1"/>
  <c r="AF34" i="5"/>
  <c r="AF35" i="5"/>
  <c r="AN35" i="5" s="1"/>
  <c r="AP35" i="5" s="1"/>
  <c r="AF36" i="5"/>
  <c r="AN36" i="5" s="1"/>
  <c r="AP36" i="5" s="1"/>
  <c r="AF37" i="5"/>
  <c r="AF38" i="5"/>
  <c r="AF39" i="5"/>
  <c r="AF40" i="5"/>
  <c r="AF41" i="5"/>
  <c r="AN41" i="5" s="1"/>
  <c r="AP41" i="5" s="1"/>
  <c r="AF42" i="5"/>
  <c r="AF43" i="5"/>
  <c r="AN43" i="5" s="1"/>
  <c r="AP43" i="5" s="1"/>
  <c r="AF44" i="5"/>
  <c r="AN44" i="5" s="1"/>
  <c r="AP44" i="5" s="1"/>
  <c r="AF45" i="5"/>
  <c r="AF46" i="5"/>
  <c r="AF47" i="5"/>
  <c r="AF48" i="5"/>
  <c r="AF49" i="5"/>
  <c r="AN49" i="5" s="1"/>
  <c r="AP49" i="5" s="1"/>
  <c r="AF50" i="5"/>
  <c r="AF51" i="5"/>
  <c r="AN51" i="5" s="1"/>
  <c r="AP51" i="5" s="1"/>
  <c r="AF52" i="5"/>
  <c r="AN52" i="5" s="1"/>
  <c r="AP52" i="5" s="1"/>
  <c r="AF53" i="5"/>
  <c r="AF54" i="5"/>
  <c r="AF55" i="5"/>
  <c r="AF56" i="5"/>
  <c r="AF57" i="5"/>
  <c r="AN57" i="5" s="1"/>
  <c r="AP57" i="5" s="1"/>
  <c r="AF58" i="5"/>
  <c r="AF59" i="5"/>
  <c r="AN59" i="5" s="1"/>
  <c r="AP59" i="5" s="1"/>
  <c r="AF60" i="5"/>
  <c r="AN60" i="5" s="1"/>
  <c r="AP60" i="5" s="1"/>
  <c r="AF61" i="5"/>
  <c r="AF62" i="5"/>
  <c r="AF63" i="5"/>
  <c r="AF64" i="5"/>
  <c r="AF65" i="5"/>
  <c r="AN65" i="5" s="1"/>
  <c r="AP65" i="5" s="1"/>
  <c r="AF66" i="5"/>
  <c r="AF67" i="5"/>
  <c r="AN67" i="5" s="1"/>
  <c r="AP67" i="5" s="1"/>
  <c r="AF68" i="5"/>
  <c r="AN68" i="5" s="1"/>
  <c r="AP68" i="5" s="1"/>
  <c r="AF69" i="5"/>
  <c r="AF70" i="5"/>
  <c r="AF71" i="5"/>
  <c r="AF72" i="5"/>
  <c r="AF73" i="5"/>
  <c r="AN73" i="5" s="1"/>
  <c r="AP73" i="5" s="1"/>
  <c r="AF74" i="5"/>
  <c r="AF75" i="5"/>
  <c r="AN75" i="5" s="1"/>
  <c r="AP75" i="5" s="1"/>
  <c r="AF76" i="5"/>
  <c r="AN76" i="5" s="1"/>
  <c r="AP76" i="5" s="1"/>
  <c r="AF77" i="5"/>
  <c r="AF78" i="5"/>
  <c r="AF79" i="5"/>
  <c r="AF80" i="5"/>
  <c r="AF81" i="5"/>
  <c r="AN81" i="5" s="1"/>
  <c r="AP81" i="5" s="1"/>
  <c r="AF82" i="5"/>
  <c r="AF83" i="5"/>
  <c r="AN83" i="5" s="1"/>
  <c r="AP83" i="5" s="1"/>
  <c r="AF84" i="5"/>
  <c r="AN84" i="5" s="1"/>
  <c r="AP84" i="5" s="1"/>
  <c r="AF85" i="5"/>
  <c r="AF86" i="5"/>
  <c r="AF87" i="5"/>
  <c r="AF88" i="5"/>
  <c r="AF89" i="5"/>
  <c r="AN89" i="5" s="1"/>
  <c r="AP89" i="5" s="1"/>
  <c r="AF90" i="5"/>
  <c r="AF91" i="5"/>
  <c r="AN91" i="5" s="1"/>
  <c r="AP91" i="5" s="1"/>
  <c r="AF92" i="5"/>
  <c r="AN92" i="5" s="1"/>
  <c r="AP92" i="5" s="1"/>
  <c r="AF93" i="5"/>
  <c r="AF94" i="5"/>
  <c r="AF2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AM7" i="5" l="1"/>
  <c r="AM92" i="5"/>
  <c r="AM88" i="5"/>
  <c r="AM84" i="5"/>
  <c r="AM80" i="5"/>
  <c r="AM76" i="5"/>
  <c r="AM72" i="5"/>
  <c r="AM68" i="5"/>
  <c r="AM64" i="5"/>
  <c r="AM60" i="5"/>
  <c r="AM48" i="5"/>
  <c r="AM40" i="5"/>
  <c r="AM36" i="5"/>
  <c r="AM32" i="5"/>
  <c r="AM16" i="5"/>
  <c r="AN90" i="5"/>
  <c r="AP90" i="5" s="1"/>
  <c r="AN82" i="5"/>
  <c r="AP82" i="5" s="1"/>
  <c r="AN74" i="5"/>
  <c r="AP74" i="5" s="1"/>
  <c r="AN66" i="5"/>
  <c r="AP66" i="5" s="1"/>
  <c r="AN58" i="5"/>
  <c r="AP58" i="5" s="1"/>
  <c r="AN50" i="5"/>
  <c r="AP50" i="5" s="1"/>
  <c r="AN42" i="5"/>
  <c r="AP42" i="5" s="1"/>
  <c r="AN34" i="5"/>
  <c r="AP34" i="5" s="1"/>
  <c r="AN26" i="5"/>
  <c r="AP26" i="5" s="1"/>
  <c r="AN18" i="5"/>
  <c r="AP18" i="5" s="1"/>
  <c r="AN10" i="5"/>
  <c r="AP10" i="5" s="1"/>
  <c r="AL92" i="5"/>
  <c r="AL84" i="5"/>
  <c r="AO84" i="5" s="1"/>
  <c r="AQ84" i="5" s="1"/>
  <c r="AL76" i="5"/>
  <c r="AL68" i="5"/>
  <c r="AL60" i="5"/>
  <c r="AO60" i="5" s="1"/>
  <c r="AQ60" i="5" s="1"/>
  <c r="AL52" i="5"/>
  <c r="AL44" i="5"/>
  <c r="AL36" i="5"/>
  <c r="AL28" i="5"/>
  <c r="AL20" i="5"/>
  <c r="AL12" i="5"/>
  <c r="AL4" i="5"/>
  <c r="AM12" i="5"/>
  <c r="AN2" i="5"/>
  <c r="AP2" i="5" s="1"/>
  <c r="AN87" i="5"/>
  <c r="AP87" i="5" s="1"/>
  <c r="AN79" i="5"/>
  <c r="AP79" i="5" s="1"/>
  <c r="AN71" i="5"/>
  <c r="AP71" i="5" s="1"/>
  <c r="AN63" i="5"/>
  <c r="AP63" i="5" s="1"/>
  <c r="AN55" i="5"/>
  <c r="AP55" i="5" s="1"/>
  <c r="AN47" i="5"/>
  <c r="AP47" i="5" s="1"/>
  <c r="AN39" i="5"/>
  <c r="AP39" i="5" s="1"/>
  <c r="AN31" i="5"/>
  <c r="AP31" i="5" s="1"/>
  <c r="AN23" i="5"/>
  <c r="AP23" i="5" s="1"/>
  <c r="AN15" i="5"/>
  <c r="AP15" i="5" s="1"/>
  <c r="AN7" i="5"/>
  <c r="AP7" i="5" s="1"/>
  <c r="AL89" i="5"/>
  <c r="AL81" i="5"/>
  <c r="AL73" i="5"/>
  <c r="AL65" i="5"/>
  <c r="AL57" i="5"/>
  <c r="AL49" i="5"/>
  <c r="AL41" i="5"/>
  <c r="AL33" i="5"/>
  <c r="AL25" i="5"/>
  <c r="AL17" i="5"/>
  <c r="AL9" i="5"/>
  <c r="AM56" i="5"/>
  <c r="AM52" i="5"/>
  <c r="AM44" i="5"/>
  <c r="AO44" i="5" s="1"/>
  <c r="AQ44" i="5" s="1"/>
  <c r="AM28" i="5"/>
  <c r="AO28" i="5" s="1"/>
  <c r="AQ28" i="5" s="1"/>
  <c r="AN93" i="5"/>
  <c r="AP93" i="5" s="1"/>
  <c r="AN85" i="5"/>
  <c r="AP85" i="5" s="1"/>
  <c r="AN77" i="5"/>
  <c r="AP77" i="5" s="1"/>
  <c r="AN69" i="5"/>
  <c r="AP69" i="5" s="1"/>
  <c r="AN61" i="5"/>
  <c r="AP61" i="5" s="1"/>
  <c r="AN53" i="5"/>
  <c r="AP53" i="5" s="1"/>
  <c r="AN45" i="5"/>
  <c r="AP45" i="5" s="1"/>
  <c r="AN37" i="5"/>
  <c r="AP37" i="5" s="1"/>
  <c r="AN29" i="5"/>
  <c r="AP29" i="5" s="1"/>
  <c r="AN21" i="5"/>
  <c r="AP21" i="5" s="1"/>
  <c r="AN13" i="5"/>
  <c r="AP13" i="5" s="1"/>
  <c r="AN5" i="5"/>
  <c r="AP5" i="5" s="1"/>
  <c r="AL94" i="5"/>
  <c r="AL86" i="5"/>
  <c r="AL78" i="5"/>
  <c r="AL70" i="5"/>
  <c r="AL62" i="5"/>
  <c r="AL54" i="5"/>
  <c r="AL46" i="5"/>
  <c r="AL38" i="5"/>
  <c r="AL30" i="5"/>
  <c r="AL22" i="5"/>
  <c r="AO22" i="5" s="1"/>
  <c r="AQ22" i="5" s="1"/>
  <c r="AL14" i="5"/>
  <c r="AL6" i="5"/>
  <c r="AM2" i="5"/>
  <c r="AM24" i="5"/>
  <c r="AM20" i="5"/>
  <c r="AM71" i="5"/>
  <c r="AM67" i="5"/>
  <c r="AO67" i="5" s="1"/>
  <c r="AQ67" i="5" s="1"/>
  <c r="AM63" i="5"/>
  <c r="AM59" i="5"/>
  <c r="AO59" i="5" s="1"/>
  <c r="AQ59" i="5" s="1"/>
  <c r="AM55" i="5"/>
  <c r="AM51" i="5"/>
  <c r="AO51" i="5" s="1"/>
  <c r="AQ51" i="5" s="1"/>
  <c r="AM47" i="5"/>
  <c r="AM43" i="5"/>
  <c r="AM39" i="5"/>
  <c r="AM35" i="5"/>
  <c r="AM19" i="5"/>
  <c r="AO19" i="5" s="1"/>
  <c r="AQ19" i="5" s="1"/>
  <c r="AM15" i="5"/>
  <c r="AM11" i="5"/>
  <c r="AO11" i="5" s="1"/>
  <c r="AQ11" i="5" s="1"/>
  <c r="AN64" i="5"/>
  <c r="AP64" i="5" s="1"/>
  <c r="AN56" i="5"/>
  <c r="AP56" i="5" s="1"/>
  <c r="AN48" i="5"/>
  <c r="AP48" i="5" s="1"/>
  <c r="AN40" i="5"/>
  <c r="AP40" i="5" s="1"/>
  <c r="AN32" i="5"/>
  <c r="AP32" i="5" s="1"/>
  <c r="AN24" i="5"/>
  <c r="AP24" i="5" s="1"/>
  <c r="AN16" i="5"/>
  <c r="AP16" i="5" s="1"/>
  <c r="AN8" i="5"/>
  <c r="AP8" i="5" s="1"/>
  <c r="AL90" i="5"/>
  <c r="AL82" i="5"/>
  <c r="AL74" i="5"/>
  <c r="AL66" i="5"/>
  <c r="AL58" i="5"/>
  <c r="AL50" i="5"/>
  <c r="AL42" i="5"/>
  <c r="AL34" i="5"/>
  <c r="AM94" i="5"/>
  <c r="AM90" i="5"/>
  <c r="AM86" i="5"/>
  <c r="AM82" i="5"/>
  <c r="AM78" i="5"/>
  <c r="AM74" i="5"/>
  <c r="AM70" i="5"/>
  <c r="AM66" i="5"/>
  <c r="AM62" i="5"/>
  <c r="AO62" i="5" s="1"/>
  <c r="AQ62" i="5" s="1"/>
  <c r="AM58" i="5"/>
  <c r="AM54" i="5"/>
  <c r="AM50" i="5"/>
  <c r="AM46" i="5"/>
  <c r="AO46" i="5" s="1"/>
  <c r="AQ46" i="5" s="1"/>
  <c r="AM42" i="5"/>
  <c r="AM38" i="5"/>
  <c r="AM34" i="5"/>
  <c r="AM30" i="5"/>
  <c r="AM26" i="5"/>
  <c r="AO26" i="5" s="1"/>
  <c r="AQ26" i="5" s="1"/>
  <c r="AM22" i="5"/>
  <c r="AM18" i="5"/>
  <c r="AO18" i="5" s="1"/>
  <c r="AQ18" i="5" s="1"/>
  <c r="AM14" i="5"/>
  <c r="AM10" i="5"/>
  <c r="AO10" i="5" s="1"/>
  <c r="AQ10" i="5" s="1"/>
  <c r="AM6" i="5"/>
  <c r="AN94" i="5"/>
  <c r="AP94" i="5" s="1"/>
  <c r="AN86" i="5"/>
  <c r="AP86" i="5" s="1"/>
  <c r="AN78" i="5"/>
  <c r="AP78" i="5" s="1"/>
  <c r="AN70" i="5"/>
  <c r="AP70" i="5" s="1"/>
  <c r="AN62" i="5"/>
  <c r="AP62" i="5" s="1"/>
  <c r="AN54" i="5"/>
  <c r="AP54" i="5" s="1"/>
  <c r="AN46" i="5"/>
  <c r="AP46" i="5" s="1"/>
  <c r="AN38" i="5"/>
  <c r="AP38" i="5" s="1"/>
  <c r="AN30" i="5"/>
  <c r="AP30" i="5" s="1"/>
  <c r="AN22" i="5"/>
  <c r="AP22" i="5" s="1"/>
  <c r="AN14" i="5"/>
  <c r="AP14" i="5" s="1"/>
  <c r="AN6" i="5"/>
  <c r="AP6" i="5" s="1"/>
  <c r="AL88" i="5"/>
  <c r="AO88" i="5" s="1"/>
  <c r="AQ88" i="5" s="1"/>
  <c r="AL80" i="5"/>
  <c r="AL72" i="5"/>
  <c r="AO72" i="5" s="1"/>
  <c r="AQ72" i="5" s="1"/>
  <c r="AL64" i="5"/>
  <c r="AL56" i="5"/>
  <c r="AL48" i="5"/>
  <c r="AO48" i="5" s="1"/>
  <c r="AQ48" i="5" s="1"/>
  <c r="AL40" i="5"/>
  <c r="AO40" i="5" s="1"/>
  <c r="AQ40" i="5" s="1"/>
  <c r="AL32" i="5"/>
  <c r="AO32" i="5" s="1"/>
  <c r="AQ32" i="5" s="1"/>
  <c r="AL24" i="5"/>
  <c r="AL16" i="5"/>
  <c r="AO16" i="5" s="1"/>
  <c r="AQ16" i="5" s="1"/>
  <c r="AL8" i="5"/>
  <c r="AM93" i="5"/>
  <c r="AO93" i="5" s="1"/>
  <c r="AQ93" i="5" s="1"/>
  <c r="AM89" i="5"/>
  <c r="AM85" i="5"/>
  <c r="AO85" i="5" s="1"/>
  <c r="AQ85" i="5" s="1"/>
  <c r="AM81" i="5"/>
  <c r="AM77" i="5"/>
  <c r="AO77" i="5" s="1"/>
  <c r="AQ77" i="5" s="1"/>
  <c r="AM73" i="5"/>
  <c r="AM69" i="5"/>
  <c r="AO69" i="5" s="1"/>
  <c r="AQ69" i="5" s="1"/>
  <c r="AM65" i="5"/>
  <c r="AM61" i="5"/>
  <c r="AO61" i="5" s="1"/>
  <c r="AQ61" i="5" s="1"/>
  <c r="AM57" i="5"/>
  <c r="AM53" i="5"/>
  <c r="AO53" i="5" s="1"/>
  <c r="AQ53" i="5" s="1"/>
  <c r="AM49" i="5"/>
  <c r="AM45" i="5"/>
  <c r="AO45" i="5" s="1"/>
  <c r="AQ45" i="5" s="1"/>
  <c r="AM41" i="5"/>
  <c r="AO41" i="5" s="1"/>
  <c r="AQ41" i="5" s="1"/>
  <c r="AM37" i="5"/>
  <c r="AO37" i="5" s="1"/>
  <c r="AQ37" i="5" s="1"/>
  <c r="AM33" i="5"/>
  <c r="AO33" i="5" s="1"/>
  <c r="AQ33" i="5" s="1"/>
  <c r="AM29" i="5"/>
  <c r="AO29" i="5" s="1"/>
  <c r="AQ29" i="5" s="1"/>
  <c r="AM25" i="5"/>
  <c r="AM21" i="5"/>
  <c r="AO21" i="5" s="1"/>
  <c r="AQ21" i="5" s="1"/>
  <c r="AM17" i="5"/>
  <c r="AM13" i="5"/>
  <c r="AO13" i="5" s="1"/>
  <c r="AQ13" i="5" s="1"/>
  <c r="AM9" i="5"/>
  <c r="AM5" i="5"/>
  <c r="AO5" i="5" s="1"/>
  <c r="AQ5" i="5" s="1"/>
  <c r="AN72" i="5"/>
  <c r="AP72" i="5" s="1"/>
  <c r="AL2" i="5"/>
  <c r="AL87" i="5"/>
  <c r="AL79" i="5"/>
  <c r="AL71" i="5"/>
  <c r="AL63" i="5"/>
  <c r="AL55" i="5"/>
  <c r="AL47" i="5"/>
  <c r="AL39" i="5"/>
  <c r="AO39" i="5" s="1"/>
  <c r="AQ39" i="5" s="1"/>
  <c r="AL31" i="5"/>
  <c r="AL23" i="5"/>
  <c r="AL15" i="5"/>
  <c r="AL7" i="5"/>
  <c r="AO7" i="5" s="1"/>
  <c r="AQ7" i="5" s="1"/>
  <c r="AN88" i="5"/>
  <c r="AP88" i="5" s="1"/>
  <c r="AM8" i="5"/>
  <c r="AM4" i="5"/>
  <c r="AO4" i="5" s="1"/>
  <c r="AQ4" i="5" s="1"/>
  <c r="AM91" i="5"/>
  <c r="AM87" i="5"/>
  <c r="AM83" i="5"/>
  <c r="AM79" i="5"/>
  <c r="AM75" i="5"/>
  <c r="AO75" i="5" s="1"/>
  <c r="AQ75" i="5" s="1"/>
  <c r="AM31" i="5"/>
  <c r="AM27" i="5"/>
  <c r="AM23" i="5"/>
  <c r="AO52" i="5" l="1"/>
  <c r="AQ52" i="5" s="1"/>
  <c r="AO76" i="5"/>
  <c r="AQ76" i="5" s="1"/>
  <c r="AO12" i="5"/>
  <c r="AQ12" i="5" s="1"/>
  <c r="AO86" i="5"/>
  <c r="AQ86" i="5" s="1"/>
  <c r="AO68" i="5"/>
  <c r="AQ68" i="5" s="1"/>
  <c r="AO94" i="5"/>
  <c r="AQ94" i="5" s="1"/>
  <c r="AO57" i="5"/>
  <c r="AQ57" i="5" s="1"/>
  <c r="AO64" i="5"/>
  <c r="AQ64" i="5" s="1"/>
  <c r="AO36" i="5"/>
  <c r="AQ36" i="5" s="1"/>
  <c r="AO38" i="5"/>
  <c r="AQ38" i="5" s="1"/>
  <c r="AO49" i="5"/>
  <c r="AQ49" i="5" s="1"/>
  <c r="AO54" i="5"/>
  <c r="AQ54" i="5" s="1"/>
  <c r="AO25" i="5"/>
  <c r="AQ25" i="5" s="1"/>
  <c r="AO89" i="5"/>
  <c r="AQ89" i="5" s="1"/>
  <c r="AO56" i="5"/>
  <c r="AQ56" i="5" s="1"/>
  <c r="AO6" i="5"/>
  <c r="AQ6" i="5" s="1"/>
  <c r="AO70" i="5"/>
  <c r="AQ70" i="5" s="1"/>
  <c r="AO14" i="5"/>
  <c r="AQ14" i="5" s="1"/>
  <c r="AO78" i="5"/>
  <c r="AQ78" i="5" s="1"/>
  <c r="AO47" i="5"/>
  <c r="AQ47" i="5" s="1"/>
  <c r="AO9" i="5"/>
  <c r="AQ9" i="5" s="1"/>
  <c r="AO65" i="5"/>
  <c r="AQ65" i="5" s="1"/>
  <c r="AO17" i="5"/>
  <c r="AQ17" i="5" s="1"/>
  <c r="AO15" i="5"/>
  <c r="AQ15" i="5" s="1"/>
  <c r="AO79" i="5"/>
  <c r="AQ79" i="5" s="1"/>
  <c r="AO2" i="5"/>
  <c r="AQ2" i="5" s="1"/>
  <c r="AO34" i="5"/>
  <c r="AQ34" i="5" s="1"/>
  <c r="AO87" i="5"/>
  <c r="AQ87" i="5" s="1"/>
  <c r="AO8" i="5"/>
  <c r="AQ8" i="5" s="1"/>
  <c r="AO42" i="5"/>
  <c r="AQ42" i="5" s="1"/>
  <c r="AO74" i="5"/>
  <c r="AQ74" i="5" s="1"/>
  <c r="AO55" i="5"/>
  <c r="AQ55" i="5" s="1"/>
  <c r="AO24" i="5"/>
  <c r="AQ24" i="5" s="1"/>
  <c r="AO50" i="5"/>
  <c r="AQ50" i="5" s="1"/>
  <c r="AO58" i="5"/>
  <c r="AQ58" i="5" s="1"/>
  <c r="AO66" i="5"/>
  <c r="AQ66" i="5" s="1"/>
  <c r="AO31" i="5"/>
  <c r="AQ31" i="5" s="1"/>
  <c r="AO82" i="5"/>
  <c r="AQ82" i="5" s="1"/>
  <c r="AO90" i="5"/>
  <c r="AQ90" i="5" s="1"/>
</calcChain>
</file>

<file path=xl/sharedStrings.xml><?xml version="1.0" encoding="utf-8"?>
<sst xmlns="http://schemas.openxmlformats.org/spreadsheetml/2006/main" count="2075" uniqueCount="723">
  <si>
    <t>Iraq</t>
  </si>
  <si>
    <t>IDB</t>
  </si>
  <si>
    <t>Russian Federation</t>
  </si>
  <si>
    <t>Sri Lanka</t>
  </si>
  <si>
    <t>Haiti</t>
  </si>
  <si>
    <t>MCO</t>
  </si>
  <si>
    <t>South Asia (IDA &amp; IBRD)</t>
  </si>
  <si>
    <t>Zambia</t>
  </si>
  <si>
    <t>CRI</t>
  </si>
  <si>
    <t>ABW</t>
  </si>
  <si>
    <t>Netherlands</t>
  </si>
  <si>
    <t>YEM</t>
  </si>
  <si>
    <t>MDG</t>
  </si>
  <si>
    <t>AGO</t>
  </si>
  <si>
    <t>2012</t>
  </si>
  <si>
    <t>TUN</t>
  </si>
  <si>
    <t>Djibouti</t>
  </si>
  <si>
    <t>QAT</t>
  </si>
  <si>
    <t>Gambia, The</t>
  </si>
  <si>
    <t>FIN</t>
  </si>
  <si>
    <t>Iceland</t>
  </si>
  <si>
    <t>DZA</t>
  </si>
  <si>
    <t>SOM</t>
  </si>
  <si>
    <t>Senegal</t>
  </si>
  <si>
    <t>Morocco</t>
  </si>
  <si>
    <t>1971</t>
  </si>
  <si>
    <t>Bangladesh</t>
  </si>
  <si>
    <t>GUM</t>
  </si>
  <si>
    <t>European Union</t>
  </si>
  <si>
    <t>POL</t>
  </si>
  <si>
    <t>Small states</t>
  </si>
  <si>
    <t>1978</t>
  </si>
  <si>
    <t>United Arab Emirates</t>
  </si>
  <si>
    <t>Tajikistan</t>
  </si>
  <si>
    <t>BEL</t>
  </si>
  <si>
    <t>TJK</t>
  </si>
  <si>
    <t>Botswana</t>
  </si>
  <si>
    <t>Mauritius</t>
  </si>
  <si>
    <t>Hungary</t>
  </si>
  <si>
    <t>Finland</t>
  </si>
  <si>
    <t>St. Vincent and the Grenadines</t>
  </si>
  <si>
    <t>Bolivia</t>
  </si>
  <si>
    <t>IRL</t>
  </si>
  <si>
    <t>Mauritania</t>
  </si>
  <si>
    <t>PRK</t>
  </si>
  <si>
    <t>Sub-Saharan Africa (excluding high income)</t>
  </si>
  <si>
    <t>1980</t>
  </si>
  <si>
    <t>Austria</t>
  </si>
  <si>
    <t>SSD</t>
  </si>
  <si>
    <t>HND</t>
  </si>
  <si>
    <t>Last Updated Date</t>
  </si>
  <si>
    <t>1987</t>
  </si>
  <si>
    <t>SUR</t>
  </si>
  <si>
    <t>MMR</t>
  </si>
  <si>
    <t>LIC</t>
  </si>
  <si>
    <t>BHR</t>
  </si>
  <si>
    <t>PRY</t>
  </si>
  <si>
    <t>Sweden</t>
  </si>
  <si>
    <t>Poland</t>
  </si>
  <si>
    <t>Grenada</t>
  </si>
  <si>
    <t>CMR</t>
  </si>
  <si>
    <t>IDA &amp; IBRD total</t>
  </si>
  <si>
    <t>Venezuela, RB</t>
  </si>
  <si>
    <t>Spain</t>
  </si>
  <si>
    <t>SGP</t>
  </si>
  <si>
    <t>Kazakhstan</t>
  </si>
  <si>
    <t>GMB</t>
  </si>
  <si>
    <t>West Bank and Gaza</t>
  </si>
  <si>
    <t>MDA</t>
  </si>
  <si>
    <t>Armenia</t>
  </si>
  <si>
    <t>South Asia</t>
  </si>
  <si>
    <t>TSA</t>
  </si>
  <si>
    <t>HTI</t>
  </si>
  <si>
    <t>RWA</t>
  </si>
  <si>
    <t>SLV</t>
  </si>
  <si>
    <t>MDV</t>
  </si>
  <si>
    <t>TUV</t>
  </si>
  <si>
    <t>Middle East &amp; North Africa (excluding high income)</t>
  </si>
  <si>
    <t>Cuba</t>
  </si>
  <si>
    <t>CUW</t>
  </si>
  <si>
    <t>Solomon Islands</t>
  </si>
  <si>
    <t>ETH</t>
  </si>
  <si>
    <t>VCT</t>
  </si>
  <si>
    <t>Nauru</t>
  </si>
  <si>
    <t>Ireland</t>
  </si>
  <si>
    <t>2002</t>
  </si>
  <si>
    <t>2009</t>
  </si>
  <si>
    <t>ECU</t>
  </si>
  <si>
    <t>American Samoa</t>
  </si>
  <si>
    <t>LTU</t>
  </si>
  <si>
    <t>Arab World</t>
  </si>
  <si>
    <t>1979</t>
  </si>
  <si>
    <t>IMN</t>
  </si>
  <si>
    <t>MLT</t>
  </si>
  <si>
    <t>Burkina Faso</t>
  </si>
  <si>
    <t>BTN</t>
  </si>
  <si>
    <t>North Macedonia</t>
  </si>
  <si>
    <t>Turks and Caicos Islands</t>
  </si>
  <si>
    <t>VUT</t>
  </si>
  <si>
    <t>SAS</t>
  </si>
  <si>
    <t>Jamaica</t>
  </si>
  <si>
    <t>BRN</t>
  </si>
  <si>
    <t>Middle East &amp; North Africa (IDA &amp; IBRD countries)</t>
  </si>
  <si>
    <t>Pacific island small states</t>
  </si>
  <si>
    <t>Gibraltar</t>
  </si>
  <si>
    <t>1981</t>
  </si>
  <si>
    <t>Middle East &amp; North Africa</t>
  </si>
  <si>
    <t>PAK</t>
  </si>
  <si>
    <t>1961</t>
  </si>
  <si>
    <t>1988</t>
  </si>
  <si>
    <t>VIR</t>
  </si>
  <si>
    <t>SWZ</t>
  </si>
  <si>
    <t>GTM</t>
  </si>
  <si>
    <t>MOZ</t>
  </si>
  <si>
    <t>NER</t>
  </si>
  <si>
    <t>Côte d'Ivoire</t>
  </si>
  <si>
    <t>Euro area</t>
  </si>
  <si>
    <t>IBD</t>
  </si>
  <si>
    <t>ISL</t>
  </si>
  <si>
    <t>Latin America &amp; the Caribbean (IDA &amp; IBRD countries)</t>
  </si>
  <si>
    <t>1990</t>
  </si>
  <si>
    <t>Fiji</t>
  </si>
  <si>
    <t>SVK</t>
  </si>
  <si>
    <t>BGD</t>
  </si>
  <si>
    <t>BGR</t>
  </si>
  <si>
    <t>SYC</t>
  </si>
  <si>
    <t>Namibia</t>
  </si>
  <si>
    <t>UZB</t>
  </si>
  <si>
    <t>Ethiopia</t>
  </si>
  <si>
    <t>HPC</t>
  </si>
  <si>
    <t>UGA</t>
  </si>
  <si>
    <t>GNB</t>
  </si>
  <si>
    <t>MEA</t>
  </si>
  <si>
    <t>Upper middle income</t>
  </si>
  <si>
    <t>Chile</t>
  </si>
  <si>
    <t>St. Kitts and Nevis</t>
  </si>
  <si>
    <t>Bahamas, The</t>
  </si>
  <si>
    <t>Ghana</t>
  </si>
  <si>
    <t>ERI</t>
  </si>
  <si>
    <t>2003</t>
  </si>
  <si>
    <t>Italy</t>
  </si>
  <si>
    <t>TTO</t>
  </si>
  <si>
    <t>LCN</t>
  </si>
  <si>
    <t>Syrian Arab Republic</t>
  </si>
  <si>
    <t>Czech Republic</t>
  </si>
  <si>
    <t>Niger</t>
  </si>
  <si>
    <t>IRN</t>
  </si>
  <si>
    <t>Northern Mariana Islands</t>
  </si>
  <si>
    <t>Samoa</t>
  </si>
  <si>
    <t>1982</t>
  </si>
  <si>
    <t>SSF</t>
  </si>
  <si>
    <t>Central African Republic</t>
  </si>
  <si>
    <t>CHN</t>
  </si>
  <si>
    <t>Switzerland</t>
  </si>
  <si>
    <t>PRT</t>
  </si>
  <si>
    <t>1962</t>
  </si>
  <si>
    <t>1989</t>
  </si>
  <si>
    <t>1969</t>
  </si>
  <si>
    <t>SST</t>
  </si>
  <si>
    <t>Korea, Rep.</t>
  </si>
  <si>
    <t>NCL</t>
  </si>
  <si>
    <t>PSE</t>
  </si>
  <si>
    <t>MNE</t>
  </si>
  <si>
    <t>Canada</t>
  </si>
  <si>
    <t>1991</t>
  </si>
  <si>
    <t>MAR</t>
  </si>
  <si>
    <t>Albania</t>
  </si>
  <si>
    <t>India</t>
  </si>
  <si>
    <t>PSS</t>
  </si>
  <si>
    <t>1998</t>
  </si>
  <si>
    <t>East Asia &amp; Pacific (excluding high income)</t>
  </si>
  <si>
    <t>Tunisia</t>
  </si>
  <si>
    <t>Nepal</t>
  </si>
  <si>
    <t>ARE</t>
  </si>
  <si>
    <t>XKX</t>
  </si>
  <si>
    <t>NIC</t>
  </si>
  <si>
    <t>Fragile and conflict affected situations</t>
  </si>
  <si>
    <t>SYR</t>
  </si>
  <si>
    <t>LMC</t>
  </si>
  <si>
    <t>BLR</t>
  </si>
  <si>
    <t>North America</t>
  </si>
  <si>
    <t>Maldives</t>
  </si>
  <si>
    <t>COD</t>
  </si>
  <si>
    <t>Indicator Name</t>
  </si>
  <si>
    <t>Sudan</t>
  </si>
  <si>
    <t>TCA</t>
  </si>
  <si>
    <t>GNQ</t>
  </si>
  <si>
    <t>2004</t>
  </si>
  <si>
    <t>Pre-demographic dividend</t>
  </si>
  <si>
    <t>CEB</t>
  </si>
  <si>
    <t>Sub-Saharan Africa (IDA &amp; IBRD countries)</t>
  </si>
  <si>
    <t>EAP</t>
  </si>
  <si>
    <t>LAO</t>
  </si>
  <si>
    <t>Mexico</t>
  </si>
  <si>
    <t>MWI</t>
  </si>
  <si>
    <t>Liberia</t>
  </si>
  <si>
    <t>SAU</t>
  </si>
  <si>
    <t>DJI</t>
  </si>
  <si>
    <t>Ecuador</t>
  </si>
  <si>
    <t>2013</t>
  </si>
  <si>
    <t>Sao Tome and Principe</t>
  </si>
  <si>
    <t>Vietnam</t>
  </si>
  <si>
    <t>ESP</t>
  </si>
  <si>
    <t>CUB</t>
  </si>
  <si>
    <t>CYP</t>
  </si>
  <si>
    <t>LSO</t>
  </si>
  <si>
    <t>Togo</t>
  </si>
  <si>
    <t>1963</t>
  </si>
  <si>
    <t>PNG</t>
  </si>
  <si>
    <t>Egypt, Arab Rep.</t>
  </si>
  <si>
    <t>LBN</t>
  </si>
  <si>
    <t>DMA</t>
  </si>
  <si>
    <t>TKM</t>
  </si>
  <si>
    <t>Guatemala</t>
  </si>
  <si>
    <t>NAM</t>
  </si>
  <si>
    <t>NRU</t>
  </si>
  <si>
    <t>Rwanda</t>
  </si>
  <si>
    <t>Hong Kong SAR, China</t>
  </si>
  <si>
    <t>1992</t>
  </si>
  <si>
    <t>Latvia</t>
  </si>
  <si>
    <t>IBT</t>
  </si>
  <si>
    <t>Europe &amp; Central Asia (excluding high income)</t>
  </si>
  <si>
    <t>PST</t>
  </si>
  <si>
    <t>1972</t>
  </si>
  <si>
    <t>1999</t>
  </si>
  <si>
    <t>Least developed countries: UN classification</t>
  </si>
  <si>
    <t>Philippines</t>
  </si>
  <si>
    <t>FSM</t>
  </si>
  <si>
    <t>Latin America &amp; Caribbean (excluding high income)</t>
  </si>
  <si>
    <t>South Sudan</t>
  </si>
  <si>
    <t>TLS</t>
  </si>
  <si>
    <t>SWE</t>
  </si>
  <si>
    <t>KAZ</t>
  </si>
  <si>
    <t>ARM</t>
  </si>
  <si>
    <t>PRE</t>
  </si>
  <si>
    <t>NZL</t>
  </si>
  <si>
    <t>PER</t>
  </si>
  <si>
    <t>BLZ</t>
  </si>
  <si>
    <t>CSS</t>
  </si>
  <si>
    <t>Luxembourg</t>
  </si>
  <si>
    <t>BHS</t>
  </si>
  <si>
    <t>Isle of Man</t>
  </si>
  <si>
    <t>Nigeria</t>
  </si>
  <si>
    <t>COL</t>
  </si>
  <si>
    <t>LMY</t>
  </si>
  <si>
    <t>MAC</t>
  </si>
  <si>
    <t>2005</t>
  </si>
  <si>
    <t>AUS</t>
  </si>
  <si>
    <t>MEX</t>
  </si>
  <si>
    <t>JOR</t>
  </si>
  <si>
    <t>Korea, Dem. People’s Rep.</t>
  </si>
  <si>
    <t>Denmark</t>
  </si>
  <si>
    <t>Sub-Saharan Africa</t>
  </si>
  <si>
    <t>Uzbekistan</t>
  </si>
  <si>
    <t>SLB</t>
  </si>
  <si>
    <t>Argentina</t>
  </si>
  <si>
    <t>2014</t>
  </si>
  <si>
    <t>CHI</t>
  </si>
  <si>
    <t>Serbia</t>
  </si>
  <si>
    <t>Belize</t>
  </si>
  <si>
    <t>1964</t>
  </si>
  <si>
    <t>VEN</t>
  </si>
  <si>
    <t>Angola</t>
  </si>
  <si>
    <t>ECA</t>
  </si>
  <si>
    <t>Low &amp; middle income</t>
  </si>
  <si>
    <t>SM.POP.TOTL</t>
  </si>
  <si>
    <t>British Virgin Islands</t>
  </si>
  <si>
    <t>ROU</t>
  </si>
  <si>
    <t>1993</t>
  </si>
  <si>
    <t>SVN</t>
  </si>
  <si>
    <t>Afghanistan</t>
  </si>
  <si>
    <t>1973</t>
  </si>
  <si>
    <t>CIV</t>
  </si>
  <si>
    <t>BRA</t>
  </si>
  <si>
    <t>HKG</t>
  </si>
  <si>
    <t>BEN</t>
  </si>
  <si>
    <t>OECD members</t>
  </si>
  <si>
    <t>Faroe Islands</t>
  </si>
  <si>
    <t>Costa Rica</t>
  </si>
  <si>
    <t>Caribbean small states</t>
  </si>
  <si>
    <t>ZWE</t>
  </si>
  <si>
    <t>Andorra</t>
  </si>
  <si>
    <t>High income</t>
  </si>
  <si>
    <t>RUS</t>
  </si>
  <si>
    <t>LIE</t>
  </si>
  <si>
    <t>Mali</t>
  </si>
  <si>
    <t>COM</t>
  </si>
  <si>
    <t>FCS</t>
  </si>
  <si>
    <t>ASM</t>
  </si>
  <si>
    <t>AUT</t>
  </si>
  <si>
    <t>Comoros</t>
  </si>
  <si>
    <t>EAR</t>
  </si>
  <si>
    <t>French Polynesia</t>
  </si>
  <si>
    <t>Guyana</t>
  </si>
  <si>
    <t>Sint Maarten (Dutch part)</t>
  </si>
  <si>
    <t>2015</t>
  </si>
  <si>
    <t>Bahrain</t>
  </si>
  <si>
    <t>Turkey</t>
  </si>
  <si>
    <t>GAB</t>
  </si>
  <si>
    <t>Lower middle income</t>
  </si>
  <si>
    <t>Curacao</t>
  </si>
  <si>
    <t>INX</t>
  </si>
  <si>
    <t>Slovenia</t>
  </si>
  <si>
    <t>TEA</t>
  </si>
  <si>
    <t>Bermuda</t>
  </si>
  <si>
    <t>France</t>
  </si>
  <si>
    <t>LCA</t>
  </si>
  <si>
    <t>PLW</t>
  </si>
  <si>
    <t>Slovak Republic</t>
  </si>
  <si>
    <t>TGO</t>
  </si>
  <si>
    <t>Micronesia, Fed. Sts.</t>
  </si>
  <si>
    <t>1974</t>
  </si>
  <si>
    <t>FJI</t>
  </si>
  <si>
    <t>KNA</t>
  </si>
  <si>
    <t>Congo, Rep.</t>
  </si>
  <si>
    <t>BRB</t>
  </si>
  <si>
    <t>Channel Islands</t>
  </si>
  <si>
    <t>ZAF</t>
  </si>
  <si>
    <t>Bosnia and Herzegovina</t>
  </si>
  <si>
    <t>Europe &amp; Central Asia</t>
  </si>
  <si>
    <t>BWA</t>
  </si>
  <si>
    <t>1983</t>
  </si>
  <si>
    <t>Mongolia</t>
  </si>
  <si>
    <t>St. Martin (French part)</t>
  </si>
  <si>
    <t>Malta</t>
  </si>
  <si>
    <t>United States</t>
  </si>
  <si>
    <t>Curaçao</t>
  </si>
  <si>
    <t>EMU</t>
  </si>
  <si>
    <t>COG</t>
  </si>
  <si>
    <t>Montenegro</t>
  </si>
  <si>
    <t>World Development Indicators</t>
  </si>
  <si>
    <t>Monaco</t>
  </si>
  <si>
    <t>Late-demographic dividend</t>
  </si>
  <si>
    <t>Antigua and Barbuda</t>
  </si>
  <si>
    <t>SXM</t>
  </si>
  <si>
    <t>MRT</t>
  </si>
  <si>
    <t>Iran, Islamic Rep.</t>
  </si>
  <si>
    <t>OSS</t>
  </si>
  <si>
    <t>Dominican Republic</t>
  </si>
  <si>
    <t>KGZ</t>
  </si>
  <si>
    <t>Lithuania</t>
  </si>
  <si>
    <t>Madagascar</t>
  </si>
  <si>
    <t>2016</t>
  </si>
  <si>
    <t>MUS</t>
  </si>
  <si>
    <t>TUR</t>
  </si>
  <si>
    <t>Myanmar</t>
  </si>
  <si>
    <t>Portugal</t>
  </si>
  <si>
    <t>Brunei Darussalam</t>
  </si>
  <si>
    <t>Virgin Islands (U.S.)</t>
  </si>
  <si>
    <t>ZMB</t>
  </si>
  <si>
    <t>Australia</t>
  </si>
  <si>
    <t>Kosovo</t>
  </si>
  <si>
    <t>Ukraine</t>
  </si>
  <si>
    <t>Tuvalu</t>
  </si>
  <si>
    <t>Central Europe and the Baltics</t>
  </si>
  <si>
    <t>SRB</t>
  </si>
  <si>
    <t>Lebanon</t>
  </si>
  <si>
    <t>1975</t>
  </si>
  <si>
    <t>Cyprus</t>
  </si>
  <si>
    <t>STP</t>
  </si>
  <si>
    <t>THA</t>
  </si>
  <si>
    <t>Malaysia</t>
  </si>
  <si>
    <t>Papua New Guinea</t>
  </si>
  <si>
    <t>San Marino</t>
  </si>
  <si>
    <t>Middle income</t>
  </si>
  <si>
    <t>SSA</t>
  </si>
  <si>
    <t>ALB</t>
  </si>
  <si>
    <t>BFA</t>
  </si>
  <si>
    <t>1984</t>
  </si>
  <si>
    <t>PAN</t>
  </si>
  <si>
    <t>SDN</t>
  </si>
  <si>
    <t>TZA</t>
  </si>
  <si>
    <t>GEO</t>
  </si>
  <si>
    <t>TMN</t>
  </si>
  <si>
    <t>Kyrgyz Republic</t>
  </si>
  <si>
    <t>LVA</t>
  </si>
  <si>
    <t>Indonesia</t>
  </si>
  <si>
    <t>FRO</t>
  </si>
  <si>
    <t>MAF</t>
  </si>
  <si>
    <t>Burundi</t>
  </si>
  <si>
    <t>IDN</t>
  </si>
  <si>
    <t>Saudi Arabia</t>
  </si>
  <si>
    <t>MNG</t>
  </si>
  <si>
    <t>Cayman Islands</t>
  </si>
  <si>
    <t>Moldova</t>
  </si>
  <si>
    <t>Germany</t>
  </si>
  <si>
    <t>Israel</t>
  </si>
  <si>
    <t>Country Code</t>
  </si>
  <si>
    <t>DEU</t>
  </si>
  <si>
    <t>Europe &amp; Central Asia (IDA &amp; IBRD countries)</t>
  </si>
  <si>
    <t>East Asia &amp; Pacific</t>
  </si>
  <si>
    <t>WSM</t>
  </si>
  <si>
    <t>CAF</t>
  </si>
  <si>
    <t>South Africa</t>
  </si>
  <si>
    <t>Paraguay</t>
  </si>
  <si>
    <t>Peru</t>
  </si>
  <si>
    <t>Cabo Verde</t>
  </si>
  <si>
    <t>Congo, Dem. Rep.</t>
  </si>
  <si>
    <t>ATG</t>
  </si>
  <si>
    <t>ARG</t>
  </si>
  <si>
    <t>Gabon</t>
  </si>
  <si>
    <t>Lesotho</t>
  </si>
  <si>
    <t>IDA blend</t>
  </si>
  <si>
    <t>Seychelles</t>
  </si>
  <si>
    <t>TSS</t>
  </si>
  <si>
    <t>China</t>
  </si>
  <si>
    <t>Singapore</t>
  </si>
  <si>
    <t>KWT</t>
  </si>
  <si>
    <t>UKR</t>
  </si>
  <si>
    <t>Suriname</t>
  </si>
  <si>
    <t>TEC</t>
  </si>
  <si>
    <t>St. Lucia</t>
  </si>
  <si>
    <t>Estonia</t>
  </si>
  <si>
    <t>NLD</t>
  </si>
  <si>
    <t>BOL</t>
  </si>
  <si>
    <t>SMR</t>
  </si>
  <si>
    <t>Not classified</t>
  </si>
  <si>
    <t>Croatia</t>
  </si>
  <si>
    <t>LAC</t>
  </si>
  <si>
    <t>2006</t>
  </si>
  <si>
    <t>Turkmenistan</t>
  </si>
  <si>
    <t>Greenland</t>
  </si>
  <si>
    <t>KIR</t>
  </si>
  <si>
    <t>AZE</t>
  </si>
  <si>
    <t>Aruba</t>
  </si>
  <si>
    <t>DNK</t>
  </si>
  <si>
    <t>Uruguay</t>
  </si>
  <si>
    <t>GUY</t>
  </si>
  <si>
    <t>HIC</t>
  </si>
  <si>
    <t>Azerbaijan</t>
  </si>
  <si>
    <t>Somalia</t>
  </si>
  <si>
    <t>IRQ</t>
  </si>
  <si>
    <t>Panama</t>
  </si>
  <si>
    <t>Malawi</t>
  </si>
  <si>
    <t>1985</t>
  </si>
  <si>
    <t>GRC</t>
  </si>
  <si>
    <t>LUX</t>
  </si>
  <si>
    <t>1965</t>
  </si>
  <si>
    <t>IDA</t>
  </si>
  <si>
    <t>BDI</t>
  </si>
  <si>
    <t>GHA</t>
  </si>
  <si>
    <t>Honduras</t>
  </si>
  <si>
    <t>MNA</t>
  </si>
  <si>
    <t>Romania</t>
  </si>
  <si>
    <t>Libya</t>
  </si>
  <si>
    <t>BIH</t>
  </si>
  <si>
    <t>Thailand</t>
  </si>
  <si>
    <t>1994</t>
  </si>
  <si>
    <t>Colombia</t>
  </si>
  <si>
    <t>Puerto Rico</t>
  </si>
  <si>
    <t>SEN</t>
  </si>
  <si>
    <t>New Zealand</t>
  </si>
  <si>
    <t>Barbados</t>
  </si>
  <si>
    <t>CAN</t>
  </si>
  <si>
    <t>ITA</t>
  </si>
  <si>
    <t>JPN</t>
  </si>
  <si>
    <t>OMN</t>
  </si>
  <si>
    <t>CPV</t>
  </si>
  <si>
    <t>Tanzania</t>
  </si>
  <si>
    <t>GIN</t>
  </si>
  <si>
    <t>Bhutan</t>
  </si>
  <si>
    <t>El Salvador</t>
  </si>
  <si>
    <t>Lao PDR</t>
  </si>
  <si>
    <t>Jordan</t>
  </si>
  <si>
    <t>Guinea</t>
  </si>
  <si>
    <t>PYF</t>
  </si>
  <si>
    <t>Macao SAR, China</t>
  </si>
  <si>
    <t>2000</t>
  </si>
  <si>
    <t>PHL</t>
  </si>
  <si>
    <t>Guinea-Bissau</t>
  </si>
  <si>
    <t>TCD</t>
  </si>
  <si>
    <t>2007</t>
  </si>
  <si>
    <t>ECS</t>
  </si>
  <si>
    <t>International migrant stock, total</t>
  </si>
  <si>
    <t>EAS</t>
  </si>
  <si>
    <t>GBR</t>
  </si>
  <si>
    <t>MYS</t>
  </si>
  <si>
    <t>LDC</t>
  </si>
  <si>
    <t>World</t>
  </si>
  <si>
    <t>Belarus</t>
  </si>
  <si>
    <t>Post-demographic dividend</t>
  </si>
  <si>
    <t>Brazil</t>
  </si>
  <si>
    <t>UMC</t>
  </si>
  <si>
    <t>VGB</t>
  </si>
  <si>
    <t>IND</t>
  </si>
  <si>
    <t>NOR</t>
  </si>
  <si>
    <t>1986</t>
  </si>
  <si>
    <t>GRD</t>
  </si>
  <si>
    <t>MIC</t>
  </si>
  <si>
    <t>1966</t>
  </si>
  <si>
    <t>Nicaragua</t>
  </si>
  <si>
    <t>Latin America &amp; Caribbean</t>
  </si>
  <si>
    <t>Mozambique</t>
  </si>
  <si>
    <t>Bulgaria</t>
  </si>
  <si>
    <t>Chad</t>
  </si>
  <si>
    <t>1995</t>
  </si>
  <si>
    <t>TLA</t>
  </si>
  <si>
    <t>MLI</t>
  </si>
  <si>
    <t>MNP</t>
  </si>
  <si>
    <t>Qatar</t>
  </si>
  <si>
    <t>Liechtenstein</t>
  </si>
  <si>
    <t>USA</t>
  </si>
  <si>
    <t>ARB</t>
  </si>
  <si>
    <t>Georgia</t>
  </si>
  <si>
    <t>TON</t>
  </si>
  <si>
    <t>HRV</t>
  </si>
  <si>
    <t>FRA</t>
  </si>
  <si>
    <t>AFG</t>
  </si>
  <si>
    <t>Benin</t>
  </si>
  <si>
    <t>2001</t>
  </si>
  <si>
    <t>Vanuatu</t>
  </si>
  <si>
    <t>Kiribati</t>
  </si>
  <si>
    <t>VNM</t>
  </si>
  <si>
    <t>HUN</t>
  </si>
  <si>
    <t>2008</t>
  </si>
  <si>
    <t>BMU</t>
  </si>
  <si>
    <t>MHL</t>
  </si>
  <si>
    <t>Data Source</t>
  </si>
  <si>
    <t>Belgium</t>
  </si>
  <si>
    <t>SLE</t>
  </si>
  <si>
    <t>Equatorial Guinea</t>
  </si>
  <si>
    <t>Tonga</t>
  </si>
  <si>
    <t>2010</t>
  </si>
  <si>
    <t>CHE</t>
  </si>
  <si>
    <t>Low income</t>
  </si>
  <si>
    <t>CYM</t>
  </si>
  <si>
    <t>2017</t>
  </si>
  <si>
    <t>OED</t>
  </si>
  <si>
    <t>MKD</t>
  </si>
  <si>
    <t>CHL</t>
  </si>
  <si>
    <t>Eswatini</t>
  </si>
  <si>
    <t>EST</t>
  </si>
  <si>
    <t>1960</t>
  </si>
  <si>
    <t>1967</t>
  </si>
  <si>
    <t>LBR</t>
  </si>
  <si>
    <t>GRL</t>
  </si>
  <si>
    <t>NAC</t>
  </si>
  <si>
    <t>Trinidad and Tobago</t>
  </si>
  <si>
    <t>LBY</t>
  </si>
  <si>
    <t>KOR</t>
  </si>
  <si>
    <t>CZE</t>
  </si>
  <si>
    <t>United Kingdom</t>
  </si>
  <si>
    <t>ISR</t>
  </si>
  <si>
    <t>EGY</t>
  </si>
  <si>
    <t>Timor-Leste</t>
  </si>
  <si>
    <t>Cambodia</t>
  </si>
  <si>
    <t>IDX</t>
  </si>
  <si>
    <t>1996</t>
  </si>
  <si>
    <t>1976</t>
  </si>
  <si>
    <t>Palau</t>
  </si>
  <si>
    <t>Norway</t>
  </si>
  <si>
    <t>GIB</t>
  </si>
  <si>
    <t>Heavily indebted poor countries (HIPC)</t>
  </si>
  <si>
    <t>NGA</t>
  </si>
  <si>
    <t>PRI</t>
  </si>
  <si>
    <t>LKA</t>
  </si>
  <si>
    <t>Cote d'Ivoire</t>
  </si>
  <si>
    <t>Algeria</t>
  </si>
  <si>
    <t>Dominica</t>
  </si>
  <si>
    <t>Greece</t>
  </si>
  <si>
    <t>Early-demographic dividend</t>
  </si>
  <si>
    <t>Uganda</t>
  </si>
  <si>
    <t>Other small states</t>
  </si>
  <si>
    <t>KEN</t>
  </si>
  <si>
    <t>Oman</t>
  </si>
  <si>
    <t>Yemen, Rep.</t>
  </si>
  <si>
    <t>2011</t>
  </si>
  <si>
    <t>JAM</t>
  </si>
  <si>
    <t>Sierra Leone</t>
  </si>
  <si>
    <t>EUU</t>
  </si>
  <si>
    <t>2018</t>
  </si>
  <si>
    <t>Marshall Islands</t>
  </si>
  <si>
    <t>KHM</t>
  </si>
  <si>
    <t>1968</t>
  </si>
  <si>
    <t>East Asia &amp; Pacific (IDA &amp; IBRD countries)</t>
  </si>
  <si>
    <t>DOM</t>
  </si>
  <si>
    <t>IBRD only</t>
  </si>
  <si>
    <t>WLD</t>
  </si>
  <si>
    <t>Country Name</t>
  </si>
  <si>
    <t>NPL</t>
  </si>
  <si>
    <t>LTE</t>
  </si>
  <si>
    <t>New Caledonia</t>
  </si>
  <si>
    <t>Kuwait</t>
  </si>
  <si>
    <t>Eritrea</t>
  </si>
  <si>
    <t>1970</t>
  </si>
  <si>
    <t>Indicator Code</t>
  </si>
  <si>
    <t>1997</t>
  </si>
  <si>
    <t>URY</t>
  </si>
  <si>
    <t>IDA only</t>
  </si>
  <si>
    <t>1977</t>
  </si>
  <si>
    <t>Japan</t>
  </si>
  <si>
    <t>Guam</t>
  </si>
  <si>
    <t>IDA total</t>
  </si>
  <si>
    <t>AND</t>
  </si>
  <si>
    <t>Kenya</t>
  </si>
  <si>
    <t>Pakistan</t>
  </si>
  <si>
    <t>Zimbabwe</t>
  </si>
  <si>
    <t>Cameroon</t>
  </si>
  <si>
    <t>country name</t>
  </si>
  <si>
    <t>ManAcc</t>
  </si>
  <si>
    <t>AuditRep</t>
  </si>
  <si>
    <t>MinIntrst</t>
  </si>
  <si>
    <t>CGI</t>
  </si>
  <si>
    <t>GovInt</t>
  </si>
  <si>
    <t>GDP</t>
  </si>
  <si>
    <t>FDI</t>
  </si>
  <si>
    <t xml:space="preserve">Individual </t>
  </si>
  <si>
    <t>legor_uk</t>
  </si>
  <si>
    <t>legor_fr</t>
  </si>
  <si>
    <t>legor_ge</t>
  </si>
  <si>
    <t>legor_sc</t>
  </si>
  <si>
    <t>legor_so</t>
  </si>
  <si>
    <t>Fractionalization</t>
  </si>
  <si>
    <t>latitude</t>
  </si>
  <si>
    <t>landlocked</t>
  </si>
  <si>
    <t>lnArea</t>
  </si>
  <si>
    <t>lnPopul</t>
  </si>
  <si>
    <t>Pronoundrop</t>
  </si>
  <si>
    <t>weurope</t>
  </si>
  <si>
    <t>eeurope</t>
  </si>
  <si>
    <t>northamerica</t>
  </si>
  <si>
    <t>southamerica</t>
  </si>
  <si>
    <t>Meast</t>
  </si>
  <si>
    <t>asia</t>
  </si>
  <si>
    <t>africa</t>
  </si>
  <si>
    <t>ethnicfractionalization</t>
  </si>
  <si>
    <t>linguisticfractionalization</t>
  </si>
  <si>
    <t>religiousfractionalization</t>
  </si>
  <si>
    <t>Taiwan, China</t>
  </si>
  <si>
    <t>Worlda</t>
  </si>
  <si>
    <t>Developed economies</t>
  </si>
  <si>
    <t>Europe</t>
  </si>
  <si>
    <t>Slovakia</t>
  </si>
  <si>
    <t>Other developed Europe</t>
  </si>
  <si>
    <t>-</t>
  </si>
  <si>
    <t>Other developed economies</t>
  </si>
  <si>
    <t>Developing economiesa</t>
  </si>
  <si>
    <t>Africa</t>
  </si>
  <si>
    <t>North Africa</t>
  </si>
  <si>
    <t>Egypt</t>
  </si>
  <si>
    <t>Other Africa</t>
  </si>
  <si>
    <t>West Africa</t>
  </si>
  <si>
    <t>Côte d’Ivoire</t>
  </si>
  <si>
    <t>Gambia</t>
  </si>
  <si>
    <t>Central Africa</t>
  </si>
  <si>
    <t>Congo</t>
  </si>
  <si>
    <t>Congo, Democratic Republic of the</t>
  </si>
  <si>
    <t>East Africa</t>
  </si>
  <si>
    <t>United Republic of Tanzania</t>
  </si>
  <si>
    <t>Southern Africa</t>
  </si>
  <si>
    <t>Swaziland</t>
  </si>
  <si>
    <t>Asia</t>
  </si>
  <si>
    <t>East and South-East Asia</t>
  </si>
  <si>
    <t>East Asia</t>
  </si>
  <si>
    <t>Hong Kong, China</t>
  </si>
  <si>
    <t>Korea, Democratic People’s Republic of</t>
  </si>
  <si>
    <t>Korea, Republic of</t>
  </si>
  <si>
    <t>Macao, China</t>
  </si>
  <si>
    <t>Taiwan Province of China</t>
  </si>
  <si>
    <t>South-East Asia</t>
  </si>
  <si>
    <t>Lao People’s Democratic Republic</t>
  </si>
  <si>
    <t>Viet Nam</t>
  </si>
  <si>
    <t>Iran, Islamic Republic of</t>
  </si>
  <si>
    <t>West Asia</t>
  </si>
  <si>
    <t>State of Palestine</t>
  </si>
  <si>
    <t>Yemen</t>
  </si>
  <si>
    <t>South America</t>
  </si>
  <si>
    <t>Bolivia, Plurinational State of</t>
  </si>
  <si>
    <t>Venezuela, Bolivarian Republic of</t>
  </si>
  <si>
    <t>Central America</t>
  </si>
  <si>
    <t>Caribbeana</t>
  </si>
  <si>
    <t>Anguilla</t>
  </si>
  <si>
    <t>Bahamas</t>
  </si>
  <si>
    <t>Montserrat</t>
  </si>
  <si>
    <t>Saint Kitts and Nevis</t>
  </si>
  <si>
    <t>Saint Lucia</t>
  </si>
  <si>
    <t>Saint Vincent and the Grenadines</t>
  </si>
  <si>
    <t>Sint Maarten</t>
  </si>
  <si>
    <t>Oceania</t>
  </si>
  <si>
    <t>Cook Islands</t>
  </si>
  <si>
    <t>Micronesia, Federated States of</t>
  </si>
  <si>
    <t>Niue</t>
  </si>
  <si>
    <t>Transition economies</t>
  </si>
  <si>
    <t>South-East Europe</t>
  </si>
  <si>
    <t>The former Yugoslav</t>
  </si>
  <si>
    <t>CIS</t>
  </si>
  <si>
    <t>Kyrgyzstan</t>
  </si>
  <si>
    <t>Moldova, Republic of</t>
  </si>
  <si>
    <t>Memorandum</t>
  </si>
  <si>
    <t>Least developed countries</t>
  </si>
  <si>
    <t>Landlocked developing</t>
  </si>
  <si>
    <t>Small island developing</t>
  </si>
  <si>
    <t>Region/economy</t>
  </si>
  <si>
    <t>Central African</t>
  </si>
  <si>
    <t>Congo, Democratic</t>
  </si>
  <si>
    <t>Sao Tome and</t>
  </si>
  <si>
    <t>United Republic of</t>
  </si>
  <si>
    <t>Korea, Democratic</t>
  </si>
  <si>
    <t>Taiwan Province of</t>
  </si>
  <si>
    <t>Lao People's</t>
  </si>
  <si>
    <t xml:space="preserve">Philippines </t>
  </si>
  <si>
    <t>Latin America and the</t>
  </si>
  <si>
    <t>Bolivia, Plurinational</t>
  </si>
  <si>
    <t>State of</t>
  </si>
  <si>
    <t>Venezuela</t>
  </si>
  <si>
    <t xml:space="preserve">Central America </t>
  </si>
  <si>
    <t>-0.1</t>
  </si>
  <si>
    <t>Saint Vincent and the</t>
  </si>
  <si>
    <t>Grenadines</t>
  </si>
  <si>
    <t>Micronesia, Federated</t>
  </si>
  <si>
    <t>States of</t>
  </si>
  <si>
    <t>WIR2015a</t>
  </si>
  <si>
    <t>WIR2015b</t>
  </si>
  <si>
    <t>WIR2010a</t>
  </si>
  <si>
    <t>WIR2010b</t>
  </si>
  <si>
    <t>im2010</t>
  </si>
  <si>
    <t>im2015</t>
  </si>
  <si>
    <t>netfdi2010</t>
  </si>
  <si>
    <t>netfdi2015</t>
  </si>
  <si>
    <t>difimig</t>
  </si>
  <si>
    <t>diffdi</t>
  </si>
  <si>
    <t>binmig</t>
  </si>
  <si>
    <t>binfdi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</si>
</sst>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2" fontId="0" fillId="0" borderId="0" xfId="0" applyNumberForma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03"/>
  <sheetViews>
    <sheetView tabSelected="1" workbookViewId="0">
      <selection activeCell="AD1" sqref="AD1:AE1"/>
    </sheetView>
  </sheetViews>
  <sheetFormatPr baseColWidth="10" defaultColWidth="8.83203125" defaultRowHeight="15" x14ac:dyDescent="0.2"/>
  <cols>
    <col min="10" max="10" width="12.1640625" style="4" customWidth="1"/>
    <col min="32" max="33" width="8.83203125" style="14"/>
    <col min="34" max="34" width="9.6640625" style="14" bestFit="1" customWidth="1"/>
    <col min="35" max="35" width="9.83203125" style="14" bestFit="1" customWidth="1"/>
    <col min="36" max="36" width="9.6640625" style="14" bestFit="1" customWidth="1"/>
    <col min="37" max="37" width="9.83203125" style="14" bestFit="1" customWidth="1"/>
  </cols>
  <sheetData>
    <row r="1" spans="1:43" s="2" customFormat="1" x14ac:dyDescent="0.2">
      <c r="A1" s="2" t="s">
        <v>598</v>
      </c>
      <c r="C1" s="2" t="s">
        <v>599</v>
      </c>
      <c r="D1" s="2" t="s">
        <v>600</v>
      </c>
      <c r="E1" s="2" t="s">
        <v>601</v>
      </c>
      <c r="F1" s="2" t="s">
        <v>602</v>
      </c>
      <c r="G1" s="2" t="s">
        <v>603</v>
      </c>
      <c r="H1" s="2" t="s">
        <v>604</v>
      </c>
      <c r="I1" s="2" t="s">
        <v>605</v>
      </c>
      <c r="J1" s="3" t="s">
        <v>606</v>
      </c>
      <c r="K1" s="2" t="s">
        <v>607</v>
      </c>
      <c r="L1" s="2" t="s">
        <v>608</v>
      </c>
      <c r="M1" s="2" t="s">
        <v>609</v>
      </c>
      <c r="N1" s="2" t="s">
        <v>610</v>
      </c>
      <c r="O1" s="2" t="s">
        <v>611</v>
      </c>
      <c r="P1" s="2" t="s">
        <v>612</v>
      </c>
      <c r="Q1" s="2" t="s">
        <v>613</v>
      </c>
      <c r="R1" s="2" t="s">
        <v>614</v>
      </c>
      <c r="S1" s="2" t="s">
        <v>615</v>
      </c>
      <c r="T1" s="2" t="s">
        <v>616</v>
      </c>
      <c r="U1" s="2" t="s">
        <v>617</v>
      </c>
      <c r="V1" t="s">
        <v>618</v>
      </c>
      <c r="W1" t="s">
        <v>619</v>
      </c>
      <c r="X1" t="s">
        <v>620</v>
      </c>
      <c r="Y1" t="s">
        <v>621</v>
      </c>
      <c r="Z1" t="s">
        <v>622</v>
      </c>
      <c r="AA1" t="s">
        <v>623</v>
      </c>
      <c r="AB1" t="s">
        <v>624</v>
      </c>
      <c r="AC1" t="s">
        <v>625</v>
      </c>
      <c r="AD1" t="s">
        <v>626</v>
      </c>
      <c r="AE1" t="s">
        <v>627</v>
      </c>
      <c r="AF1" s="13" t="s">
        <v>715</v>
      </c>
      <c r="AG1" s="13" t="s">
        <v>716</v>
      </c>
      <c r="AH1" s="13" t="s">
        <v>713</v>
      </c>
      <c r="AI1" s="13" t="s">
        <v>714</v>
      </c>
      <c r="AJ1" s="13" t="s">
        <v>711</v>
      </c>
      <c r="AK1" s="13" t="s">
        <v>712</v>
      </c>
      <c r="AL1" s="2" t="s">
        <v>717</v>
      </c>
      <c r="AM1" s="2" t="s">
        <v>718</v>
      </c>
      <c r="AN1" s="2" t="s">
        <v>719</v>
      </c>
      <c r="AO1" s="2" t="s">
        <v>720</v>
      </c>
      <c r="AP1" s="2" t="s">
        <v>721</v>
      </c>
      <c r="AQ1" s="2" t="s">
        <v>722</v>
      </c>
    </row>
    <row r="2" spans="1:43" x14ac:dyDescent="0.2">
      <c r="A2" t="s">
        <v>166</v>
      </c>
      <c r="C2">
        <v>4.625</v>
      </c>
      <c r="D2">
        <v>4.0750000000000002</v>
      </c>
      <c r="E2">
        <v>4.0250000000000004</v>
      </c>
      <c r="F2">
        <f t="shared" ref="F2:F65" si="0">(D2+C2+E2)/3</f>
        <v>4.2416666666666663</v>
      </c>
      <c r="G2">
        <v>39.700000000000003</v>
      </c>
      <c r="H2">
        <v>3.4836200000000002</v>
      </c>
      <c r="I2">
        <v>2.99573</v>
      </c>
      <c r="J2" s="4">
        <v>20</v>
      </c>
      <c r="K2">
        <v>0</v>
      </c>
      <c r="L2">
        <v>1</v>
      </c>
      <c r="M2">
        <v>0</v>
      </c>
      <c r="N2">
        <v>0</v>
      </c>
      <c r="O2">
        <v>0</v>
      </c>
      <c r="P2">
        <v>0.24406666666666665</v>
      </c>
      <c r="Q2">
        <v>41.153300000000002</v>
      </c>
      <c r="R2">
        <v>0</v>
      </c>
      <c r="S2">
        <v>10.266323478588333</v>
      </c>
      <c r="T2">
        <v>6.4741600000000004</v>
      </c>
      <c r="U2">
        <v>1</v>
      </c>
      <c r="V2">
        <v>0</v>
      </c>
      <c r="W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0.22040000000000001</v>
      </c>
      <c r="AD2">
        <v>3.9899999999999998E-2</v>
      </c>
      <c r="AE2">
        <v>0.47189999999999999</v>
      </c>
      <c r="AF2" s="14">
        <f>IFERROR(VLOOKUP(A2,imigration!$A:$C,2,FALSE),"")</f>
        <v>52784</v>
      </c>
      <c r="AG2" s="14">
        <f>IFERROR(VLOOKUP(A2,imigration!$A:$C,3,FALSE),"")</f>
        <v>57616</v>
      </c>
      <c r="AH2" s="14">
        <f>IFERROR(VLOOKUP('Regression-Data'!$A2,FDIWIR2010!$A:$C,2,FALSE),"")</f>
        <v>1051</v>
      </c>
      <c r="AI2" s="14">
        <f>IFERROR(VLOOKUP('Regression-Data'!$A2,FDIWIR2010!$A:$C,3,FALSE),"")</f>
        <v>6</v>
      </c>
      <c r="AJ2" s="14">
        <f>IFERROR(VLOOKUP('Regression-Data'!$A2,FDIWIR2015!$A:$C,2,FALSE),"")</f>
        <v>945</v>
      </c>
      <c r="AK2" s="14">
        <f>IFERROR(VLOOKUP('Regression-Data'!$A2,FDIWIR2015!$A:$C,3,FALSE),"")</f>
        <v>38</v>
      </c>
      <c r="AL2">
        <f>AH2-AI2</f>
        <v>1045</v>
      </c>
      <c r="AM2">
        <f>AJ2-AK2</f>
        <v>907</v>
      </c>
      <c r="AN2">
        <f>AF2-AG2</f>
        <v>-4832</v>
      </c>
      <c r="AO2">
        <f>AL2-AM2</f>
        <v>138</v>
      </c>
      <c r="AP2">
        <f>IF(AN2&lt;0,0,1)</f>
        <v>0</v>
      </c>
      <c r="AQ2">
        <f>IF(AO2&lt;0,0,1)</f>
        <v>1</v>
      </c>
    </row>
    <row r="3" spans="1:43" x14ac:dyDescent="0.2">
      <c r="A3" t="s">
        <v>255</v>
      </c>
      <c r="C3">
        <v>4.45</v>
      </c>
      <c r="D3">
        <v>3.875</v>
      </c>
      <c r="E3">
        <v>3.4</v>
      </c>
      <c r="F3">
        <f t="shared" si="0"/>
        <v>3.9083333333333332</v>
      </c>
      <c r="G3">
        <v>38.200000000000003</v>
      </c>
      <c r="H3">
        <v>3.9343699999999999</v>
      </c>
      <c r="I3">
        <v>3.0012699999999999</v>
      </c>
      <c r="J3" s="4">
        <v>46</v>
      </c>
      <c r="K3">
        <v>0</v>
      </c>
      <c r="L3">
        <v>1</v>
      </c>
      <c r="M3">
        <v>0</v>
      </c>
      <c r="N3">
        <v>0</v>
      </c>
      <c r="O3">
        <v>0</v>
      </c>
      <c r="P3">
        <v>0.18013333333333334</v>
      </c>
      <c r="Q3">
        <v>-38.4161</v>
      </c>
      <c r="R3">
        <v>0</v>
      </c>
      <c r="S3">
        <v>14.833234142315693</v>
      </c>
      <c r="T3">
        <v>7.6020399999999997</v>
      </c>
      <c r="U3">
        <v>1</v>
      </c>
      <c r="V3">
        <v>0</v>
      </c>
      <c r="W3">
        <v>0</v>
      </c>
      <c r="X3">
        <v>0</v>
      </c>
      <c r="Y3">
        <v>1</v>
      </c>
      <c r="Z3">
        <v>0</v>
      </c>
      <c r="AA3">
        <v>0</v>
      </c>
      <c r="AB3">
        <v>0</v>
      </c>
      <c r="AC3">
        <v>0.255</v>
      </c>
      <c r="AD3">
        <v>6.1800000000000001E-2</v>
      </c>
      <c r="AE3">
        <v>0.22359999999999999</v>
      </c>
      <c r="AF3" s="14">
        <f>IFERROR(VLOOKUP(A3,imigration!$A:$C,2,FALSE),"")</f>
        <v>1805957</v>
      </c>
      <c r="AG3" s="14">
        <f>IFERROR(VLOOKUP(A3,imigration!$A:$C,3,FALSE),"")</f>
        <v>2086302</v>
      </c>
      <c r="AH3" s="14">
        <f>IFERROR(VLOOKUP('Regression-Data'!$A3,FDIWIR2010!$A:$C,2,FALSE),"")</f>
        <v>11333</v>
      </c>
      <c r="AI3" s="14">
        <f>IFERROR(VLOOKUP('Regression-Data'!$A3,FDIWIR2010!$A:$C,3,FALSE),"")</f>
        <v>965</v>
      </c>
      <c r="AJ3" s="14">
        <f>IFERROR(VLOOKUP('Regression-Data'!$A3,FDIWIR2015!$A:$C,2,FALSE),"")</f>
        <v>11759</v>
      </c>
      <c r="AK3" s="14">
        <f>IFERROR(VLOOKUP('Regression-Data'!$A3,FDIWIR2015!$A:$C,3,FALSE),"")</f>
        <v>875</v>
      </c>
      <c r="AL3">
        <f t="shared" ref="AL3:AL66" si="1">AH3-AI3</f>
        <v>10368</v>
      </c>
      <c r="AM3">
        <f t="shared" ref="AM3:AM66" si="2">AJ3-AK3</f>
        <v>10884</v>
      </c>
      <c r="AN3">
        <f t="shared" ref="AN3:AN66" si="3">AF3-AG3</f>
        <v>-280345</v>
      </c>
      <c r="AO3">
        <f t="shared" ref="AO3:AO66" si="4">AL3-AM3</f>
        <v>-516</v>
      </c>
      <c r="AP3">
        <f t="shared" ref="AP3:AP66" si="5">IF(AN3&lt;0,0,1)</f>
        <v>0</v>
      </c>
      <c r="AQ3">
        <f t="shared" ref="AQ3:AQ66" si="6">IF(AO3&lt;0,0,1)</f>
        <v>0</v>
      </c>
    </row>
    <row r="4" spans="1:43" x14ac:dyDescent="0.2">
      <c r="A4" t="s">
        <v>350</v>
      </c>
      <c r="C4">
        <v>5.9250000000000007</v>
      </c>
      <c r="D4">
        <v>6.0500000000000007</v>
      </c>
      <c r="E4">
        <v>5.05</v>
      </c>
      <c r="F4">
        <f t="shared" si="0"/>
        <v>5.6750000000000007</v>
      </c>
      <c r="G4">
        <v>74.8</v>
      </c>
      <c r="H4">
        <v>4.6127700000000003</v>
      </c>
      <c r="I4">
        <v>2.7863799999999999</v>
      </c>
      <c r="J4" s="4">
        <v>90</v>
      </c>
      <c r="K4">
        <v>1</v>
      </c>
      <c r="L4">
        <v>0</v>
      </c>
      <c r="M4">
        <v>0</v>
      </c>
      <c r="N4">
        <v>0</v>
      </c>
      <c r="O4">
        <v>0</v>
      </c>
      <c r="P4">
        <v>0.41629999999999995</v>
      </c>
      <c r="Q4">
        <v>-25.2744</v>
      </c>
      <c r="R4">
        <v>0</v>
      </c>
      <c r="S4">
        <v>15.855021374491955</v>
      </c>
      <c r="T4">
        <v>7.3258299999999998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9.2899999999999996E-2</v>
      </c>
      <c r="AD4">
        <v>0.33489999999999998</v>
      </c>
      <c r="AE4">
        <v>0.82110000000000005</v>
      </c>
      <c r="AF4" s="14">
        <f>IFERROR(VLOOKUP(A4,imigration!$A:$C,2,FALSE),"")</f>
        <v>5882980</v>
      </c>
      <c r="AG4" s="14">
        <f>IFERROR(VLOOKUP(A4,imigration!$A:$C,3,FALSE),"")</f>
        <v>6763663</v>
      </c>
      <c r="AH4" s="14">
        <f>IFERROR(VLOOKUP('Regression-Data'!$A4,FDIWIR2010!$A:$C,2,FALSE),"")</f>
        <v>36443</v>
      </c>
      <c r="AI4" s="14">
        <f>IFERROR(VLOOKUP('Regression-Data'!$A4,FDIWIR2010!$A:$C,3,FALSE),"")</f>
        <v>19804</v>
      </c>
      <c r="AJ4" s="14">
        <f>IFERROR(VLOOKUP('Regression-Data'!$A4,FDIWIR2015!$A:$C,2,FALSE),"")</f>
        <v>19477</v>
      </c>
      <c r="AK4" s="14">
        <f>IFERROR(VLOOKUP('Regression-Data'!$A4,FDIWIR2015!$A:$C,3,FALSE),"")</f>
        <v>-1672</v>
      </c>
      <c r="AL4">
        <f t="shared" si="1"/>
        <v>16639</v>
      </c>
      <c r="AM4">
        <f t="shared" si="2"/>
        <v>21149</v>
      </c>
      <c r="AN4">
        <f t="shared" si="3"/>
        <v>-880683</v>
      </c>
      <c r="AO4">
        <f t="shared" si="4"/>
        <v>-4510</v>
      </c>
      <c r="AP4">
        <f t="shared" si="5"/>
        <v>0</v>
      </c>
      <c r="AQ4">
        <f t="shared" si="6"/>
        <v>0</v>
      </c>
    </row>
    <row r="5" spans="1:43" x14ac:dyDescent="0.2">
      <c r="A5" t="s">
        <v>47</v>
      </c>
      <c r="C5">
        <v>5.8000000000000007</v>
      </c>
      <c r="D5">
        <v>5.9</v>
      </c>
      <c r="E5">
        <v>5</v>
      </c>
      <c r="F5">
        <f t="shared" si="0"/>
        <v>5.5666666666666673</v>
      </c>
      <c r="G5">
        <v>75.2</v>
      </c>
      <c r="H5">
        <v>4.6036799999999998</v>
      </c>
      <c r="I5">
        <v>2.7656200000000002</v>
      </c>
      <c r="J5" s="4">
        <v>55</v>
      </c>
      <c r="K5">
        <v>0</v>
      </c>
      <c r="L5">
        <v>0</v>
      </c>
      <c r="M5">
        <v>1</v>
      </c>
      <c r="N5">
        <v>0</v>
      </c>
      <c r="O5">
        <v>0</v>
      </c>
      <c r="P5">
        <v>0.22453333333333333</v>
      </c>
      <c r="Q5">
        <v>47.516199999999998</v>
      </c>
      <c r="R5">
        <v>1</v>
      </c>
      <c r="S5">
        <v>11.336880171167758</v>
      </c>
      <c r="T5">
        <v>6.9183700000000004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0.10680000000000001</v>
      </c>
      <c r="AD5">
        <v>0.1522</v>
      </c>
      <c r="AE5">
        <v>0.41460000000000002</v>
      </c>
      <c r="AF5" s="14">
        <f>IFERROR(VLOOKUP(A5,imigration!$A:$C,2,FALSE),"")</f>
        <v>1275992</v>
      </c>
      <c r="AG5" s="14">
        <f>IFERROR(VLOOKUP(A5,imigration!$A:$C,3,FALSE),"")</f>
        <v>1492374</v>
      </c>
      <c r="AH5" s="14">
        <f>IFERROR(VLOOKUP('Regression-Data'!$A5,FDIWIR2010!$A:$C,2,FALSE),"")</f>
        <v>2575</v>
      </c>
      <c r="AI5" s="14">
        <f>IFERROR(VLOOKUP('Regression-Data'!$A5,FDIWIR2010!$A:$C,3,FALSE),"")</f>
        <v>9585</v>
      </c>
      <c r="AJ5" s="14">
        <f>IFERROR(VLOOKUP('Regression-Data'!$A5,FDIWIR2015!$A:$C,2,FALSE),"")</f>
        <v>3785</v>
      </c>
      <c r="AK5" s="14">
        <f>IFERROR(VLOOKUP('Regression-Data'!$A5,FDIWIR2015!$A:$C,3,FALSE),"")</f>
        <v>10107</v>
      </c>
      <c r="AL5">
        <f t="shared" si="1"/>
        <v>-7010</v>
      </c>
      <c r="AM5">
        <f t="shared" si="2"/>
        <v>-6322</v>
      </c>
      <c r="AN5">
        <f t="shared" si="3"/>
        <v>-216382</v>
      </c>
      <c r="AO5">
        <f t="shared" si="4"/>
        <v>-688</v>
      </c>
      <c r="AP5">
        <f t="shared" si="5"/>
        <v>0</v>
      </c>
      <c r="AQ5">
        <f t="shared" si="6"/>
        <v>0</v>
      </c>
    </row>
    <row r="6" spans="1:43" x14ac:dyDescent="0.2">
      <c r="A6" t="s">
        <v>26</v>
      </c>
      <c r="C6">
        <v>4.0249999999999995</v>
      </c>
      <c r="D6">
        <v>3.4749999999999996</v>
      </c>
      <c r="E6">
        <v>3.2250000000000001</v>
      </c>
      <c r="F6">
        <f t="shared" si="0"/>
        <v>3.5749999999999997</v>
      </c>
      <c r="G6">
        <v>19.100000000000001</v>
      </c>
      <c r="H6">
        <v>2.8273100000000002</v>
      </c>
      <c r="I6">
        <v>3.0177100000000001</v>
      </c>
      <c r="J6" s="4">
        <v>20</v>
      </c>
      <c r="K6">
        <v>1</v>
      </c>
      <c r="L6">
        <v>0</v>
      </c>
      <c r="M6">
        <v>0</v>
      </c>
      <c r="N6">
        <v>0</v>
      </c>
      <c r="O6">
        <v>0</v>
      </c>
      <c r="P6">
        <v>0.11563333333333332</v>
      </c>
      <c r="Q6">
        <v>23.684999999999999</v>
      </c>
      <c r="R6">
        <v>0</v>
      </c>
      <c r="S6">
        <v>11.877554689572797</v>
      </c>
      <c r="T6">
        <v>8.1646999999999998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1</v>
      </c>
      <c r="AB6">
        <v>0</v>
      </c>
      <c r="AC6">
        <v>4.5400000000000003E-2</v>
      </c>
      <c r="AD6">
        <v>9.2499999999999999E-2</v>
      </c>
      <c r="AE6">
        <v>0.20899999999999999</v>
      </c>
      <c r="AF6" s="14">
        <f>IFERROR(VLOOKUP(A6,imigration!$A:$C,2,FALSE),"")</f>
        <v>1345546</v>
      </c>
      <c r="AG6" s="14">
        <f>IFERROR(VLOOKUP(A6,imigration!$A:$C,3,FALSE),"")</f>
        <v>1422805</v>
      </c>
      <c r="AH6" s="14">
        <f>IFERROR(VLOOKUP('Regression-Data'!$A6,FDIWIR2010!$A:$C,2,FALSE),"")</f>
        <v>913</v>
      </c>
      <c r="AI6" s="14">
        <f>IFERROR(VLOOKUP('Regression-Data'!$A6,FDIWIR2010!$A:$C,3,FALSE),"")</f>
        <v>15</v>
      </c>
      <c r="AJ6" s="14">
        <f>IFERROR(VLOOKUP('Regression-Data'!$A6,FDIWIR2015!$A:$C,2,FALSE),"")</f>
        <v>2235</v>
      </c>
      <c r="AK6" s="14">
        <f>IFERROR(VLOOKUP('Regression-Data'!$A6,FDIWIR2015!$A:$C,3,FALSE),"")</f>
        <v>46</v>
      </c>
      <c r="AL6">
        <f t="shared" si="1"/>
        <v>898</v>
      </c>
      <c r="AM6">
        <f t="shared" si="2"/>
        <v>2189</v>
      </c>
      <c r="AN6">
        <f t="shared" si="3"/>
        <v>-77259</v>
      </c>
      <c r="AO6">
        <f t="shared" si="4"/>
        <v>-1291</v>
      </c>
      <c r="AP6">
        <f t="shared" si="5"/>
        <v>0</v>
      </c>
      <c r="AQ6">
        <f t="shared" si="6"/>
        <v>0</v>
      </c>
    </row>
    <row r="7" spans="1:43" x14ac:dyDescent="0.2">
      <c r="A7" t="s">
        <v>518</v>
      </c>
      <c r="C7">
        <v>5.8000000000000007</v>
      </c>
      <c r="D7">
        <v>5.65</v>
      </c>
      <c r="E7">
        <v>5</v>
      </c>
      <c r="F7">
        <f t="shared" si="0"/>
        <v>5.4833333333333343</v>
      </c>
      <c r="G7">
        <v>71.5</v>
      </c>
      <c r="H7">
        <v>4.5753300000000001</v>
      </c>
      <c r="I7">
        <v>2.61496</v>
      </c>
      <c r="J7" s="4">
        <v>75</v>
      </c>
      <c r="K7">
        <v>0</v>
      </c>
      <c r="L7">
        <v>1</v>
      </c>
      <c r="M7">
        <v>0</v>
      </c>
      <c r="N7">
        <v>0</v>
      </c>
      <c r="O7">
        <v>0</v>
      </c>
      <c r="P7">
        <v>0.43633333333333341</v>
      </c>
      <c r="Q7">
        <v>50.503900000000002</v>
      </c>
      <c r="R7">
        <v>0</v>
      </c>
      <c r="S7">
        <v>10.407711432667556</v>
      </c>
      <c r="T7">
        <v>7.0294699999999999</v>
      </c>
      <c r="U7">
        <v>0</v>
      </c>
      <c r="V7">
        <v>1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0.5554</v>
      </c>
      <c r="AD7">
        <v>0.54090000000000005</v>
      </c>
      <c r="AE7">
        <v>0.2127</v>
      </c>
      <c r="AF7" s="14">
        <f>IFERROR(VLOOKUP(A7,imigration!$A:$C,2,FALSE),"")</f>
        <v>1052844</v>
      </c>
      <c r="AG7" s="14">
        <f>IFERROR(VLOOKUP(A7,imigration!$A:$C,3,FALSE),"")</f>
        <v>1387940</v>
      </c>
      <c r="AH7" s="14">
        <f>IFERROR(VLOOKUP('Regression-Data'!$A7,FDIWIR2010!$A:$C,2,FALSE),"")</f>
        <v>60635</v>
      </c>
      <c r="AI7" s="14">
        <f>IFERROR(VLOOKUP('Regression-Data'!$A7,FDIWIR2010!$A:$C,3,FALSE),"")</f>
        <v>9092</v>
      </c>
      <c r="AJ7" s="14">
        <f>IFERROR(VLOOKUP('Regression-Data'!$A7,FDIWIR2015!$A:$C,2,FALSE),"")</f>
        <v>21244</v>
      </c>
      <c r="AK7" s="14">
        <f>IFERROR(VLOOKUP('Regression-Data'!$A7,FDIWIR2015!$A:$C,3,FALSE),"")</f>
        <v>30356</v>
      </c>
      <c r="AL7">
        <f t="shared" si="1"/>
        <v>51543</v>
      </c>
      <c r="AM7">
        <f t="shared" si="2"/>
        <v>-9112</v>
      </c>
      <c r="AN7">
        <f t="shared" si="3"/>
        <v>-335096</v>
      </c>
      <c r="AO7">
        <f t="shared" si="4"/>
        <v>60655</v>
      </c>
      <c r="AP7">
        <f t="shared" si="5"/>
        <v>0</v>
      </c>
      <c r="AQ7">
        <f t="shared" si="6"/>
        <v>1</v>
      </c>
    </row>
    <row r="8" spans="1:43" x14ac:dyDescent="0.2">
      <c r="A8" t="s">
        <v>481</v>
      </c>
      <c r="C8">
        <v>4.7249999999999996</v>
      </c>
      <c r="D8">
        <v>4.75</v>
      </c>
      <c r="E8">
        <v>4.0999999999999996</v>
      </c>
      <c r="F8">
        <f t="shared" si="0"/>
        <v>4.5249999999999995</v>
      </c>
      <c r="G8">
        <v>33.4</v>
      </c>
      <c r="H8">
        <v>3.86286</v>
      </c>
      <c r="I8">
        <v>2.99573</v>
      </c>
      <c r="J8" s="4">
        <v>38</v>
      </c>
      <c r="K8">
        <v>0</v>
      </c>
      <c r="L8">
        <v>1</v>
      </c>
      <c r="M8">
        <v>0</v>
      </c>
      <c r="N8">
        <v>0</v>
      </c>
      <c r="O8">
        <v>0</v>
      </c>
      <c r="P8">
        <v>0.39766666666666667</v>
      </c>
      <c r="Q8">
        <v>-14.234999999999999</v>
      </c>
      <c r="R8">
        <v>0</v>
      </c>
      <c r="S8">
        <v>15.956978092023157</v>
      </c>
      <c r="T8">
        <v>8.2792899999999996</v>
      </c>
      <c r="U8">
        <v>1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  <c r="AB8">
        <v>0</v>
      </c>
      <c r="AC8">
        <v>0.54079999999999995</v>
      </c>
      <c r="AD8">
        <v>4.6800000000000001E-2</v>
      </c>
      <c r="AE8">
        <v>0.60540000000000005</v>
      </c>
      <c r="AF8" s="14">
        <f>IFERROR(VLOOKUP(A8,imigration!$A:$C,2,FALSE),"")</f>
        <v>592568</v>
      </c>
      <c r="AG8" s="14">
        <f>IFERROR(VLOOKUP(A8,imigration!$A:$C,3,FALSE),"")</f>
        <v>713568</v>
      </c>
      <c r="AH8" s="14">
        <f>IFERROR(VLOOKUP('Regression-Data'!$A8,FDIWIR2010!$A:$C,2,FALSE),"")</f>
        <v>48506</v>
      </c>
      <c r="AI8" s="14">
        <f>IFERROR(VLOOKUP('Regression-Data'!$A8,FDIWIR2010!$A:$C,3,FALSE),"")</f>
        <v>11588</v>
      </c>
      <c r="AJ8" s="14">
        <f>IFERROR(VLOOKUP('Regression-Data'!$A8,FDIWIR2015!$A:$C,2,FALSE),"")</f>
        <v>64267</v>
      </c>
      <c r="AK8" s="14">
        <f>IFERROR(VLOOKUP('Regression-Data'!$A8,FDIWIR2015!$A:$C,3,FALSE),"")</f>
        <v>3092</v>
      </c>
      <c r="AL8">
        <f t="shared" si="1"/>
        <v>36918</v>
      </c>
      <c r="AM8">
        <f t="shared" si="2"/>
        <v>61175</v>
      </c>
      <c r="AN8">
        <f t="shared" si="3"/>
        <v>-121000</v>
      </c>
      <c r="AO8">
        <f t="shared" si="4"/>
        <v>-24257</v>
      </c>
      <c r="AP8">
        <f t="shared" si="5"/>
        <v>0</v>
      </c>
      <c r="AQ8">
        <f t="shared" si="6"/>
        <v>0</v>
      </c>
    </row>
    <row r="9" spans="1:43" x14ac:dyDescent="0.2">
      <c r="A9" t="s">
        <v>493</v>
      </c>
      <c r="C9">
        <v>4.5750000000000002</v>
      </c>
      <c r="D9">
        <v>4.625</v>
      </c>
      <c r="E9">
        <v>3.8249999999999997</v>
      </c>
      <c r="F9">
        <f t="shared" si="0"/>
        <v>4.3416666666666659</v>
      </c>
      <c r="G9">
        <v>41.8</v>
      </c>
      <c r="H9">
        <v>3.7015500000000001</v>
      </c>
      <c r="I9">
        <v>2.9444400000000002</v>
      </c>
      <c r="J9" s="4">
        <v>30</v>
      </c>
      <c r="K9">
        <v>0</v>
      </c>
      <c r="L9">
        <v>0</v>
      </c>
      <c r="M9">
        <v>1</v>
      </c>
      <c r="N9">
        <v>0</v>
      </c>
      <c r="O9">
        <v>0</v>
      </c>
      <c r="P9">
        <v>0.43390000000000001</v>
      </c>
      <c r="Q9">
        <v>42.733899999999998</v>
      </c>
      <c r="R9">
        <v>0</v>
      </c>
      <c r="S9">
        <v>11.617231424779444</v>
      </c>
      <c r="T9">
        <v>6.8813000000000004</v>
      </c>
      <c r="U9">
        <v>1</v>
      </c>
      <c r="V9">
        <v>0</v>
      </c>
      <c r="W9">
        <v>1</v>
      </c>
      <c r="X9">
        <v>0</v>
      </c>
      <c r="Y9">
        <v>0</v>
      </c>
      <c r="Z9">
        <v>0</v>
      </c>
      <c r="AA9">
        <v>0</v>
      </c>
      <c r="AB9">
        <v>0</v>
      </c>
      <c r="AC9">
        <v>0.40210000000000001</v>
      </c>
      <c r="AD9">
        <v>0.30309999999999998</v>
      </c>
      <c r="AE9">
        <v>0.59650000000000003</v>
      </c>
      <c r="AF9" s="14">
        <f>IFERROR(VLOOKUP(A9,imigration!$A:$C,2,FALSE),"")</f>
        <v>76287</v>
      </c>
      <c r="AG9" s="14">
        <f>IFERROR(VLOOKUP(A9,imigration!$A:$C,3,FALSE),"")</f>
        <v>102113</v>
      </c>
      <c r="AH9" s="14">
        <f>IFERROR(VLOOKUP('Regression-Data'!$A9,FDIWIR2010!$A:$C,2,FALSE),"")</f>
        <v>1525</v>
      </c>
      <c r="AI9" s="14">
        <f>IFERROR(VLOOKUP('Regression-Data'!$A9,FDIWIR2010!$A:$C,3,FALSE),"")</f>
        <v>230</v>
      </c>
      <c r="AJ9" s="14">
        <f>IFERROR(VLOOKUP('Regression-Data'!$A9,FDIWIR2015!$A:$C,2,FALSE),"")</f>
        <v>2822</v>
      </c>
      <c r="AK9" s="14">
        <f>IFERROR(VLOOKUP('Regression-Data'!$A9,FDIWIR2015!$A:$C,3,FALSE),"")</f>
        <v>163</v>
      </c>
      <c r="AL9">
        <f t="shared" si="1"/>
        <v>1295</v>
      </c>
      <c r="AM9">
        <f t="shared" si="2"/>
        <v>2659</v>
      </c>
      <c r="AN9">
        <f t="shared" si="3"/>
        <v>-25826</v>
      </c>
      <c r="AO9">
        <f t="shared" si="4"/>
        <v>-1364</v>
      </c>
      <c r="AP9">
        <f t="shared" si="5"/>
        <v>0</v>
      </c>
      <c r="AQ9">
        <f t="shared" si="6"/>
        <v>0</v>
      </c>
    </row>
    <row r="10" spans="1:43" x14ac:dyDescent="0.2">
      <c r="A10" t="s">
        <v>163</v>
      </c>
      <c r="C10">
        <v>5.85</v>
      </c>
      <c r="D10">
        <v>6.25</v>
      </c>
      <c r="E10">
        <v>5.4</v>
      </c>
      <c r="F10">
        <f t="shared" si="0"/>
        <v>5.833333333333333</v>
      </c>
      <c r="G10">
        <v>81.599999999999994</v>
      </c>
      <c r="H10">
        <v>4.58101</v>
      </c>
      <c r="I10">
        <v>2.73725</v>
      </c>
      <c r="J10" s="4">
        <v>80</v>
      </c>
      <c r="K10">
        <v>1</v>
      </c>
      <c r="L10">
        <v>0</v>
      </c>
      <c r="M10">
        <v>0</v>
      </c>
      <c r="N10">
        <v>0</v>
      </c>
      <c r="O10">
        <v>0</v>
      </c>
      <c r="P10">
        <v>0.66180000000000005</v>
      </c>
      <c r="Q10">
        <v>56.130400000000002</v>
      </c>
      <c r="R10">
        <v>0</v>
      </c>
      <c r="S10">
        <v>16.115706699685198</v>
      </c>
      <c r="T10">
        <v>7.5193500000000002</v>
      </c>
      <c r="U10">
        <v>0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0.71240000000000003</v>
      </c>
      <c r="AD10">
        <v>0.57720000000000005</v>
      </c>
      <c r="AE10">
        <v>0.69579999999999997</v>
      </c>
      <c r="AF10" s="14">
        <f>IFERROR(VLOOKUP(A10,imigration!$A:$C,2,FALSE),"")</f>
        <v>7011226</v>
      </c>
      <c r="AG10" s="14">
        <f>IFERROR(VLOOKUP(A10,imigration!$A:$C,3,FALSE),"")</f>
        <v>7835502</v>
      </c>
      <c r="AH10" s="14">
        <f>IFERROR(VLOOKUP('Regression-Data'!$A10,FDIWIR2010!$A:$C,2,FALSE),"")</f>
        <v>28400</v>
      </c>
      <c r="AI10" s="14">
        <f>IFERROR(VLOOKUP('Regression-Data'!$A10,FDIWIR2010!$A:$C,3,FALSE),"")</f>
        <v>34723</v>
      </c>
      <c r="AJ10" s="14">
        <f>IFERROR(VLOOKUP('Regression-Data'!$A10,FDIWIR2015!$A:$C,2,FALSE),"")</f>
        <v>41512</v>
      </c>
      <c r="AK10" s="14">
        <f>IFERROR(VLOOKUP('Regression-Data'!$A10,FDIWIR2015!$A:$C,3,FALSE),"")</f>
        <v>67037</v>
      </c>
      <c r="AL10">
        <f t="shared" si="1"/>
        <v>-6323</v>
      </c>
      <c r="AM10">
        <f t="shared" si="2"/>
        <v>-25525</v>
      </c>
      <c r="AN10">
        <f t="shared" si="3"/>
        <v>-824276</v>
      </c>
      <c r="AO10">
        <f t="shared" si="4"/>
        <v>19202</v>
      </c>
      <c r="AP10">
        <f t="shared" si="5"/>
        <v>0</v>
      </c>
      <c r="AQ10">
        <f t="shared" si="6"/>
        <v>1</v>
      </c>
    </row>
    <row r="11" spans="1:43" x14ac:dyDescent="0.2">
      <c r="A11" t="s">
        <v>134</v>
      </c>
      <c r="C11">
        <v>5.2250000000000005</v>
      </c>
      <c r="D11">
        <v>5.35</v>
      </c>
      <c r="E11">
        <v>4.5999999999999996</v>
      </c>
      <c r="F11">
        <f t="shared" si="0"/>
        <v>5.0583333333333327</v>
      </c>
      <c r="G11">
        <v>70.5</v>
      </c>
      <c r="H11">
        <v>3.9895399999999999</v>
      </c>
      <c r="I11">
        <v>2.85263</v>
      </c>
      <c r="J11" s="4">
        <v>23</v>
      </c>
      <c r="K11">
        <v>0</v>
      </c>
      <c r="L11">
        <v>1</v>
      </c>
      <c r="M11">
        <v>0</v>
      </c>
      <c r="N11">
        <v>0</v>
      </c>
      <c r="O11">
        <v>0</v>
      </c>
      <c r="P11">
        <v>0.25243333333333334</v>
      </c>
      <c r="Q11">
        <v>-35.6751</v>
      </c>
      <c r="R11">
        <v>0</v>
      </c>
      <c r="S11">
        <v>13.537045874562102</v>
      </c>
      <c r="T11">
        <v>7.2164099999999998</v>
      </c>
      <c r="U11">
        <v>1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  <c r="AB11">
        <v>0</v>
      </c>
      <c r="AC11">
        <v>0.18609999999999999</v>
      </c>
      <c r="AD11">
        <v>0.18709999999999999</v>
      </c>
      <c r="AE11">
        <v>0.3841</v>
      </c>
      <c r="AF11" s="14">
        <f>IFERROR(VLOOKUP(A11,imigration!$A:$C,2,FALSE),"")</f>
        <v>369436</v>
      </c>
      <c r="AG11" s="14">
        <f>IFERROR(VLOOKUP(A11,imigration!$A:$C,3,FALSE),"")</f>
        <v>469436</v>
      </c>
      <c r="AH11" s="14">
        <f>IFERROR(VLOOKUP('Regression-Data'!$A11,FDIWIR2010!$A:$C,2,FALSE),"")</f>
        <v>16789</v>
      </c>
      <c r="AI11" s="14">
        <f>IFERROR(VLOOKUP('Regression-Data'!$A11,FDIWIR2010!$A:$C,3,FALSE),"")</f>
        <v>10524</v>
      </c>
      <c r="AJ11" s="14">
        <f>IFERROR(VLOOKUP('Regression-Data'!$A11,FDIWIR2015!$A:$C,2,FALSE),"")</f>
        <v>15866</v>
      </c>
      <c r="AK11" s="14">
        <f>IFERROR(VLOOKUP('Regression-Data'!$A11,FDIWIR2015!$A:$C,3,FALSE),"")</f>
        <v>12139</v>
      </c>
      <c r="AL11">
        <f t="shared" si="1"/>
        <v>6265</v>
      </c>
      <c r="AM11">
        <f t="shared" si="2"/>
        <v>3727</v>
      </c>
      <c r="AN11">
        <f t="shared" si="3"/>
        <v>-100000</v>
      </c>
      <c r="AO11">
        <f t="shared" si="4"/>
        <v>2538</v>
      </c>
      <c r="AP11">
        <f t="shared" si="5"/>
        <v>0</v>
      </c>
      <c r="AQ11">
        <f t="shared" si="6"/>
        <v>1</v>
      </c>
    </row>
    <row r="12" spans="1:43" x14ac:dyDescent="0.2">
      <c r="A12" t="s">
        <v>405</v>
      </c>
      <c r="C12">
        <v>4.1500000000000004</v>
      </c>
      <c r="D12">
        <v>4.4749999999999996</v>
      </c>
      <c r="E12">
        <v>4.25</v>
      </c>
      <c r="F12">
        <f t="shared" si="0"/>
        <v>4.291666666666667</v>
      </c>
      <c r="G12">
        <v>41.6</v>
      </c>
      <c r="H12">
        <v>3.56012</v>
      </c>
      <c r="I12">
        <v>3.1282199999999998</v>
      </c>
      <c r="J12" s="4">
        <v>20</v>
      </c>
      <c r="K12">
        <v>0</v>
      </c>
      <c r="L12">
        <v>0</v>
      </c>
      <c r="M12">
        <v>1</v>
      </c>
      <c r="N12">
        <v>0</v>
      </c>
      <c r="O12">
        <v>0</v>
      </c>
      <c r="P12">
        <v>0.31693333333333334</v>
      </c>
      <c r="Q12">
        <v>35.861699999999999</v>
      </c>
      <c r="R12">
        <v>0</v>
      </c>
      <c r="S12">
        <v>16.074392217410374</v>
      </c>
      <c r="T12">
        <v>9.1189499999999999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1</v>
      </c>
      <c r="AB12">
        <v>0</v>
      </c>
      <c r="AC12">
        <v>0.15379999999999999</v>
      </c>
      <c r="AD12">
        <v>0.13270000000000001</v>
      </c>
      <c r="AE12">
        <v>0.6643</v>
      </c>
      <c r="AF12" s="14">
        <f>IFERROR(VLOOKUP(A12,imigration!$A:$C,2,FALSE),"")</f>
        <v>849861</v>
      </c>
      <c r="AG12" s="14">
        <f>IFERROR(VLOOKUP(A12,imigration!$A:$C,3,FALSE),"")</f>
        <v>978046</v>
      </c>
      <c r="AH12" s="14">
        <f>IFERROR(VLOOKUP('Regression-Data'!$A12,FDIWIR2010!$A:$C,2,FALSE),"")</f>
        <v>114734</v>
      </c>
      <c r="AI12" s="14">
        <f>IFERROR(VLOOKUP('Regression-Data'!$A12,FDIWIR2010!$A:$C,3,FALSE),"")</f>
        <v>68811</v>
      </c>
      <c r="AJ12" s="14">
        <f>IFERROR(VLOOKUP('Regression-Data'!$A12,FDIWIR2015!$A:$C,2,FALSE),"")</f>
        <v>135610</v>
      </c>
      <c r="AK12" s="14">
        <f>IFERROR(VLOOKUP('Regression-Data'!$A12,FDIWIR2015!$A:$C,3,FALSE),"")</f>
        <v>127560</v>
      </c>
      <c r="AL12">
        <f t="shared" si="1"/>
        <v>45923</v>
      </c>
      <c r="AM12">
        <f t="shared" si="2"/>
        <v>8050</v>
      </c>
      <c r="AN12">
        <f t="shared" si="3"/>
        <v>-128185</v>
      </c>
      <c r="AO12">
        <f t="shared" si="4"/>
        <v>37873</v>
      </c>
      <c r="AP12">
        <f t="shared" si="5"/>
        <v>0</v>
      </c>
      <c r="AQ12">
        <f t="shared" si="6"/>
        <v>1</v>
      </c>
    </row>
    <row r="13" spans="1:43" x14ac:dyDescent="0.2">
      <c r="A13" t="s">
        <v>448</v>
      </c>
      <c r="C13">
        <v>5.2</v>
      </c>
      <c r="D13">
        <v>4.6749999999999998</v>
      </c>
      <c r="E13">
        <v>4.0999999999999996</v>
      </c>
      <c r="F13">
        <f t="shared" si="0"/>
        <v>4.6583333333333332</v>
      </c>
      <c r="G13">
        <v>39.6</v>
      </c>
      <c r="H13">
        <v>3.6676600000000001</v>
      </c>
      <c r="I13">
        <v>3.0392199999999998</v>
      </c>
      <c r="J13" s="4">
        <v>13</v>
      </c>
      <c r="K13">
        <v>0</v>
      </c>
      <c r="L13">
        <v>1</v>
      </c>
      <c r="M13">
        <v>0</v>
      </c>
      <c r="N13">
        <v>0</v>
      </c>
      <c r="O13">
        <v>0</v>
      </c>
      <c r="P13">
        <v>0.25616666666666665</v>
      </c>
      <c r="Q13">
        <v>4.5708700000000002</v>
      </c>
      <c r="R13">
        <v>0</v>
      </c>
      <c r="S13">
        <v>13.948070979348755</v>
      </c>
      <c r="T13">
        <v>7.6454899999999997</v>
      </c>
      <c r="U13">
        <v>1</v>
      </c>
      <c r="V13">
        <v>0</v>
      </c>
      <c r="W13">
        <v>0</v>
      </c>
      <c r="X13">
        <v>0</v>
      </c>
      <c r="Y13">
        <v>1</v>
      </c>
      <c r="Z13">
        <v>0</v>
      </c>
      <c r="AA13">
        <v>0</v>
      </c>
      <c r="AB13">
        <v>0</v>
      </c>
      <c r="AC13">
        <v>0.60140000000000005</v>
      </c>
      <c r="AD13">
        <v>1.9300000000000001E-2</v>
      </c>
      <c r="AE13">
        <v>0.14779999999999999</v>
      </c>
      <c r="AF13" s="14">
        <f>IFERROR(VLOOKUP(A13,imigration!$A:$C,2,FALSE),"")</f>
        <v>124271</v>
      </c>
      <c r="AG13" s="14">
        <f>IFERROR(VLOOKUP(A13,imigration!$A:$C,3,FALSE),"")</f>
        <v>133134</v>
      </c>
      <c r="AH13" s="14">
        <f>IFERROR(VLOOKUP('Regression-Data'!$A13,FDIWIR2010!$A:$C,2,FALSE),"")</f>
        <v>6430</v>
      </c>
      <c r="AI13" s="14">
        <f>IFERROR(VLOOKUP('Regression-Data'!$A13,FDIWIR2010!$A:$C,3,FALSE),"")</f>
        <v>5483</v>
      </c>
      <c r="AJ13" s="14">
        <f>IFERROR(VLOOKUP('Regression-Data'!$A13,FDIWIR2015!$A:$C,2,FALSE),"")</f>
        <v>11732</v>
      </c>
      <c r="AK13" s="14">
        <f>IFERROR(VLOOKUP('Regression-Data'!$A13,FDIWIR2015!$A:$C,3,FALSE),"")</f>
        <v>4218</v>
      </c>
      <c r="AL13">
        <f t="shared" si="1"/>
        <v>947</v>
      </c>
      <c r="AM13">
        <f t="shared" si="2"/>
        <v>7514</v>
      </c>
      <c r="AN13">
        <f t="shared" si="3"/>
        <v>-8863</v>
      </c>
      <c r="AO13">
        <f t="shared" si="4"/>
        <v>-6567</v>
      </c>
      <c r="AP13">
        <f t="shared" si="5"/>
        <v>0</v>
      </c>
      <c r="AQ13">
        <f t="shared" si="6"/>
        <v>0</v>
      </c>
    </row>
    <row r="14" spans="1:43" x14ac:dyDescent="0.2">
      <c r="A14" t="s">
        <v>278</v>
      </c>
      <c r="C14">
        <v>5.0250000000000004</v>
      </c>
      <c r="D14">
        <v>5</v>
      </c>
      <c r="E14">
        <v>4.3500000000000005</v>
      </c>
      <c r="F14">
        <f t="shared" si="0"/>
        <v>4.791666666666667</v>
      </c>
      <c r="G14">
        <v>55.4</v>
      </c>
      <c r="H14">
        <v>3.8330199999999999</v>
      </c>
      <c r="I14">
        <v>1.29928</v>
      </c>
      <c r="J14" s="4">
        <v>15</v>
      </c>
      <c r="K14">
        <v>0</v>
      </c>
      <c r="L14">
        <v>1</v>
      </c>
      <c r="M14">
        <v>0</v>
      </c>
      <c r="N14">
        <v>0</v>
      </c>
      <c r="O14">
        <v>0</v>
      </c>
      <c r="P14">
        <v>0.17556666666666665</v>
      </c>
      <c r="Q14">
        <v>9.74892</v>
      </c>
      <c r="R14">
        <v>0</v>
      </c>
      <c r="S14">
        <v>10.841069998544572</v>
      </c>
      <c r="T14">
        <v>6.6386900000000004</v>
      </c>
      <c r="U14">
        <v>1</v>
      </c>
      <c r="V14">
        <v>0</v>
      </c>
      <c r="W14">
        <v>0</v>
      </c>
      <c r="X14">
        <v>0</v>
      </c>
      <c r="Y14">
        <v>1</v>
      </c>
      <c r="Z14">
        <v>0</v>
      </c>
      <c r="AA14">
        <v>0</v>
      </c>
      <c r="AB14">
        <v>0</v>
      </c>
      <c r="AC14">
        <v>0.23680000000000001</v>
      </c>
      <c r="AD14">
        <v>4.8899999999999999E-2</v>
      </c>
      <c r="AE14">
        <v>0.24099999999999999</v>
      </c>
      <c r="AF14" s="14">
        <f>IFERROR(VLOOKUP(A14,imigration!$A:$C,2,FALSE),"")</f>
        <v>405404</v>
      </c>
      <c r="AG14" s="14">
        <f>IFERROR(VLOOKUP(A14,imigration!$A:$C,3,FALSE),"")</f>
        <v>421697</v>
      </c>
      <c r="AH14" s="14">
        <f>IFERROR(VLOOKUP('Regression-Data'!$A14,FDIWIR2010!$A:$C,2,FALSE),"")</f>
        <v>1466</v>
      </c>
      <c r="AI14" s="14">
        <f>IFERROR(VLOOKUP('Regression-Data'!$A14,FDIWIR2010!$A:$C,3,FALSE),"")</f>
        <v>25</v>
      </c>
      <c r="AJ14" s="14">
        <f>IFERROR(VLOOKUP('Regression-Data'!$A14,FDIWIR2015!$A:$C,2,FALSE),"")</f>
        <v>2941</v>
      </c>
      <c r="AK14" s="14">
        <f>IFERROR(VLOOKUP('Regression-Data'!$A14,FDIWIR2015!$A:$C,3,FALSE),"")</f>
        <v>255</v>
      </c>
      <c r="AL14">
        <f t="shared" si="1"/>
        <v>1441</v>
      </c>
      <c r="AM14">
        <f t="shared" si="2"/>
        <v>2686</v>
      </c>
      <c r="AN14">
        <f t="shared" si="3"/>
        <v>-16293</v>
      </c>
      <c r="AO14">
        <f t="shared" si="4"/>
        <v>-1245</v>
      </c>
      <c r="AP14">
        <f t="shared" si="5"/>
        <v>0</v>
      </c>
      <c r="AQ14">
        <f t="shared" si="6"/>
        <v>0</v>
      </c>
    </row>
    <row r="15" spans="1:43" x14ac:dyDescent="0.2">
      <c r="A15" t="s">
        <v>417</v>
      </c>
      <c r="C15">
        <v>4.4250000000000007</v>
      </c>
      <c r="D15">
        <v>4.25</v>
      </c>
      <c r="E15">
        <v>3.6</v>
      </c>
      <c r="F15">
        <f t="shared" si="0"/>
        <v>4.0916666666666668</v>
      </c>
      <c r="G15">
        <v>43.4</v>
      </c>
      <c r="H15">
        <v>4.0254799999999999</v>
      </c>
      <c r="I15">
        <v>2.9647000000000001</v>
      </c>
      <c r="J15" s="4">
        <v>33</v>
      </c>
      <c r="K15">
        <v>0</v>
      </c>
      <c r="L15">
        <v>0</v>
      </c>
      <c r="M15">
        <v>1</v>
      </c>
      <c r="N15">
        <v>0</v>
      </c>
      <c r="O15">
        <v>0</v>
      </c>
      <c r="P15">
        <v>0.29666666666666669</v>
      </c>
      <c r="Q15">
        <v>45.1</v>
      </c>
      <c r="R15">
        <v>0</v>
      </c>
      <c r="S15">
        <v>10.942668257434811</v>
      </c>
      <c r="T15">
        <v>6.6416599999999999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0.36899999999999999</v>
      </c>
      <c r="AD15">
        <v>7.6300000000000007E-2</v>
      </c>
      <c r="AE15">
        <v>0.44469999999999998</v>
      </c>
      <c r="AF15" s="14">
        <f>IFERROR(VLOOKUP(A15,imigration!$A:$C,2,FALSE),"")</f>
        <v>573248</v>
      </c>
      <c r="AG15" s="14">
        <f>IFERROR(VLOOKUP(A15,imigration!$A:$C,3,FALSE),"")</f>
        <v>576883</v>
      </c>
      <c r="AH15" s="14">
        <f>IFERROR(VLOOKUP('Regression-Data'!$A15,FDIWIR2010!$A:$C,2,FALSE),"")</f>
        <v>1133</v>
      </c>
      <c r="AI15" s="14">
        <f>IFERROR(VLOOKUP('Regression-Data'!$A15,FDIWIR2010!$A:$C,3,FALSE),"")</f>
        <v>-91</v>
      </c>
      <c r="AJ15" s="14">
        <f>IFERROR(VLOOKUP('Regression-Data'!$A15,FDIWIR2015!$A:$C,2,FALSE),"")</f>
        <v>270</v>
      </c>
      <c r="AK15" s="14">
        <f>IFERROR(VLOOKUP('Regression-Data'!$A15,FDIWIR2015!$A:$C,3,FALSE),"")</f>
        <v>-4</v>
      </c>
      <c r="AL15">
        <f t="shared" si="1"/>
        <v>1224</v>
      </c>
      <c r="AM15">
        <f t="shared" si="2"/>
        <v>274</v>
      </c>
      <c r="AN15">
        <f t="shared" si="3"/>
        <v>-3635</v>
      </c>
      <c r="AO15">
        <f t="shared" si="4"/>
        <v>950</v>
      </c>
      <c r="AP15">
        <f t="shared" si="5"/>
        <v>0</v>
      </c>
      <c r="AQ15">
        <f t="shared" si="6"/>
        <v>1</v>
      </c>
    </row>
    <row r="16" spans="1:43" x14ac:dyDescent="0.2">
      <c r="A16" t="s">
        <v>144</v>
      </c>
      <c r="C16">
        <v>5.2750000000000004</v>
      </c>
      <c r="D16">
        <v>5.2249999999999996</v>
      </c>
      <c r="E16">
        <v>4.3</v>
      </c>
      <c r="F16">
        <f t="shared" si="0"/>
        <v>4.9333333333333336</v>
      </c>
      <c r="G16">
        <v>55.9</v>
      </c>
      <c r="H16">
        <v>4.17049</v>
      </c>
      <c r="I16">
        <v>2.38774</v>
      </c>
      <c r="J16" s="4">
        <v>58</v>
      </c>
      <c r="K16">
        <v>0</v>
      </c>
      <c r="L16">
        <v>0</v>
      </c>
      <c r="M16">
        <v>1</v>
      </c>
      <c r="N16">
        <v>0</v>
      </c>
      <c r="O16">
        <v>0</v>
      </c>
      <c r="P16">
        <v>0.43486666666666668</v>
      </c>
      <c r="Q16">
        <v>49.817500000000003</v>
      </c>
      <c r="R16">
        <v>1</v>
      </c>
      <c r="S16">
        <v>11.275480128945158</v>
      </c>
      <c r="T16">
        <v>7.0153699999999999</v>
      </c>
      <c r="U16">
        <v>1</v>
      </c>
      <c r="V16">
        <v>0</v>
      </c>
      <c r="W16">
        <v>1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0.32219999999999999</v>
      </c>
      <c r="AD16">
        <v>0.32329999999999998</v>
      </c>
      <c r="AE16">
        <v>0.65910000000000002</v>
      </c>
      <c r="AF16" s="14">
        <f>IFERROR(VLOOKUP(A16,imigration!$A:$C,2,FALSE),"")</f>
        <v>397785</v>
      </c>
      <c r="AG16" s="14">
        <f>IFERROR(VLOOKUP(A16,imigration!$A:$C,3,FALSE),"")</f>
        <v>405093</v>
      </c>
      <c r="AH16" s="14">
        <f>IFERROR(VLOOKUP('Regression-Data'!$A16,FDIWIR2010!$A:$C,2,FALSE),"")</f>
        <v>6141</v>
      </c>
      <c r="AI16" s="14">
        <f>IFERROR(VLOOKUP('Regression-Data'!$A16,FDIWIR2010!$A:$C,3,FALSE),"")</f>
        <v>1167</v>
      </c>
      <c r="AJ16" s="14">
        <f>IFERROR(VLOOKUP('Regression-Data'!$A16,FDIWIR2015!$A:$C,2,FALSE),"")</f>
        <v>465</v>
      </c>
      <c r="AK16" s="14">
        <f>IFERROR(VLOOKUP('Regression-Data'!$A16,FDIWIR2015!$A:$C,3,FALSE),"")</f>
        <v>2487</v>
      </c>
      <c r="AL16">
        <f t="shared" si="1"/>
        <v>4974</v>
      </c>
      <c r="AM16">
        <f t="shared" si="2"/>
        <v>-2022</v>
      </c>
      <c r="AN16">
        <f t="shared" si="3"/>
        <v>-7308</v>
      </c>
      <c r="AO16">
        <f t="shared" si="4"/>
        <v>6996</v>
      </c>
      <c r="AP16">
        <f t="shared" si="5"/>
        <v>0</v>
      </c>
      <c r="AQ16">
        <f t="shared" si="6"/>
        <v>1</v>
      </c>
    </row>
    <row r="17" spans="1:43" x14ac:dyDescent="0.2">
      <c r="A17" t="s">
        <v>251</v>
      </c>
      <c r="C17">
        <v>5.8250000000000002</v>
      </c>
      <c r="D17">
        <v>5.6249999999999991</v>
      </c>
      <c r="E17">
        <v>4.95</v>
      </c>
      <c r="F17">
        <f t="shared" si="0"/>
        <v>5.4666666666666659</v>
      </c>
      <c r="G17">
        <v>84.9</v>
      </c>
      <c r="H17">
        <v>4.6938700000000004</v>
      </c>
      <c r="I17">
        <v>2.6310899999999999</v>
      </c>
      <c r="J17" s="4">
        <v>74</v>
      </c>
      <c r="K17">
        <v>0</v>
      </c>
      <c r="L17">
        <v>0</v>
      </c>
      <c r="M17">
        <v>0</v>
      </c>
      <c r="N17">
        <v>1</v>
      </c>
      <c r="O17">
        <v>0</v>
      </c>
      <c r="P17">
        <v>0.14003333333333334</v>
      </c>
      <c r="Q17">
        <v>56.2639</v>
      </c>
      <c r="R17">
        <v>0</v>
      </c>
      <c r="S17">
        <v>10.671139055264179</v>
      </c>
      <c r="T17">
        <v>6.7391699999999997</v>
      </c>
      <c r="U17">
        <v>0</v>
      </c>
      <c r="V17">
        <v>1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8.1900000000000001E-2</v>
      </c>
      <c r="AD17">
        <v>0.10489999999999999</v>
      </c>
      <c r="AE17">
        <v>0.23330000000000001</v>
      </c>
      <c r="AF17" s="14">
        <f>IFERROR(VLOOKUP(A17,imigration!$A:$C,2,FALSE),"")</f>
        <v>509740</v>
      </c>
      <c r="AG17" s="14">
        <f>IFERROR(VLOOKUP(A17,imigration!$A:$C,3,FALSE),"")</f>
        <v>572520</v>
      </c>
      <c r="AH17" s="14">
        <f>IFERROR(VLOOKUP('Regression-Data'!$A17,FDIWIR2010!$A:$C,2,FALSE),"")</f>
        <v>-9163</v>
      </c>
      <c r="AI17" s="14">
        <f>IFERROR(VLOOKUP('Regression-Data'!$A17,FDIWIR2010!$A:$C,3,FALSE),"")</f>
        <v>1381</v>
      </c>
      <c r="AJ17" s="14">
        <f>IFERROR(VLOOKUP('Regression-Data'!$A17,FDIWIR2015!$A:$C,2,FALSE),"")</f>
        <v>4102</v>
      </c>
      <c r="AK17" s="14">
        <f>IFERROR(VLOOKUP('Regression-Data'!$A17,FDIWIR2015!$A:$C,3,FALSE),"")</f>
        <v>11177</v>
      </c>
      <c r="AL17">
        <f t="shared" si="1"/>
        <v>-10544</v>
      </c>
      <c r="AM17">
        <f t="shared" si="2"/>
        <v>-7075</v>
      </c>
      <c r="AN17">
        <f t="shared" si="3"/>
        <v>-62780</v>
      </c>
      <c r="AO17">
        <f t="shared" si="4"/>
        <v>-3469</v>
      </c>
      <c r="AP17">
        <f t="shared" si="5"/>
        <v>0</v>
      </c>
      <c r="AQ17">
        <f t="shared" si="6"/>
        <v>0</v>
      </c>
    </row>
    <row r="18" spans="1:43" x14ac:dyDescent="0.2">
      <c r="A18" t="s">
        <v>338</v>
      </c>
      <c r="C18">
        <v>4.6999999999999993</v>
      </c>
      <c r="D18">
        <v>4.4749999999999996</v>
      </c>
      <c r="E18">
        <v>3.9000000000000004</v>
      </c>
      <c r="F18">
        <f t="shared" si="0"/>
        <v>4.3583333333333334</v>
      </c>
      <c r="G18">
        <v>30.9</v>
      </c>
      <c r="H18">
        <v>3.64235</v>
      </c>
      <c r="I18">
        <v>2.8903699999999999</v>
      </c>
      <c r="J18" s="4">
        <v>30</v>
      </c>
      <c r="K18">
        <v>0</v>
      </c>
      <c r="L18">
        <v>1</v>
      </c>
      <c r="M18">
        <v>0</v>
      </c>
      <c r="N18">
        <v>0</v>
      </c>
      <c r="O18">
        <v>0</v>
      </c>
      <c r="P18">
        <v>0.26023333333333332</v>
      </c>
      <c r="Q18">
        <v>18.735700000000001</v>
      </c>
      <c r="R18">
        <v>0</v>
      </c>
      <c r="S18">
        <v>10.794132217426698</v>
      </c>
      <c r="T18">
        <v>6.97736</v>
      </c>
      <c r="U18">
        <v>1</v>
      </c>
      <c r="V18">
        <v>0</v>
      </c>
      <c r="W18">
        <v>0</v>
      </c>
      <c r="X18">
        <v>0</v>
      </c>
      <c r="Y18">
        <v>1</v>
      </c>
      <c r="Z18">
        <v>0</v>
      </c>
      <c r="AA18">
        <v>0</v>
      </c>
      <c r="AB18">
        <v>0</v>
      </c>
      <c r="AC18">
        <v>0.4294</v>
      </c>
      <c r="AD18">
        <v>3.95E-2</v>
      </c>
      <c r="AE18">
        <v>0.31180000000000002</v>
      </c>
      <c r="AF18" s="14">
        <f>IFERROR(VLOOKUP(A18,imigration!$A:$C,2,FALSE),"")</f>
        <v>393720</v>
      </c>
      <c r="AG18" s="14">
        <f>IFERROR(VLOOKUP(A18,imigration!$A:$C,3,FALSE),"")</f>
        <v>415564</v>
      </c>
      <c r="AH18" s="14">
        <f>IFERROR(VLOOKUP('Regression-Data'!$A18,FDIWIR2010!$A:$C,2,FALSE),"")</f>
        <v>2024</v>
      </c>
      <c r="AI18" s="14">
        <f>IFERROR(VLOOKUP('Regression-Data'!$A18,FDIWIR2010!$A:$C,3,FALSE),"")</f>
        <v>25</v>
      </c>
      <c r="AJ18" s="14">
        <f>IFERROR(VLOOKUP('Regression-Data'!$A18,FDIWIR2015!$A:$C,2,FALSE),"")</f>
        <v>2205</v>
      </c>
      <c r="AK18" s="14">
        <f>IFERROR(VLOOKUP('Regression-Data'!$A18,FDIWIR2015!$A:$C,3,FALSE),"")</f>
        <v>22</v>
      </c>
      <c r="AL18">
        <f t="shared" si="1"/>
        <v>1999</v>
      </c>
      <c r="AM18">
        <f t="shared" si="2"/>
        <v>2183</v>
      </c>
      <c r="AN18">
        <f t="shared" si="3"/>
        <v>-21844</v>
      </c>
      <c r="AO18">
        <f t="shared" si="4"/>
        <v>-184</v>
      </c>
      <c r="AP18">
        <f t="shared" si="5"/>
        <v>0</v>
      </c>
      <c r="AQ18">
        <f t="shared" si="6"/>
        <v>0</v>
      </c>
    </row>
    <row r="19" spans="1:43" x14ac:dyDescent="0.2">
      <c r="A19" t="s">
        <v>198</v>
      </c>
      <c r="C19">
        <v>5.05</v>
      </c>
      <c r="D19">
        <v>5.0999999999999996</v>
      </c>
      <c r="E19">
        <v>3.7</v>
      </c>
      <c r="F19">
        <f t="shared" si="0"/>
        <v>4.6166666666666663</v>
      </c>
      <c r="G19">
        <v>33.9</v>
      </c>
      <c r="H19">
        <v>3.58629</v>
      </c>
      <c r="I19">
        <v>3.1035900000000001</v>
      </c>
      <c r="J19" s="4">
        <v>8</v>
      </c>
      <c r="K19">
        <v>0</v>
      </c>
      <c r="L19">
        <v>1</v>
      </c>
      <c r="M19">
        <v>0</v>
      </c>
      <c r="N19">
        <v>0</v>
      </c>
      <c r="O19">
        <v>0</v>
      </c>
      <c r="P19">
        <v>0.30916666666666665</v>
      </c>
      <c r="Q19">
        <v>-1.83124</v>
      </c>
      <c r="R19">
        <v>0</v>
      </c>
      <c r="S19">
        <v>12.527126629423005</v>
      </c>
      <c r="T19">
        <v>7.1535500000000001</v>
      </c>
      <c r="U19">
        <v>1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0</v>
      </c>
      <c r="AC19">
        <v>0.65500000000000003</v>
      </c>
      <c r="AD19">
        <v>0.1308</v>
      </c>
      <c r="AE19">
        <v>0.14169999999999999</v>
      </c>
      <c r="AF19" s="14">
        <f>IFERROR(VLOOKUP(A19,imigration!$A:$C,2,FALSE),"")</f>
        <v>325366</v>
      </c>
      <c r="AG19" s="14">
        <f>IFERROR(VLOOKUP(A19,imigration!$A:$C,3,FALSE),"")</f>
        <v>387513</v>
      </c>
      <c r="AH19" s="14">
        <f>IFERROR(VLOOKUP('Regression-Data'!$A19,FDIWIR2010!$A:$C,2,FALSE),"")</f>
        <v>166</v>
      </c>
      <c r="AI19" s="14">
        <f>IFERROR(VLOOKUP('Regression-Data'!$A19,FDIWIR2010!$A:$C,3,FALSE),"")</f>
        <v>134</v>
      </c>
      <c r="AJ19" s="14">
        <f>IFERROR(VLOOKUP('Regression-Data'!$A19,FDIWIR2015!$A:$C,2,FALSE),"")</f>
        <v>1322</v>
      </c>
      <c r="AK19" s="14">
        <f>IFERROR(VLOOKUP('Regression-Data'!$A19,FDIWIR2015!$A:$C,3,FALSE),"")</f>
        <v>204</v>
      </c>
      <c r="AL19">
        <f t="shared" si="1"/>
        <v>32</v>
      </c>
      <c r="AM19">
        <f t="shared" si="2"/>
        <v>1118</v>
      </c>
      <c r="AN19">
        <f t="shared" si="3"/>
        <v>-62147</v>
      </c>
      <c r="AO19">
        <f t="shared" si="4"/>
        <v>-1086</v>
      </c>
      <c r="AP19">
        <f t="shared" si="5"/>
        <v>0</v>
      </c>
      <c r="AQ19">
        <f t="shared" si="6"/>
        <v>0</v>
      </c>
    </row>
    <row r="20" spans="1:43" x14ac:dyDescent="0.2">
      <c r="A20" t="s">
        <v>209</v>
      </c>
      <c r="C20">
        <v>3.95</v>
      </c>
      <c r="D20">
        <v>4.1999999999999993</v>
      </c>
      <c r="E20">
        <v>3.85</v>
      </c>
      <c r="F20">
        <f t="shared" si="0"/>
        <v>3.9999999999999996</v>
      </c>
      <c r="G20">
        <v>32.700000000000003</v>
      </c>
      <c r="H20">
        <v>3.3161</v>
      </c>
      <c r="I20">
        <v>3.08344</v>
      </c>
      <c r="J20" s="4">
        <v>25</v>
      </c>
      <c r="K20">
        <v>1</v>
      </c>
      <c r="L20">
        <v>0</v>
      </c>
      <c r="M20">
        <v>0</v>
      </c>
      <c r="N20">
        <v>0</v>
      </c>
      <c r="O20">
        <v>0</v>
      </c>
      <c r="P20">
        <v>0.13506666666666667</v>
      </c>
      <c r="Q20">
        <v>26.820599999999999</v>
      </c>
      <c r="R20">
        <v>0</v>
      </c>
      <c r="S20">
        <v>13.81695850917678</v>
      </c>
      <c r="T20">
        <v>7.9047700000000001</v>
      </c>
      <c r="U20">
        <v>1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>
        <v>0</v>
      </c>
      <c r="AC20">
        <v>0.18360000000000001</v>
      </c>
      <c r="AD20">
        <v>2.3699999999999999E-2</v>
      </c>
      <c r="AE20">
        <v>0.19789999999999999</v>
      </c>
      <c r="AF20" s="14">
        <f>IFERROR(VLOOKUP(A20,imigration!$A:$C,2,FALSE),"")</f>
        <v>295714</v>
      </c>
      <c r="AG20" s="14">
        <f>IFERROR(VLOOKUP(A20,imigration!$A:$C,3,FALSE),"")</f>
        <v>491643</v>
      </c>
      <c r="AH20" s="14" t="str">
        <f>IFERROR(VLOOKUP('Regression-Data'!$A20,FDIWIR2010!$A:$C,2,FALSE),"")</f>
        <v/>
      </c>
      <c r="AI20" s="14" t="str">
        <f>IFERROR(VLOOKUP('Regression-Data'!$A20,FDIWIR2010!$A:$C,3,FALSE),"")</f>
        <v/>
      </c>
      <c r="AJ20" s="14" t="str">
        <f>IFERROR(VLOOKUP('Regression-Data'!$A20,FDIWIR2015!$A:$C,2,FALSE),"")</f>
        <v/>
      </c>
      <c r="AK20" s="14" t="str">
        <f>IFERROR(VLOOKUP('Regression-Data'!$A20,FDIWIR2015!$A:$C,3,FALSE),"")</f>
        <v/>
      </c>
      <c r="AL20" t="e">
        <f t="shared" si="1"/>
        <v>#VALUE!</v>
      </c>
      <c r="AM20" t="e">
        <f t="shared" si="2"/>
        <v>#VALUE!</v>
      </c>
      <c r="AN20">
        <f t="shared" si="3"/>
        <v>-195929</v>
      </c>
      <c r="AP20">
        <f t="shared" si="5"/>
        <v>0</v>
      </c>
    </row>
    <row r="21" spans="1:43" x14ac:dyDescent="0.2">
      <c r="A21" t="s">
        <v>461</v>
      </c>
      <c r="C21">
        <v>4.6500000000000004</v>
      </c>
      <c r="D21">
        <v>4.3249999999999993</v>
      </c>
      <c r="E21">
        <v>3.4000000000000004</v>
      </c>
      <c r="F21">
        <f t="shared" si="0"/>
        <v>4.125</v>
      </c>
      <c r="G21">
        <v>31.7</v>
      </c>
      <c r="H21">
        <v>3.4972699999999999</v>
      </c>
      <c r="I21">
        <v>2.8810699999999998</v>
      </c>
      <c r="J21" s="4">
        <v>19</v>
      </c>
      <c r="K21">
        <v>0</v>
      </c>
      <c r="L21">
        <v>1</v>
      </c>
      <c r="M21">
        <v>0</v>
      </c>
      <c r="N21">
        <v>0</v>
      </c>
      <c r="O21">
        <v>0</v>
      </c>
      <c r="P21">
        <v>0.18456666666666666</v>
      </c>
      <c r="Q21">
        <v>13.7942</v>
      </c>
      <c r="R21">
        <v>0</v>
      </c>
      <c r="S21">
        <v>9.9542281942393114</v>
      </c>
      <c r="T21">
        <v>6.7837300000000003</v>
      </c>
      <c r="U21">
        <v>1</v>
      </c>
      <c r="V21">
        <v>0</v>
      </c>
      <c r="W21">
        <v>0</v>
      </c>
      <c r="X21">
        <v>0</v>
      </c>
      <c r="Y21">
        <v>1</v>
      </c>
      <c r="Z21">
        <v>0</v>
      </c>
      <c r="AA21">
        <v>0</v>
      </c>
      <c r="AB21">
        <v>0</v>
      </c>
      <c r="AC21">
        <v>0.1978</v>
      </c>
      <c r="AD21">
        <v>0</v>
      </c>
      <c r="AE21">
        <v>0.35589999999999999</v>
      </c>
      <c r="AF21" s="14">
        <f>IFERROR(VLOOKUP(A21,imigration!$A:$C,2,FALSE),"")</f>
        <v>40324</v>
      </c>
      <c r="AG21" s="14">
        <f>IFERROR(VLOOKUP(A21,imigration!$A:$C,3,FALSE),"")</f>
        <v>42045</v>
      </c>
      <c r="AH21" s="14">
        <f>IFERROR(VLOOKUP('Regression-Data'!$A21,FDIWIR2010!$A:$C,2,FALSE),"")</f>
        <v>-230</v>
      </c>
      <c r="AI21" s="14">
        <f>IFERROR(VLOOKUP('Regression-Data'!$A21,FDIWIR2010!$A:$C,3,FALSE),"")</f>
        <v>-5</v>
      </c>
      <c r="AJ21" s="14">
        <f>IFERROR(VLOOKUP('Regression-Data'!$A21,FDIWIR2015!$A:$C,2,FALSE),"")</f>
        <v>399</v>
      </c>
      <c r="AK21" s="14" t="str">
        <f>IFERROR(VLOOKUP('Regression-Data'!$A21,FDIWIR2015!$A:$C,3,FALSE),"")</f>
        <v>-0.1</v>
      </c>
      <c r="AL21">
        <f t="shared" si="1"/>
        <v>-225</v>
      </c>
      <c r="AM21">
        <f t="shared" si="2"/>
        <v>399.1</v>
      </c>
      <c r="AN21">
        <f t="shared" si="3"/>
        <v>-1721</v>
      </c>
      <c r="AO21">
        <f t="shared" si="4"/>
        <v>-624.1</v>
      </c>
      <c r="AP21">
        <f t="shared" si="5"/>
        <v>0</v>
      </c>
      <c r="AQ21">
        <f t="shared" si="6"/>
        <v>0</v>
      </c>
    </row>
    <row r="22" spans="1:43" x14ac:dyDescent="0.2">
      <c r="A22" t="s">
        <v>412</v>
      </c>
      <c r="C22">
        <v>5.5</v>
      </c>
      <c r="D22">
        <v>5.6</v>
      </c>
      <c r="E22">
        <v>4.3499999999999996</v>
      </c>
      <c r="F22">
        <f t="shared" si="0"/>
        <v>5.1499999999999995</v>
      </c>
      <c r="G22">
        <v>69.900000000000006</v>
      </c>
      <c r="H22">
        <v>4.09016</v>
      </c>
      <c r="I22">
        <v>2.6703100000000002</v>
      </c>
      <c r="J22" s="4">
        <v>60</v>
      </c>
      <c r="K22">
        <v>0</v>
      </c>
      <c r="L22">
        <v>0</v>
      </c>
      <c r="M22">
        <v>1</v>
      </c>
      <c r="N22">
        <v>0</v>
      </c>
      <c r="O22">
        <v>0</v>
      </c>
      <c r="P22">
        <v>0.49969999999999998</v>
      </c>
      <c r="Q22">
        <v>58.595300000000002</v>
      </c>
      <c r="R22">
        <v>0</v>
      </c>
      <c r="S22">
        <v>10.71944953261348</v>
      </c>
      <c r="T22">
        <v>6.1300600000000003</v>
      </c>
      <c r="U22">
        <v>1</v>
      </c>
      <c r="V22">
        <v>0</v>
      </c>
      <c r="W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0.50619999999999998</v>
      </c>
      <c r="AD22">
        <v>0.49440000000000001</v>
      </c>
      <c r="AE22">
        <v>0.4985</v>
      </c>
      <c r="AF22" s="14">
        <f>IFERROR(VLOOKUP(A22,imigration!$A:$C,2,FALSE),"")</f>
        <v>217890</v>
      </c>
      <c r="AG22" s="14">
        <f>IFERROR(VLOOKUP(A22,imigration!$A:$C,3,FALSE),"")</f>
        <v>202348</v>
      </c>
      <c r="AH22" s="14">
        <f>IFERROR(VLOOKUP('Regression-Data'!$A22,FDIWIR2010!$A:$C,2,FALSE),"")</f>
        <v>1024</v>
      </c>
      <c r="AI22" s="14">
        <f>IFERROR(VLOOKUP('Regression-Data'!$A22,FDIWIR2010!$A:$C,3,FALSE),"")</f>
        <v>156</v>
      </c>
      <c r="AJ22" s="14">
        <f>IFERROR(VLOOKUP('Regression-Data'!$A22,FDIWIR2015!$A:$C,2,FALSE),"")</f>
        <v>130</v>
      </c>
      <c r="AK22" s="14">
        <f>IFERROR(VLOOKUP('Regression-Data'!$A22,FDIWIR2015!$A:$C,3,FALSE),"")</f>
        <v>323</v>
      </c>
      <c r="AL22">
        <f t="shared" si="1"/>
        <v>868</v>
      </c>
      <c r="AM22">
        <f t="shared" si="2"/>
        <v>-193</v>
      </c>
      <c r="AN22">
        <f t="shared" si="3"/>
        <v>15542</v>
      </c>
      <c r="AO22">
        <f t="shared" si="4"/>
        <v>1061</v>
      </c>
      <c r="AP22">
        <f t="shared" si="5"/>
        <v>1</v>
      </c>
      <c r="AQ22">
        <f t="shared" si="6"/>
        <v>1</v>
      </c>
    </row>
    <row r="23" spans="1:43" x14ac:dyDescent="0.2">
      <c r="A23" t="s">
        <v>128</v>
      </c>
      <c r="C23">
        <v>3.9499999999999997</v>
      </c>
      <c r="D23">
        <v>3.9250000000000003</v>
      </c>
      <c r="E23">
        <v>3.75</v>
      </c>
      <c r="F23">
        <f t="shared" si="0"/>
        <v>3.875</v>
      </c>
      <c r="G23">
        <v>37.6</v>
      </c>
      <c r="H23">
        <v>2.4807399999999999</v>
      </c>
      <c r="I23">
        <v>3.1184400000000001</v>
      </c>
      <c r="J23" s="4">
        <v>20</v>
      </c>
      <c r="K23">
        <v>0</v>
      </c>
      <c r="L23">
        <v>1</v>
      </c>
      <c r="M23">
        <v>0</v>
      </c>
      <c r="N23">
        <v>0</v>
      </c>
      <c r="O23">
        <v>0</v>
      </c>
      <c r="P23">
        <v>0.7185666666666668</v>
      </c>
      <c r="Q23">
        <v>9.1449999999999996</v>
      </c>
      <c r="R23">
        <v>1</v>
      </c>
      <c r="S23">
        <v>13.935182475226718</v>
      </c>
      <c r="T23">
        <v>7.9115900000000003</v>
      </c>
      <c r="U23">
        <v>1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0.72350000000000003</v>
      </c>
      <c r="AD23">
        <v>0.80730000000000002</v>
      </c>
      <c r="AE23">
        <v>0.62490000000000001</v>
      </c>
      <c r="AF23" s="14">
        <f>IFERROR(VLOOKUP(A23,imigration!$A:$C,2,FALSE),"")</f>
        <v>567720</v>
      </c>
      <c r="AG23" s="14">
        <f>IFERROR(VLOOKUP(A23,imigration!$A:$C,3,FALSE),"")</f>
        <v>1072949</v>
      </c>
      <c r="AH23" s="14">
        <f>IFERROR(VLOOKUP('Regression-Data'!$A23,FDIWIR2010!$A:$C,2,FALSE),"")</f>
        <v>288</v>
      </c>
      <c r="AI23" s="14" t="str">
        <f>IFERROR(VLOOKUP('Regression-Data'!$A23,FDIWIR2010!$A:$C,3,FALSE),"")</f>
        <v>-</v>
      </c>
      <c r="AJ23" s="14">
        <f>IFERROR(VLOOKUP('Regression-Data'!$A23,FDIWIR2015!$A:$C,2,FALSE),"")</f>
        <v>2193</v>
      </c>
      <c r="AK23" s="14" t="str">
        <f>IFERROR(VLOOKUP('Regression-Data'!$A23,FDIWIR2015!$A:$C,3,FALSE),"")</f>
        <v>-</v>
      </c>
      <c r="AL23" t="e">
        <f t="shared" si="1"/>
        <v>#VALUE!</v>
      </c>
      <c r="AM23" t="e">
        <f t="shared" si="2"/>
        <v>#VALUE!</v>
      </c>
      <c r="AN23">
        <f t="shared" si="3"/>
        <v>-505229</v>
      </c>
      <c r="AP23">
        <f t="shared" si="5"/>
        <v>0</v>
      </c>
    </row>
    <row r="24" spans="1:43" x14ac:dyDescent="0.2">
      <c r="A24" t="s">
        <v>39</v>
      </c>
      <c r="C24">
        <v>6.125</v>
      </c>
      <c r="D24">
        <v>6.5250000000000004</v>
      </c>
      <c r="E24">
        <v>6.1499999999999995</v>
      </c>
      <c r="F24">
        <f t="shared" si="0"/>
        <v>6.2666666666666666</v>
      </c>
      <c r="G24">
        <v>90</v>
      </c>
      <c r="H24">
        <v>4.6005099999999999</v>
      </c>
      <c r="I24">
        <v>2.6548099999999999</v>
      </c>
      <c r="J24" s="4">
        <v>63</v>
      </c>
      <c r="K24">
        <v>0</v>
      </c>
      <c r="L24">
        <v>0</v>
      </c>
      <c r="M24">
        <v>0</v>
      </c>
      <c r="N24">
        <v>1</v>
      </c>
      <c r="O24">
        <v>0</v>
      </c>
      <c r="P24">
        <v>0.17526666666666668</v>
      </c>
      <c r="Q24">
        <v>61.924100000000003</v>
      </c>
      <c r="R24">
        <v>0</v>
      </c>
      <c r="S24">
        <v>12.726629764325333</v>
      </c>
      <c r="T24">
        <v>6.7247899999999996</v>
      </c>
      <c r="U24">
        <v>0</v>
      </c>
      <c r="V24">
        <v>1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0.13150000000000001</v>
      </c>
      <c r="AD24">
        <v>0.14119999999999999</v>
      </c>
      <c r="AE24">
        <v>0.25309999999999999</v>
      </c>
      <c r="AF24" s="14">
        <f>IFERROR(VLOOKUP(A24,imigration!$A:$C,2,FALSE),"")</f>
        <v>248135</v>
      </c>
      <c r="AG24" s="14">
        <f>IFERROR(VLOOKUP(A24,imigration!$A:$C,3,FALSE),"")</f>
        <v>315881</v>
      </c>
      <c r="AH24" s="14">
        <f>IFERROR(VLOOKUP('Regression-Data'!$A24,FDIWIR2010!$A:$C,2,FALSE),"")</f>
        <v>7359</v>
      </c>
      <c r="AI24" s="14">
        <f>IFERROR(VLOOKUP('Regression-Data'!$A24,FDIWIR2010!$A:$C,3,FALSE),"")</f>
        <v>10167</v>
      </c>
      <c r="AJ24" s="14">
        <f>IFERROR(VLOOKUP('Regression-Data'!$A24,FDIWIR2015!$A:$C,2,FALSE),"")</f>
        <v>1568</v>
      </c>
      <c r="AK24" s="14">
        <f>IFERROR(VLOOKUP('Regression-Data'!$A24,FDIWIR2015!$A:$C,3,FALSE),"")</f>
        <v>-16029</v>
      </c>
      <c r="AL24">
        <f t="shared" si="1"/>
        <v>-2808</v>
      </c>
      <c r="AM24">
        <f t="shared" si="2"/>
        <v>17597</v>
      </c>
      <c r="AN24">
        <f t="shared" si="3"/>
        <v>-67746</v>
      </c>
      <c r="AO24">
        <f t="shared" si="4"/>
        <v>-20405</v>
      </c>
      <c r="AP24">
        <f t="shared" si="5"/>
        <v>0</v>
      </c>
      <c r="AQ24">
        <f t="shared" si="6"/>
        <v>0</v>
      </c>
    </row>
    <row r="25" spans="1:43" x14ac:dyDescent="0.2">
      <c r="A25" t="s">
        <v>305</v>
      </c>
      <c r="C25">
        <v>5.7249999999999996</v>
      </c>
      <c r="D25">
        <v>5.5750000000000002</v>
      </c>
      <c r="E25">
        <v>4.6500000000000004</v>
      </c>
      <c r="F25">
        <f t="shared" si="0"/>
        <v>5.3166666666666673</v>
      </c>
      <c r="G25">
        <v>69.7</v>
      </c>
      <c r="H25">
        <v>4.5453999999999999</v>
      </c>
      <c r="I25">
        <v>2.7966000000000002</v>
      </c>
      <c r="J25" s="4">
        <v>71</v>
      </c>
      <c r="K25">
        <v>0</v>
      </c>
      <c r="L25">
        <v>1</v>
      </c>
      <c r="M25">
        <v>0</v>
      </c>
      <c r="N25">
        <v>0</v>
      </c>
      <c r="O25">
        <v>0</v>
      </c>
      <c r="P25">
        <v>0.2094</v>
      </c>
      <c r="Q25">
        <v>46.227600000000002</v>
      </c>
      <c r="R25">
        <v>0</v>
      </c>
      <c r="S25">
        <v>13.212251612267197</v>
      </c>
      <c r="T25">
        <v>7.80457</v>
      </c>
      <c r="U25">
        <v>0</v>
      </c>
      <c r="V25">
        <v>1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0.1032</v>
      </c>
      <c r="AD25">
        <v>0.1221</v>
      </c>
      <c r="AE25">
        <v>0.40289999999999998</v>
      </c>
      <c r="AF25" s="14">
        <f>IFERROR(VLOOKUP(A25,imigration!$A:$C,2,FALSE),"")</f>
        <v>7196481</v>
      </c>
      <c r="AG25" s="14">
        <f>IFERROR(VLOOKUP(A25,imigration!$A:$C,3,FALSE),"")</f>
        <v>7784418</v>
      </c>
      <c r="AH25" s="14">
        <f>IFERROR(VLOOKUP('Regression-Data'!$A25,FDIWIR2010!$A:$C,2,FALSE),"")</f>
        <v>13889</v>
      </c>
      <c r="AI25" s="14">
        <f>IFERROR(VLOOKUP('Regression-Data'!$A25,FDIWIR2010!$A:$C,3,FALSE),"")</f>
        <v>48156</v>
      </c>
      <c r="AJ25" s="14">
        <f>IFERROR(VLOOKUP('Regression-Data'!$A25,FDIWIR2015!$A:$C,2,FALSE),"")</f>
        <v>46991</v>
      </c>
      <c r="AK25" s="14">
        <f>IFERROR(VLOOKUP('Regression-Data'!$A25,FDIWIR2015!$A:$C,3,FALSE),"")</f>
        <v>44373</v>
      </c>
      <c r="AL25">
        <f t="shared" si="1"/>
        <v>-34267</v>
      </c>
      <c r="AM25">
        <f t="shared" si="2"/>
        <v>2618</v>
      </c>
      <c r="AN25">
        <f t="shared" si="3"/>
        <v>-587937</v>
      </c>
      <c r="AO25">
        <f t="shared" si="4"/>
        <v>-36885</v>
      </c>
      <c r="AP25">
        <f t="shared" si="5"/>
        <v>0</v>
      </c>
      <c r="AQ25">
        <f t="shared" si="6"/>
        <v>0</v>
      </c>
    </row>
    <row r="26" spans="1:43" x14ac:dyDescent="0.2">
      <c r="A26" t="s">
        <v>385</v>
      </c>
      <c r="C26">
        <v>5.5499999999999989</v>
      </c>
      <c r="D26">
        <v>5.7249999999999996</v>
      </c>
      <c r="E26">
        <v>4.875</v>
      </c>
      <c r="F26">
        <f t="shared" si="0"/>
        <v>5.3833333333333329</v>
      </c>
      <c r="G26">
        <v>77.7</v>
      </c>
      <c r="H26">
        <v>4.5677599999999998</v>
      </c>
      <c r="I26">
        <v>2.73725</v>
      </c>
      <c r="J26" s="4">
        <v>67</v>
      </c>
      <c r="K26">
        <v>0</v>
      </c>
      <c r="L26">
        <v>0</v>
      </c>
      <c r="M26">
        <v>1</v>
      </c>
      <c r="N26">
        <v>0</v>
      </c>
      <c r="O26">
        <v>0</v>
      </c>
      <c r="P26">
        <v>0.32983333333333337</v>
      </c>
      <c r="Q26">
        <v>51.165700000000001</v>
      </c>
      <c r="R26">
        <v>0</v>
      </c>
      <c r="S26">
        <v>12.786401010777317</v>
      </c>
      <c r="T26">
        <v>7.9132100000000003</v>
      </c>
      <c r="U26">
        <v>0</v>
      </c>
      <c r="V26">
        <v>1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0.16819999999999999</v>
      </c>
      <c r="AD26">
        <v>0.16420000000000001</v>
      </c>
      <c r="AE26">
        <v>0.65710000000000002</v>
      </c>
      <c r="AF26" s="14">
        <f>IFERROR(VLOOKUP(A26,imigration!$A:$C,2,FALSE),"")</f>
        <v>11605690</v>
      </c>
      <c r="AG26" s="14">
        <f>IFERROR(VLOOKUP(A26,imigration!$A:$C,3,FALSE),"")</f>
        <v>12005690</v>
      </c>
      <c r="AH26" s="14">
        <f>IFERROR(VLOOKUP('Regression-Data'!$A26,FDIWIR2010!$A:$C,2,FALSE),"")</f>
        <v>65642</v>
      </c>
      <c r="AI26" s="14">
        <f>IFERROR(VLOOKUP('Regression-Data'!$A26,FDIWIR2010!$A:$C,3,FALSE),"")</f>
        <v>125451</v>
      </c>
      <c r="AJ26" s="14">
        <f>IFERROR(VLOOKUP('Regression-Data'!$A26,FDIWIR2015!$A:$C,2,FALSE),"")</f>
        <v>33312</v>
      </c>
      <c r="AK26" s="14">
        <f>IFERROR(VLOOKUP('Regression-Data'!$A26,FDIWIR2015!$A:$C,3,FALSE),"")</f>
        <v>93283</v>
      </c>
      <c r="AL26">
        <f t="shared" si="1"/>
        <v>-59809</v>
      </c>
      <c r="AM26">
        <f t="shared" si="2"/>
        <v>-59971</v>
      </c>
      <c r="AN26">
        <f t="shared" si="3"/>
        <v>-400000</v>
      </c>
      <c r="AO26">
        <f t="shared" si="4"/>
        <v>162</v>
      </c>
      <c r="AP26">
        <f t="shared" si="5"/>
        <v>0</v>
      </c>
      <c r="AQ26">
        <f t="shared" si="6"/>
        <v>1</v>
      </c>
    </row>
    <row r="27" spans="1:43" x14ac:dyDescent="0.2">
      <c r="A27" t="s">
        <v>137</v>
      </c>
      <c r="C27">
        <v>4.7</v>
      </c>
      <c r="D27">
        <v>4.1499999999999995</v>
      </c>
      <c r="E27">
        <v>4.125</v>
      </c>
      <c r="F27">
        <f t="shared" si="0"/>
        <v>4.3250000000000002</v>
      </c>
      <c r="G27">
        <v>35.5</v>
      </c>
      <c r="H27">
        <v>2.97499</v>
      </c>
      <c r="I27">
        <v>2.8429700000000002</v>
      </c>
      <c r="J27" s="4">
        <v>15</v>
      </c>
      <c r="K27">
        <v>1</v>
      </c>
      <c r="L27">
        <v>0</v>
      </c>
      <c r="M27">
        <v>0</v>
      </c>
      <c r="N27">
        <v>0</v>
      </c>
      <c r="O27">
        <v>0</v>
      </c>
      <c r="P27">
        <v>0.71503333333333341</v>
      </c>
      <c r="Q27">
        <v>7.9465300000000001</v>
      </c>
      <c r="R27">
        <v>0</v>
      </c>
      <c r="S27">
        <v>12.382283905759454</v>
      </c>
      <c r="T27">
        <v>7.3589900000000004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1</v>
      </c>
      <c r="AC27">
        <v>0.67330000000000001</v>
      </c>
      <c r="AD27">
        <v>0.67310000000000003</v>
      </c>
      <c r="AE27">
        <v>0.79869999999999997</v>
      </c>
      <c r="AF27" s="14">
        <f>IFERROR(VLOOKUP(A27,imigration!$A:$C,2,FALSE),"")</f>
        <v>337017</v>
      </c>
      <c r="AG27" s="14">
        <f>IFERROR(VLOOKUP(A27,imigration!$A:$C,3,FALSE),"")</f>
        <v>399471</v>
      </c>
      <c r="AH27" s="14">
        <f>IFERROR(VLOOKUP('Regression-Data'!$A27,FDIWIR2010!$A:$C,2,FALSE),"")</f>
        <v>2527</v>
      </c>
      <c r="AI27" s="14" t="str">
        <f>IFERROR(VLOOKUP('Regression-Data'!$A27,FDIWIR2010!$A:$C,3,FALSE),"")</f>
        <v>-</v>
      </c>
      <c r="AJ27" s="14">
        <f>IFERROR(VLOOKUP('Regression-Data'!$A27,FDIWIR2015!$A:$C,2,FALSE),"")</f>
        <v>3192</v>
      </c>
      <c r="AK27" s="14">
        <f>IFERROR(VLOOKUP('Regression-Data'!$A27,FDIWIR2015!$A:$C,3,FALSE),"")</f>
        <v>221</v>
      </c>
      <c r="AL27" t="e">
        <f t="shared" si="1"/>
        <v>#VALUE!</v>
      </c>
      <c r="AM27">
        <f t="shared" si="2"/>
        <v>2971</v>
      </c>
      <c r="AN27">
        <f t="shared" si="3"/>
        <v>-62454</v>
      </c>
      <c r="AP27">
        <f t="shared" si="5"/>
        <v>0</v>
      </c>
    </row>
    <row r="28" spans="1:43" x14ac:dyDescent="0.2">
      <c r="A28" t="s">
        <v>559</v>
      </c>
      <c r="C28">
        <v>4.1750000000000007</v>
      </c>
      <c r="D28">
        <v>4.0749999999999993</v>
      </c>
      <c r="E28">
        <v>4.0249999999999995</v>
      </c>
      <c r="F28">
        <f t="shared" si="0"/>
        <v>4.0916666666666659</v>
      </c>
      <c r="G28">
        <v>41.3</v>
      </c>
      <c r="H28">
        <v>4.3216099999999997</v>
      </c>
      <c r="I28">
        <v>2.9901599999999999</v>
      </c>
      <c r="J28" s="4">
        <v>35</v>
      </c>
      <c r="K28">
        <v>0</v>
      </c>
      <c r="L28">
        <v>1</v>
      </c>
      <c r="M28">
        <v>0</v>
      </c>
      <c r="N28">
        <v>0</v>
      </c>
      <c r="O28">
        <v>0</v>
      </c>
      <c r="P28">
        <v>0.11353333333333333</v>
      </c>
      <c r="Q28">
        <v>39.074199999999998</v>
      </c>
      <c r="R28">
        <v>0</v>
      </c>
      <c r="S28">
        <v>11.787681859610787</v>
      </c>
      <c r="T28">
        <v>7.03904</v>
      </c>
      <c r="U28">
        <v>1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0.15759999999999999</v>
      </c>
      <c r="AD28">
        <v>0.03</v>
      </c>
      <c r="AE28">
        <v>0.153</v>
      </c>
      <c r="AF28" s="14">
        <f>IFERROR(VLOOKUP(A28,imigration!$A:$C,2,FALSE),"")</f>
        <v>1269749</v>
      </c>
      <c r="AG28" s="14">
        <f>IFERROR(VLOOKUP(A28,imigration!$A:$C,3,FALSE),"")</f>
        <v>1242514</v>
      </c>
      <c r="AH28" s="14">
        <f>IFERROR(VLOOKUP('Regression-Data'!$A28,FDIWIR2010!$A:$C,2,FALSE),"")</f>
        <v>330</v>
      </c>
      <c r="AI28" s="14">
        <f>IFERROR(VLOOKUP('Regression-Data'!$A28,FDIWIR2010!$A:$C,3,FALSE),"")</f>
        <v>1557</v>
      </c>
      <c r="AJ28" s="14">
        <f>IFERROR(VLOOKUP('Regression-Data'!$A28,FDIWIR2015!$A:$C,2,FALSE),"")</f>
        <v>1140</v>
      </c>
      <c r="AK28" s="14">
        <f>IFERROR(VLOOKUP('Regression-Data'!$A28,FDIWIR2015!$A:$C,3,FALSE),"")</f>
        <v>2127</v>
      </c>
      <c r="AL28">
        <f t="shared" si="1"/>
        <v>-1227</v>
      </c>
      <c r="AM28">
        <f t="shared" si="2"/>
        <v>-987</v>
      </c>
      <c r="AN28">
        <f t="shared" si="3"/>
        <v>27235</v>
      </c>
      <c r="AO28">
        <f t="shared" si="4"/>
        <v>-240</v>
      </c>
      <c r="AP28">
        <f t="shared" si="5"/>
        <v>1</v>
      </c>
      <c r="AQ28">
        <f t="shared" si="6"/>
        <v>0</v>
      </c>
    </row>
    <row r="29" spans="1:43" x14ac:dyDescent="0.2">
      <c r="A29" t="s">
        <v>213</v>
      </c>
      <c r="C29">
        <v>5.25</v>
      </c>
      <c r="D29">
        <v>5.0249999999999995</v>
      </c>
      <c r="E29">
        <v>3.8</v>
      </c>
      <c r="F29">
        <f t="shared" si="0"/>
        <v>4.6916666666666664</v>
      </c>
      <c r="G29">
        <v>27.5</v>
      </c>
      <c r="H29">
        <v>3.4085999999999999</v>
      </c>
      <c r="I29">
        <v>3.0122599999999999</v>
      </c>
      <c r="J29" s="4">
        <v>6</v>
      </c>
      <c r="K29">
        <v>0</v>
      </c>
      <c r="L29">
        <v>1</v>
      </c>
      <c r="M29">
        <v>0</v>
      </c>
      <c r="N29">
        <v>0</v>
      </c>
      <c r="O29">
        <v>0</v>
      </c>
      <c r="P29">
        <v>0.44870000000000004</v>
      </c>
      <c r="Q29">
        <v>15.7835</v>
      </c>
      <c r="R29">
        <v>0</v>
      </c>
      <c r="S29">
        <v>11.598084293718179</v>
      </c>
      <c r="T29">
        <v>7.13842</v>
      </c>
      <c r="U29">
        <v>1</v>
      </c>
      <c r="V29">
        <v>0</v>
      </c>
      <c r="W29">
        <v>0</v>
      </c>
      <c r="X29">
        <v>0</v>
      </c>
      <c r="Y29">
        <v>1</v>
      </c>
      <c r="Z29">
        <v>0</v>
      </c>
      <c r="AA29">
        <v>0</v>
      </c>
      <c r="AB29">
        <v>0</v>
      </c>
      <c r="AC29">
        <v>0.51219999999999999</v>
      </c>
      <c r="AD29">
        <v>0.45860000000000001</v>
      </c>
      <c r="AE29">
        <v>0.37530000000000002</v>
      </c>
      <c r="AF29" s="14">
        <f>IFERROR(VLOOKUP(A29,imigration!$A:$C,2,FALSE),"")</f>
        <v>66384</v>
      </c>
      <c r="AG29" s="14">
        <f>IFERROR(VLOOKUP(A29,imigration!$A:$C,3,FALSE),"")</f>
        <v>76352</v>
      </c>
      <c r="AH29" s="14">
        <f>IFERROR(VLOOKUP('Regression-Data'!$A29,FDIWIR2010!$A:$C,2,FALSE),"")</f>
        <v>806</v>
      </c>
      <c r="AI29" s="14">
        <f>IFERROR(VLOOKUP('Regression-Data'!$A29,FDIWIR2010!$A:$C,3,FALSE),"")</f>
        <v>24</v>
      </c>
      <c r="AJ29" s="14">
        <f>IFERROR(VLOOKUP('Regression-Data'!$A29,FDIWIR2015!$A:$C,2,FALSE),"")</f>
        <v>1221</v>
      </c>
      <c r="AK29" s="14">
        <f>IFERROR(VLOOKUP('Regression-Data'!$A29,FDIWIR2015!$A:$C,3,FALSE),"")</f>
        <v>117</v>
      </c>
      <c r="AL29">
        <f t="shared" si="1"/>
        <v>782</v>
      </c>
      <c r="AM29">
        <f t="shared" si="2"/>
        <v>1104</v>
      </c>
      <c r="AN29">
        <f t="shared" si="3"/>
        <v>-9968</v>
      </c>
      <c r="AO29">
        <f t="shared" si="4"/>
        <v>-322</v>
      </c>
      <c r="AP29">
        <f t="shared" si="5"/>
        <v>0</v>
      </c>
      <c r="AQ29">
        <f t="shared" si="6"/>
        <v>0</v>
      </c>
    </row>
    <row r="30" spans="1:43" x14ac:dyDescent="0.2">
      <c r="A30" t="s">
        <v>217</v>
      </c>
      <c r="C30">
        <v>5.4500000000000011</v>
      </c>
      <c r="D30">
        <v>6.2250000000000005</v>
      </c>
      <c r="E30">
        <v>5.4749999999999996</v>
      </c>
      <c r="F30">
        <f t="shared" si="0"/>
        <v>5.7166666666666659</v>
      </c>
      <c r="G30">
        <v>80.3</v>
      </c>
      <c r="H30">
        <v>4.4936999999999996</v>
      </c>
      <c r="I30">
        <v>2.8558300000000001</v>
      </c>
      <c r="J30" s="4">
        <v>25</v>
      </c>
      <c r="K30">
        <v>1</v>
      </c>
      <c r="L30">
        <v>0</v>
      </c>
      <c r="M30">
        <v>0</v>
      </c>
      <c r="N30">
        <v>0</v>
      </c>
      <c r="O30">
        <v>0</v>
      </c>
      <c r="P30">
        <v>0.23129999999999998</v>
      </c>
      <c r="Q30">
        <v>22.3964</v>
      </c>
      <c r="R30">
        <v>0</v>
      </c>
      <c r="S30">
        <v>6.9957661563048505</v>
      </c>
      <c r="T30">
        <v>6.8406200000000004</v>
      </c>
      <c r="U30">
        <v>1</v>
      </c>
      <c r="V30">
        <v>0</v>
      </c>
      <c r="W30">
        <v>0</v>
      </c>
      <c r="X30">
        <v>0</v>
      </c>
      <c r="Y30">
        <v>0</v>
      </c>
      <c r="Z30">
        <v>0</v>
      </c>
      <c r="AA30">
        <v>1</v>
      </c>
      <c r="AB30">
        <v>0</v>
      </c>
      <c r="AC30">
        <v>6.2E-2</v>
      </c>
      <c r="AD30">
        <v>0.21279999999999999</v>
      </c>
      <c r="AE30">
        <v>0.41909999999999997</v>
      </c>
      <c r="AF30" s="14">
        <f>IFERROR(VLOOKUP(A30,imigration!$A:$C,2,FALSE),"")</f>
        <v>2779950</v>
      </c>
      <c r="AG30" s="14">
        <f>IFERROR(VLOOKUP(A30,imigration!$A:$C,3,FALSE),"")</f>
        <v>2838665</v>
      </c>
      <c r="AH30" s="14" t="str">
        <f>IFERROR(VLOOKUP('Regression-Data'!$A30,FDIWIR2010!$A:$C,2,FALSE),"")</f>
        <v/>
      </c>
      <c r="AI30" s="14" t="str">
        <f>IFERROR(VLOOKUP('Regression-Data'!$A30,FDIWIR2010!$A:$C,3,FALSE),"")</f>
        <v/>
      </c>
      <c r="AJ30" s="14" t="str">
        <f>IFERROR(VLOOKUP('Regression-Data'!$A30,FDIWIR2015!$A:$C,2,FALSE),"")</f>
        <v/>
      </c>
      <c r="AK30" s="14" t="str">
        <f>IFERROR(VLOOKUP('Regression-Data'!$A30,FDIWIR2015!$A:$C,3,FALSE),"")</f>
        <v/>
      </c>
      <c r="AL30" t="e">
        <f t="shared" si="1"/>
        <v>#VALUE!</v>
      </c>
      <c r="AM30" t="e">
        <f t="shared" si="2"/>
        <v>#VALUE!</v>
      </c>
      <c r="AN30">
        <f t="shared" si="3"/>
        <v>-58715</v>
      </c>
      <c r="AP30">
        <f t="shared" si="5"/>
        <v>0</v>
      </c>
    </row>
    <row r="31" spans="1:43" x14ac:dyDescent="0.2">
      <c r="A31" t="s">
        <v>38</v>
      </c>
      <c r="C31">
        <v>4.2749999999999995</v>
      </c>
      <c r="D31">
        <v>4.7249999999999996</v>
      </c>
      <c r="E31">
        <v>4.0250000000000004</v>
      </c>
      <c r="F31">
        <f t="shared" si="0"/>
        <v>4.3416666666666668</v>
      </c>
      <c r="G31">
        <v>41.5</v>
      </c>
      <c r="H31">
        <v>4.0297099999999997</v>
      </c>
      <c r="I31">
        <v>2.9531700000000001</v>
      </c>
      <c r="J31" s="4">
        <v>80</v>
      </c>
      <c r="K31">
        <v>0</v>
      </c>
      <c r="L31">
        <v>0</v>
      </c>
      <c r="M31">
        <v>1</v>
      </c>
      <c r="N31">
        <v>0</v>
      </c>
      <c r="O31">
        <v>0</v>
      </c>
      <c r="P31">
        <v>0.2354333333333333</v>
      </c>
      <c r="Q31">
        <v>47.162500000000001</v>
      </c>
      <c r="R31">
        <v>1</v>
      </c>
      <c r="S31">
        <v>11.440698798972878</v>
      </c>
      <c r="T31">
        <v>7.0020199999999999</v>
      </c>
      <c r="U31">
        <v>1</v>
      </c>
      <c r="V31">
        <v>0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0.1522</v>
      </c>
      <c r="AD31">
        <v>2.9700000000000001E-2</v>
      </c>
      <c r="AE31">
        <v>0.52439999999999998</v>
      </c>
      <c r="AF31" s="14">
        <f>IFERROR(VLOOKUP(A31,imigration!$A:$C,2,FALSE),"")</f>
        <v>436616</v>
      </c>
      <c r="AG31" s="14">
        <f>IFERROR(VLOOKUP(A31,imigration!$A:$C,3,FALSE),"")</f>
        <v>449632</v>
      </c>
      <c r="AH31" s="14">
        <f>IFERROR(VLOOKUP('Regression-Data'!$A31,FDIWIR2010!$A:$C,2,FALSE),"")</f>
        <v>2193</v>
      </c>
      <c r="AI31" s="14">
        <f>IFERROR(VLOOKUP('Regression-Data'!$A31,FDIWIR2010!$A:$C,3,FALSE),"")</f>
        <v>1172</v>
      </c>
      <c r="AJ31" s="14">
        <f>IFERROR(VLOOKUP('Regression-Data'!$A31,FDIWIR2015!$A:$C,2,FALSE),"")</f>
        <v>-14804</v>
      </c>
      <c r="AK31" s="14">
        <f>IFERROR(VLOOKUP('Regression-Data'!$A31,FDIWIR2015!$A:$C,3,FALSE),"")</f>
        <v>-15972</v>
      </c>
      <c r="AL31">
        <f t="shared" si="1"/>
        <v>1021</v>
      </c>
      <c r="AM31">
        <f t="shared" si="2"/>
        <v>1168</v>
      </c>
      <c r="AN31">
        <f t="shared" si="3"/>
        <v>-13016</v>
      </c>
      <c r="AO31">
        <f t="shared" si="4"/>
        <v>-147</v>
      </c>
      <c r="AP31">
        <f t="shared" si="5"/>
        <v>0</v>
      </c>
      <c r="AQ31">
        <f t="shared" si="6"/>
        <v>0</v>
      </c>
    </row>
    <row r="32" spans="1:43" x14ac:dyDescent="0.2">
      <c r="A32" t="s">
        <v>20</v>
      </c>
      <c r="C32">
        <v>5.45</v>
      </c>
      <c r="D32">
        <v>5.3250000000000002</v>
      </c>
      <c r="E32">
        <v>4.7750000000000004</v>
      </c>
      <c r="F32">
        <f t="shared" si="0"/>
        <v>5.1833333333333336</v>
      </c>
      <c r="G32">
        <v>71.5</v>
      </c>
      <c r="H32">
        <v>4.6563499999999998</v>
      </c>
      <c r="I32">
        <v>2.6779700000000002</v>
      </c>
      <c r="J32" s="4">
        <v>60</v>
      </c>
      <c r="K32">
        <v>0</v>
      </c>
      <c r="L32">
        <v>0</v>
      </c>
      <c r="M32">
        <v>0</v>
      </c>
      <c r="N32">
        <v>1</v>
      </c>
      <c r="O32">
        <v>0</v>
      </c>
      <c r="P32">
        <v>0.11769999999999999</v>
      </c>
      <c r="Q32">
        <v>64.963099999999997</v>
      </c>
      <c r="R32">
        <v>0</v>
      </c>
      <c r="S32">
        <v>11.540725439827908</v>
      </c>
      <c r="T32">
        <v>5.4853300000000003</v>
      </c>
      <c r="U32">
        <v>0</v>
      </c>
      <c r="V32">
        <v>1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7.9799999999999996E-2</v>
      </c>
      <c r="AD32">
        <v>8.2000000000000003E-2</v>
      </c>
      <c r="AE32">
        <v>0.1913</v>
      </c>
      <c r="AF32" s="14">
        <f>IFERROR(VLOOKUP(A32,imigration!$A:$C,2,FALSE),"")</f>
        <v>35091</v>
      </c>
      <c r="AG32" s="14">
        <f>IFERROR(VLOOKUP(A32,imigration!$A:$C,3,FALSE),"")</f>
        <v>37522</v>
      </c>
      <c r="AH32" s="14">
        <f>IFERROR(VLOOKUP('Regression-Data'!$A32,FDIWIR2010!$A:$C,2,FALSE),"")</f>
        <v>246</v>
      </c>
      <c r="AI32" s="14">
        <f>IFERROR(VLOOKUP('Regression-Data'!$A32,FDIWIR2010!$A:$C,3,FALSE),"")</f>
        <v>-2357</v>
      </c>
      <c r="AJ32" s="14">
        <f>IFERROR(VLOOKUP('Regression-Data'!$A32,FDIWIR2015!$A:$C,2,FALSE),"")</f>
        <v>709</v>
      </c>
      <c r="AK32" s="14">
        <f>IFERROR(VLOOKUP('Regression-Data'!$A32,FDIWIR2015!$A:$C,3,FALSE),"")</f>
        <v>-31</v>
      </c>
      <c r="AL32">
        <f t="shared" si="1"/>
        <v>2603</v>
      </c>
      <c r="AM32">
        <f t="shared" si="2"/>
        <v>740</v>
      </c>
      <c r="AN32">
        <f t="shared" si="3"/>
        <v>-2431</v>
      </c>
      <c r="AO32">
        <f t="shared" si="4"/>
        <v>1863</v>
      </c>
      <c r="AP32">
        <f t="shared" si="5"/>
        <v>0</v>
      </c>
      <c r="AQ32">
        <f t="shared" si="6"/>
        <v>1</v>
      </c>
    </row>
    <row r="33" spans="1:43" x14ac:dyDescent="0.2">
      <c r="A33" t="s">
        <v>167</v>
      </c>
      <c r="C33">
        <v>4.4249999999999998</v>
      </c>
      <c r="D33">
        <v>4.4250000000000007</v>
      </c>
      <c r="E33">
        <v>4.3</v>
      </c>
      <c r="F33">
        <f t="shared" si="0"/>
        <v>4.3833333333333337</v>
      </c>
      <c r="G33">
        <v>44.3</v>
      </c>
      <c r="H33">
        <v>2.9895</v>
      </c>
      <c r="I33">
        <v>2.9473600000000002</v>
      </c>
      <c r="J33" s="4">
        <v>48</v>
      </c>
      <c r="K33">
        <v>1</v>
      </c>
      <c r="L33">
        <v>0</v>
      </c>
      <c r="M33">
        <v>0</v>
      </c>
      <c r="N33">
        <v>0</v>
      </c>
      <c r="O33">
        <v>0</v>
      </c>
      <c r="P33">
        <v>0.51703333333333334</v>
      </c>
      <c r="Q33">
        <v>20.593699999999998</v>
      </c>
      <c r="R33">
        <v>0</v>
      </c>
      <c r="S33">
        <v>15.005665331519285</v>
      </c>
      <c r="T33">
        <v>9.0703899999999997</v>
      </c>
      <c r="U33">
        <v>1</v>
      </c>
      <c r="V33">
        <v>0</v>
      </c>
      <c r="W33">
        <v>0</v>
      </c>
      <c r="X33">
        <v>0</v>
      </c>
      <c r="Y33">
        <v>0</v>
      </c>
      <c r="Z33">
        <v>0</v>
      </c>
      <c r="AA33">
        <v>1</v>
      </c>
      <c r="AB33">
        <v>0</v>
      </c>
      <c r="AC33">
        <v>0.41820000000000002</v>
      </c>
      <c r="AD33">
        <v>0.80689999999999995</v>
      </c>
      <c r="AE33">
        <v>0.32600000000000001</v>
      </c>
      <c r="AF33" s="14">
        <f>IFERROR(VLOOKUP(A33,imigration!$A:$C,2,FALSE),"")</f>
        <v>5436012</v>
      </c>
      <c r="AG33" s="14">
        <f>IFERROR(VLOOKUP(A33,imigration!$A:$C,3,FALSE),"")</f>
        <v>5240960</v>
      </c>
      <c r="AH33" s="14">
        <f>IFERROR(VLOOKUP('Regression-Data'!$A33,FDIWIR2010!$A:$C,2,FALSE),"")</f>
        <v>27417</v>
      </c>
      <c r="AI33" s="14">
        <f>IFERROR(VLOOKUP('Regression-Data'!$A33,FDIWIR2010!$A:$C,3,FALSE),"")</f>
        <v>15947</v>
      </c>
      <c r="AJ33" s="14">
        <f>IFERROR(VLOOKUP('Regression-Data'!$A33,FDIWIR2015!$A:$C,2,FALSE),"")</f>
        <v>44064</v>
      </c>
      <c r="AK33" s="14">
        <f>IFERROR(VLOOKUP('Regression-Data'!$A33,FDIWIR2015!$A:$C,3,FALSE),"")</f>
        <v>7572</v>
      </c>
      <c r="AL33">
        <f t="shared" si="1"/>
        <v>11470</v>
      </c>
      <c r="AM33">
        <f t="shared" si="2"/>
        <v>36492</v>
      </c>
      <c r="AN33">
        <f t="shared" si="3"/>
        <v>195052</v>
      </c>
      <c r="AO33">
        <f t="shared" si="4"/>
        <v>-25022</v>
      </c>
      <c r="AP33">
        <f t="shared" si="5"/>
        <v>1</v>
      </c>
      <c r="AQ33">
        <f t="shared" si="6"/>
        <v>0</v>
      </c>
    </row>
    <row r="34" spans="1:43" x14ac:dyDescent="0.2">
      <c r="A34" t="s">
        <v>376</v>
      </c>
      <c r="C34">
        <v>4.875</v>
      </c>
      <c r="D34">
        <v>4.4749999999999996</v>
      </c>
      <c r="E34">
        <v>4.4249999999999998</v>
      </c>
      <c r="F34">
        <f t="shared" si="0"/>
        <v>4.5916666666666659</v>
      </c>
      <c r="G34">
        <v>44.7</v>
      </c>
      <c r="H34">
        <v>3.32667</v>
      </c>
      <c r="I34">
        <v>2.95607</v>
      </c>
      <c r="J34" s="4">
        <v>14</v>
      </c>
      <c r="K34">
        <v>0</v>
      </c>
      <c r="L34">
        <v>1</v>
      </c>
      <c r="M34">
        <v>0</v>
      </c>
      <c r="N34">
        <v>0</v>
      </c>
      <c r="O34">
        <v>0</v>
      </c>
      <c r="P34">
        <v>0.57903333333333329</v>
      </c>
      <c r="Q34">
        <v>-0.78927499999999995</v>
      </c>
      <c r="R34">
        <v>0</v>
      </c>
      <c r="S34">
        <v>14.474924103784183</v>
      </c>
      <c r="T34">
        <v>8.3677100000000006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1</v>
      </c>
      <c r="AB34">
        <v>0</v>
      </c>
      <c r="AC34">
        <v>0.73509999999999998</v>
      </c>
      <c r="AD34">
        <v>0.76800000000000002</v>
      </c>
      <c r="AE34">
        <v>0.23400000000000001</v>
      </c>
      <c r="AF34" s="14">
        <f>IFERROR(VLOOKUP(A34,imigration!$A:$C,2,FALSE),"")</f>
        <v>305416</v>
      </c>
      <c r="AG34" s="14">
        <f>IFERROR(VLOOKUP(A34,imigration!$A:$C,3,FALSE),"")</f>
        <v>328846</v>
      </c>
      <c r="AH34" s="14">
        <f>IFERROR(VLOOKUP('Regression-Data'!$A34,FDIWIR2010!$A:$C,2,FALSE),"")</f>
        <v>13771</v>
      </c>
      <c r="AI34" s="14">
        <f>IFERROR(VLOOKUP('Regression-Data'!$A34,FDIWIR2010!$A:$C,3,FALSE),"")</f>
        <v>2664</v>
      </c>
      <c r="AJ34" s="14">
        <f>IFERROR(VLOOKUP('Regression-Data'!$A34,FDIWIR2015!$A:$C,2,FALSE),"")</f>
        <v>16641</v>
      </c>
      <c r="AK34" s="14">
        <f>IFERROR(VLOOKUP('Regression-Data'!$A34,FDIWIR2015!$A:$C,3,FALSE),"")</f>
        <v>5937</v>
      </c>
      <c r="AL34">
        <f t="shared" si="1"/>
        <v>11107</v>
      </c>
      <c r="AM34">
        <f t="shared" si="2"/>
        <v>10704</v>
      </c>
      <c r="AN34">
        <f t="shared" si="3"/>
        <v>-23430</v>
      </c>
      <c r="AO34">
        <f t="shared" si="4"/>
        <v>403</v>
      </c>
      <c r="AP34">
        <f t="shared" si="5"/>
        <v>0</v>
      </c>
      <c r="AQ34">
        <f t="shared" si="6"/>
        <v>1</v>
      </c>
    </row>
    <row r="35" spans="1:43" x14ac:dyDescent="0.2">
      <c r="A35" t="s">
        <v>336</v>
      </c>
      <c r="C35">
        <v>3.9750000000000001</v>
      </c>
      <c r="D35">
        <v>3.75</v>
      </c>
      <c r="E35">
        <v>3.4</v>
      </c>
      <c r="F35">
        <f t="shared" si="0"/>
        <v>3.7083333333333335</v>
      </c>
      <c r="G35">
        <v>29.6</v>
      </c>
      <c r="H35">
        <v>3.6277699999999999</v>
      </c>
      <c r="I35">
        <v>3.1734100000000001</v>
      </c>
      <c r="J35" s="4">
        <v>41</v>
      </c>
      <c r="K35">
        <v>0</v>
      </c>
      <c r="L35">
        <v>1</v>
      </c>
      <c r="M35">
        <v>0</v>
      </c>
      <c r="N35">
        <v>0</v>
      </c>
      <c r="O35">
        <v>0</v>
      </c>
      <c r="P35">
        <v>0.50993333333333335</v>
      </c>
      <c r="Q35">
        <v>32.427900000000001</v>
      </c>
      <c r="R35">
        <v>0</v>
      </c>
      <c r="S35">
        <v>14.315133667222272</v>
      </c>
      <c r="T35">
        <v>7.8582299999999998</v>
      </c>
      <c r="U35">
        <v>1</v>
      </c>
      <c r="V35">
        <v>0</v>
      </c>
      <c r="W35">
        <v>0</v>
      </c>
      <c r="X35">
        <v>0</v>
      </c>
      <c r="Y35">
        <v>0</v>
      </c>
      <c r="Z35">
        <v>1</v>
      </c>
      <c r="AA35">
        <v>0</v>
      </c>
      <c r="AB35">
        <v>0</v>
      </c>
      <c r="AC35">
        <v>0.66839999999999999</v>
      </c>
      <c r="AD35">
        <v>0.74619999999999997</v>
      </c>
      <c r="AE35">
        <v>0.1152</v>
      </c>
      <c r="AF35" s="14">
        <f>IFERROR(VLOOKUP(A35,imigration!$A:$C,2,FALSE),"")</f>
        <v>2761561</v>
      </c>
      <c r="AG35" s="14">
        <f>IFERROR(VLOOKUP(A35,imigration!$A:$C,3,FALSE),"")</f>
        <v>2726420</v>
      </c>
      <c r="AH35" s="14" t="str">
        <f>IFERROR(VLOOKUP('Regression-Data'!$A35,FDIWIR2010!$A:$C,2,FALSE),"")</f>
        <v/>
      </c>
      <c r="AI35" s="14" t="str">
        <f>IFERROR(VLOOKUP('Regression-Data'!$A35,FDIWIR2010!$A:$C,3,FALSE),"")</f>
        <v/>
      </c>
      <c r="AJ35" s="14" t="str">
        <f>IFERROR(VLOOKUP('Regression-Data'!$A35,FDIWIR2015!$A:$C,2,FALSE),"")</f>
        <v/>
      </c>
      <c r="AK35" s="14" t="str">
        <f>IFERROR(VLOOKUP('Regression-Data'!$A35,FDIWIR2015!$A:$C,3,FALSE),"")</f>
        <v/>
      </c>
      <c r="AL35" t="e">
        <f t="shared" si="1"/>
        <v>#VALUE!</v>
      </c>
      <c r="AM35" t="e">
        <f t="shared" si="2"/>
        <v>#VALUE!</v>
      </c>
      <c r="AN35">
        <f t="shared" si="3"/>
        <v>35141</v>
      </c>
      <c r="AP35">
        <f t="shared" si="5"/>
        <v>1</v>
      </c>
    </row>
    <row r="36" spans="1:43" x14ac:dyDescent="0.2">
      <c r="A36" t="s">
        <v>84</v>
      </c>
      <c r="C36">
        <v>5.6999999999999993</v>
      </c>
      <c r="D36">
        <v>4.9249999999999998</v>
      </c>
      <c r="E36">
        <v>4.75</v>
      </c>
      <c r="F36">
        <f t="shared" si="0"/>
        <v>5.125</v>
      </c>
      <c r="G36">
        <v>78.3</v>
      </c>
      <c r="H36">
        <v>4.67075</v>
      </c>
      <c r="I36">
        <v>2.71543</v>
      </c>
      <c r="J36" s="4">
        <v>70</v>
      </c>
      <c r="K36">
        <v>1</v>
      </c>
      <c r="L36">
        <v>0</v>
      </c>
      <c r="M36">
        <v>0</v>
      </c>
      <c r="N36">
        <v>0</v>
      </c>
      <c r="O36">
        <v>0</v>
      </c>
      <c r="P36">
        <v>0.10226666666666666</v>
      </c>
      <c r="Q36">
        <v>53.4129</v>
      </c>
      <c r="R36">
        <v>0</v>
      </c>
      <c r="S36">
        <v>11.160313683765866</v>
      </c>
      <c r="T36">
        <v>6.6317899999999996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0.1206</v>
      </c>
      <c r="AD36">
        <v>3.1199999999999999E-2</v>
      </c>
      <c r="AE36">
        <v>0.155</v>
      </c>
      <c r="AF36" s="14">
        <f>IFERROR(VLOOKUP(A36,imigration!$A:$C,2,FALSE),"")</f>
        <v>730542</v>
      </c>
      <c r="AG36" s="14">
        <f>IFERROR(VLOOKUP(A36,imigration!$A:$C,3,FALSE),"")</f>
        <v>746260</v>
      </c>
      <c r="AH36" s="14">
        <f>IFERROR(VLOOKUP('Regression-Data'!$A36,FDIWIR2010!$A:$C,2,FALSE),"")</f>
        <v>42804</v>
      </c>
      <c r="AI36" s="14">
        <f>IFERROR(VLOOKUP('Regression-Data'!$A36,FDIWIR2010!$A:$C,3,FALSE),"")</f>
        <v>22348</v>
      </c>
      <c r="AJ36" s="14">
        <f>IFERROR(VLOOKUP('Regression-Data'!$A36,FDIWIR2015!$A:$C,2,FALSE),"")</f>
        <v>188327</v>
      </c>
      <c r="AK36" s="14">
        <f>IFERROR(VLOOKUP('Regression-Data'!$A36,FDIWIR2015!$A:$C,3,FALSE),"")</f>
        <v>166291</v>
      </c>
      <c r="AL36">
        <f t="shared" si="1"/>
        <v>20456</v>
      </c>
      <c r="AM36">
        <f t="shared" si="2"/>
        <v>22036</v>
      </c>
      <c r="AN36">
        <f t="shared" si="3"/>
        <v>-15718</v>
      </c>
      <c r="AO36">
        <f t="shared" si="4"/>
        <v>-1580</v>
      </c>
      <c r="AP36">
        <f t="shared" si="5"/>
        <v>0</v>
      </c>
      <c r="AQ36">
        <f t="shared" si="6"/>
        <v>0</v>
      </c>
    </row>
    <row r="37" spans="1:43" x14ac:dyDescent="0.2">
      <c r="A37" t="s">
        <v>386</v>
      </c>
      <c r="C37">
        <v>5</v>
      </c>
      <c r="D37">
        <v>5.7249999999999996</v>
      </c>
      <c r="E37">
        <v>4.95</v>
      </c>
      <c r="F37">
        <f t="shared" si="0"/>
        <v>5.2250000000000005</v>
      </c>
      <c r="G37">
        <v>47.6</v>
      </c>
      <c r="H37">
        <v>4.42476</v>
      </c>
      <c r="I37">
        <v>2.8233600000000001</v>
      </c>
      <c r="J37" s="4">
        <v>54</v>
      </c>
      <c r="K37">
        <v>1</v>
      </c>
      <c r="L37">
        <v>0</v>
      </c>
      <c r="M37">
        <v>0</v>
      </c>
      <c r="N37">
        <v>0</v>
      </c>
      <c r="O37">
        <v>0</v>
      </c>
      <c r="P37">
        <v>0.41433333333333328</v>
      </c>
      <c r="Q37">
        <v>31.046099999999999</v>
      </c>
      <c r="R37">
        <v>0</v>
      </c>
      <c r="S37">
        <v>9.9814203435925499</v>
      </c>
      <c r="T37">
        <v>6.8590900000000001</v>
      </c>
      <c r="U37">
        <v>1</v>
      </c>
      <c r="V37">
        <v>1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0.34360000000000002</v>
      </c>
      <c r="AD37">
        <v>0.55249999999999999</v>
      </c>
      <c r="AE37">
        <v>0.34689999999999999</v>
      </c>
      <c r="AF37" s="14">
        <f>IFERROR(VLOOKUP(A37,imigration!$A:$C,2,FALSE),"")</f>
        <v>1950615</v>
      </c>
      <c r="AG37" s="14">
        <f>IFERROR(VLOOKUP(A37,imigration!$A:$C,3,FALSE),"")</f>
        <v>2011727</v>
      </c>
      <c r="AH37" s="14">
        <f>IFERROR(VLOOKUP('Regression-Data'!$A37,FDIWIR2010!$A:$C,2,FALSE),"")</f>
        <v>5458</v>
      </c>
      <c r="AI37" s="14">
        <f>IFERROR(VLOOKUP('Regression-Data'!$A37,FDIWIR2010!$A:$C,3,FALSE),"")</f>
        <v>8010</v>
      </c>
      <c r="AJ37" s="14">
        <f>IFERROR(VLOOKUP('Regression-Data'!$A37,FDIWIR2015!$A:$C,2,FALSE),"")</f>
        <v>11510</v>
      </c>
      <c r="AK37" s="14">
        <f>IFERROR(VLOOKUP('Regression-Data'!$A37,FDIWIR2015!$A:$C,3,FALSE),"")</f>
        <v>9884</v>
      </c>
      <c r="AL37">
        <f t="shared" si="1"/>
        <v>-2552</v>
      </c>
      <c r="AM37">
        <f t="shared" si="2"/>
        <v>1626</v>
      </c>
      <c r="AN37">
        <f t="shared" si="3"/>
        <v>-61112</v>
      </c>
      <c r="AO37">
        <f t="shared" si="4"/>
        <v>-4178</v>
      </c>
      <c r="AP37">
        <f t="shared" si="5"/>
        <v>0</v>
      </c>
      <c r="AQ37">
        <f t="shared" si="6"/>
        <v>0</v>
      </c>
    </row>
    <row r="38" spans="1:43" x14ac:dyDescent="0.2">
      <c r="A38" t="s">
        <v>140</v>
      </c>
      <c r="C38">
        <v>4.0750000000000002</v>
      </c>
      <c r="D38">
        <v>4.2</v>
      </c>
      <c r="E38">
        <v>3.4</v>
      </c>
      <c r="F38">
        <f t="shared" si="0"/>
        <v>3.8916666666666671</v>
      </c>
      <c r="G38">
        <v>44.7</v>
      </c>
      <c r="H38">
        <v>4.4896599999999998</v>
      </c>
      <c r="I38">
        <v>2.8462000000000001</v>
      </c>
      <c r="J38" s="4">
        <v>76</v>
      </c>
      <c r="K38">
        <v>0</v>
      </c>
      <c r="L38">
        <v>1</v>
      </c>
      <c r="M38">
        <v>0</v>
      </c>
      <c r="N38">
        <v>0</v>
      </c>
      <c r="O38">
        <v>0</v>
      </c>
      <c r="P38">
        <v>0.17730000000000001</v>
      </c>
      <c r="Q38">
        <v>41.871899999999997</v>
      </c>
      <c r="R38">
        <v>0</v>
      </c>
      <c r="S38">
        <v>12.61593805808282</v>
      </c>
      <c r="T38">
        <v>7.7676699999999999</v>
      </c>
      <c r="U38">
        <v>1</v>
      </c>
      <c r="V38">
        <v>1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0.1145</v>
      </c>
      <c r="AD38">
        <v>0.1147</v>
      </c>
      <c r="AE38">
        <v>0.30270000000000002</v>
      </c>
      <c r="AF38" s="14">
        <f>IFERROR(VLOOKUP(A38,imigration!$A:$C,2,FALSE),"")</f>
        <v>5787893</v>
      </c>
      <c r="AG38" s="14">
        <f>IFERROR(VLOOKUP(A38,imigration!$A:$C,3,FALSE),"")</f>
        <v>5788875</v>
      </c>
      <c r="AH38" s="14">
        <f>IFERROR(VLOOKUP('Regression-Data'!$A38,FDIWIR2010!$A:$C,2,FALSE),"")</f>
        <v>9178</v>
      </c>
      <c r="AI38" s="14">
        <f>IFERROR(VLOOKUP('Regression-Data'!$A38,FDIWIR2010!$A:$C,3,FALSE),"")</f>
        <v>32655</v>
      </c>
      <c r="AJ38" s="14">
        <f>IFERROR(VLOOKUP('Regression-Data'!$A38,FDIWIR2015!$A:$C,2,FALSE),"")</f>
        <v>19331</v>
      </c>
      <c r="AK38" s="14">
        <f>IFERROR(VLOOKUP('Regression-Data'!$A38,FDIWIR2015!$A:$C,3,FALSE),"")</f>
        <v>20279</v>
      </c>
      <c r="AL38">
        <f t="shared" si="1"/>
        <v>-23477</v>
      </c>
      <c r="AM38">
        <f t="shared" si="2"/>
        <v>-948</v>
      </c>
      <c r="AN38">
        <f t="shared" si="3"/>
        <v>-982</v>
      </c>
      <c r="AO38">
        <f t="shared" si="4"/>
        <v>-22529</v>
      </c>
      <c r="AP38">
        <f t="shared" si="5"/>
        <v>0</v>
      </c>
      <c r="AQ38">
        <f t="shared" si="6"/>
        <v>0</v>
      </c>
    </row>
    <row r="39" spans="1:43" x14ac:dyDescent="0.2">
      <c r="A39" t="s">
        <v>100</v>
      </c>
      <c r="C39">
        <v>4.95</v>
      </c>
      <c r="D39">
        <v>5.2249999999999996</v>
      </c>
      <c r="E39">
        <v>4.5249999999999995</v>
      </c>
      <c r="F39">
        <f t="shared" si="0"/>
        <v>4.8999999999999995</v>
      </c>
      <c r="G39">
        <v>38.200000000000003</v>
      </c>
      <c r="H39">
        <v>3.6302699999999999</v>
      </c>
      <c r="I39">
        <v>2.6026899999999999</v>
      </c>
      <c r="J39" s="4">
        <v>39</v>
      </c>
      <c r="K39">
        <v>1</v>
      </c>
      <c r="L39">
        <v>0</v>
      </c>
      <c r="M39">
        <v>0</v>
      </c>
      <c r="N39">
        <v>0</v>
      </c>
      <c r="O39">
        <v>0</v>
      </c>
      <c r="P39">
        <v>0.37956666666666666</v>
      </c>
      <c r="Q39">
        <v>18.1096</v>
      </c>
      <c r="R39">
        <v>0</v>
      </c>
      <c r="S39">
        <v>9.3048320350689</v>
      </c>
      <c r="T39">
        <v>6.4417900000000001</v>
      </c>
      <c r="U39">
        <v>0</v>
      </c>
      <c r="V39">
        <v>0</v>
      </c>
      <c r="W39">
        <v>0</v>
      </c>
      <c r="X39">
        <v>0</v>
      </c>
      <c r="Y39">
        <v>1</v>
      </c>
      <c r="Z39">
        <v>0</v>
      </c>
      <c r="AA39">
        <v>0</v>
      </c>
      <c r="AB39">
        <v>0</v>
      </c>
      <c r="AC39">
        <v>0.41289999999999999</v>
      </c>
      <c r="AD39">
        <v>0.10979999999999999</v>
      </c>
      <c r="AE39">
        <v>0.61599999999999999</v>
      </c>
      <c r="AF39" s="14">
        <f>IFERROR(VLOOKUP(A39,imigration!$A:$C,2,FALSE),"")</f>
        <v>23677</v>
      </c>
      <c r="AG39" s="14">
        <f>IFERROR(VLOOKUP(A39,imigration!$A:$C,3,FALSE),"")</f>
        <v>23167</v>
      </c>
      <c r="AH39" s="14">
        <f>IFERROR(VLOOKUP('Regression-Data'!$A39,FDIWIR2010!$A:$C,2,FALSE),"")</f>
        <v>228</v>
      </c>
      <c r="AI39" s="14">
        <f>IFERROR(VLOOKUP('Regression-Data'!$A39,FDIWIR2010!$A:$C,3,FALSE),"")</f>
        <v>58</v>
      </c>
      <c r="AJ39" s="14">
        <f>IFERROR(VLOOKUP('Regression-Data'!$A39,FDIWIR2015!$A:$C,2,FALSE),"")</f>
        <v>925</v>
      </c>
      <c r="AK39" s="14">
        <f>IFERROR(VLOOKUP('Regression-Data'!$A39,FDIWIR2015!$A:$C,3,FALSE),"")</f>
        <v>4</v>
      </c>
      <c r="AL39">
        <f t="shared" si="1"/>
        <v>170</v>
      </c>
      <c r="AM39">
        <f t="shared" si="2"/>
        <v>921</v>
      </c>
      <c r="AN39">
        <f t="shared" si="3"/>
        <v>510</v>
      </c>
      <c r="AO39">
        <f t="shared" si="4"/>
        <v>-751</v>
      </c>
      <c r="AP39">
        <f t="shared" si="5"/>
        <v>1</v>
      </c>
      <c r="AQ39">
        <f t="shared" si="6"/>
        <v>0</v>
      </c>
    </row>
    <row r="40" spans="1:43" x14ac:dyDescent="0.2">
      <c r="A40" t="s">
        <v>590</v>
      </c>
      <c r="C40">
        <v>5.625</v>
      </c>
      <c r="D40">
        <v>5.875</v>
      </c>
      <c r="E40">
        <v>5.3</v>
      </c>
      <c r="F40">
        <f t="shared" si="0"/>
        <v>5.6000000000000005</v>
      </c>
      <c r="G40">
        <v>86.1</v>
      </c>
      <c r="H40">
        <v>4.5824299999999996</v>
      </c>
      <c r="I40">
        <v>2.8397299999999999</v>
      </c>
      <c r="J40" s="4">
        <v>46</v>
      </c>
      <c r="K40">
        <v>0</v>
      </c>
      <c r="L40">
        <v>0</v>
      </c>
      <c r="M40">
        <v>1</v>
      </c>
      <c r="N40">
        <v>0</v>
      </c>
      <c r="O40">
        <v>0</v>
      </c>
      <c r="P40">
        <v>0.19009999999999996</v>
      </c>
      <c r="Q40">
        <v>36.204799999999999</v>
      </c>
      <c r="R40">
        <v>0</v>
      </c>
      <c r="S40">
        <v>12.842122880949166</v>
      </c>
      <c r="T40">
        <v>6.8223000000000003</v>
      </c>
      <c r="U40">
        <v>1</v>
      </c>
      <c r="V40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0</v>
      </c>
      <c r="AC40">
        <v>1.1900000000000001E-2</v>
      </c>
      <c r="AD40">
        <v>1.78E-2</v>
      </c>
      <c r="AE40">
        <v>0.54059999999999997</v>
      </c>
      <c r="AF40" s="14">
        <f>IFERROR(VLOOKUP(A40,imigration!$A:$C,2,FALSE),"")</f>
        <v>2134151</v>
      </c>
      <c r="AG40" s="14">
        <f>IFERROR(VLOOKUP(A40,imigration!$A:$C,3,FALSE),"")</f>
        <v>2043877</v>
      </c>
      <c r="AH40" s="14">
        <f>IFERROR(VLOOKUP('Regression-Data'!$A40,FDIWIR2010!$A:$C,2,FALSE),"")</f>
        <v>-1252</v>
      </c>
      <c r="AI40" s="14">
        <f>IFERROR(VLOOKUP('Regression-Data'!$A40,FDIWIR2010!$A:$C,3,FALSE),"")</f>
        <v>56263</v>
      </c>
      <c r="AJ40" s="14">
        <f>IFERROR(VLOOKUP('Regression-Data'!$A40,FDIWIR2015!$A:$C,2,FALSE),"")</f>
        <v>-2250</v>
      </c>
      <c r="AK40" s="14">
        <f>IFERROR(VLOOKUP('Regression-Data'!$A40,FDIWIR2015!$A:$C,3,FALSE),"")</f>
        <v>128654</v>
      </c>
      <c r="AL40">
        <f t="shared" si="1"/>
        <v>-57515</v>
      </c>
      <c r="AM40">
        <f t="shared" si="2"/>
        <v>-130904</v>
      </c>
      <c r="AN40">
        <f t="shared" si="3"/>
        <v>90274</v>
      </c>
      <c r="AO40">
        <f t="shared" si="4"/>
        <v>73389</v>
      </c>
      <c r="AP40">
        <f t="shared" si="5"/>
        <v>1</v>
      </c>
      <c r="AQ40">
        <f t="shared" si="6"/>
        <v>1</v>
      </c>
    </row>
    <row r="41" spans="1:43" x14ac:dyDescent="0.2">
      <c r="A41" t="s">
        <v>463</v>
      </c>
      <c r="C41">
        <v>4.4000000000000004</v>
      </c>
      <c r="D41">
        <v>4.875</v>
      </c>
      <c r="E41">
        <v>4.4750000000000005</v>
      </c>
      <c r="F41">
        <f t="shared" si="0"/>
        <v>4.583333333333333</v>
      </c>
      <c r="G41">
        <v>49.8</v>
      </c>
      <c r="H41">
        <v>3.4565399999999999</v>
      </c>
      <c r="I41">
        <v>3.0392199999999998</v>
      </c>
      <c r="J41" s="4">
        <v>30</v>
      </c>
      <c r="K41">
        <v>0</v>
      </c>
      <c r="L41">
        <v>1</v>
      </c>
      <c r="M41">
        <v>0</v>
      </c>
      <c r="N41">
        <v>0</v>
      </c>
      <c r="O41">
        <v>0</v>
      </c>
      <c r="P41">
        <v>0.23269999999999999</v>
      </c>
      <c r="Q41">
        <v>30.5852</v>
      </c>
      <c r="R41">
        <v>0</v>
      </c>
      <c r="S41">
        <v>11.428042729904909</v>
      </c>
      <c r="T41">
        <v>8.1054300000000001</v>
      </c>
      <c r="U41">
        <v>1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0.59260000000000002</v>
      </c>
      <c r="AD41">
        <v>3.9600000000000003E-2</v>
      </c>
      <c r="AE41">
        <v>6.59E-2</v>
      </c>
      <c r="AF41" s="14">
        <f>IFERROR(VLOOKUP(A41,imigration!$A:$C,2,FALSE),"")</f>
        <v>2722983</v>
      </c>
      <c r="AG41" s="14">
        <f>IFERROR(VLOOKUP(A41,imigration!$A:$C,3,FALSE),"")</f>
        <v>3112026</v>
      </c>
      <c r="AH41" s="14">
        <f>IFERROR(VLOOKUP('Regression-Data'!$A41,FDIWIR2010!$A:$C,2,FALSE),"")</f>
        <v>1651</v>
      </c>
      <c r="AI41" s="14">
        <f>IFERROR(VLOOKUP('Regression-Data'!$A41,FDIWIR2010!$A:$C,3,FALSE),"")</f>
        <v>28</v>
      </c>
      <c r="AJ41" s="14">
        <f>IFERROR(VLOOKUP('Regression-Data'!$A41,FDIWIR2015!$A:$C,2,FALSE),"")</f>
        <v>1600</v>
      </c>
      <c r="AK41" s="14">
        <f>IFERROR(VLOOKUP('Regression-Data'!$A41,FDIWIR2015!$A:$C,3,FALSE),"")</f>
        <v>1</v>
      </c>
      <c r="AL41">
        <f t="shared" si="1"/>
        <v>1623</v>
      </c>
      <c r="AM41">
        <f t="shared" si="2"/>
        <v>1599</v>
      </c>
      <c r="AN41">
        <f t="shared" si="3"/>
        <v>-389043</v>
      </c>
      <c r="AO41">
        <f t="shared" si="4"/>
        <v>24</v>
      </c>
      <c r="AP41">
        <f t="shared" si="5"/>
        <v>0</v>
      </c>
      <c r="AQ41">
        <f t="shared" si="6"/>
        <v>1</v>
      </c>
    </row>
    <row r="42" spans="1:43" x14ac:dyDescent="0.2">
      <c r="A42" t="s">
        <v>594</v>
      </c>
      <c r="C42">
        <v>4.9499999999999993</v>
      </c>
      <c r="D42">
        <v>4.4749999999999996</v>
      </c>
      <c r="E42">
        <v>4.2</v>
      </c>
      <c r="F42">
        <f t="shared" si="0"/>
        <v>4.541666666666667</v>
      </c>
      <c r="G42">
        <v>24.7</v>
      </c>
      <c r="H42">
        <v>2.9077600000000001</v>
      </c>
      <c r="I42">
        <v>2.99573</v>
      </c>
      <c r="J42" s="4">
        <v>25</v>
      </c>
      <c r="K42">
        <v>1</v>
      </c>
      <c r="L42">
        <v>0</v>
      </c>
      <c r="M42">
        <v>0</v>
      </c>
      <c r="N42">
        <v>0</v>
      </c>
      <c r="O42">
        <v>0</v>
      </c>
      <c r="P42">
        <v>0.84043333333333337</v>
      </c>
      <c r="Q42">
        <v>-2.3559E-2</v>
      </c>
      <c r="R42">
        <v>0</v>
      </c>
      <c r="S42">
        <v>13.275335076792913</v>
      </c>
      <c r="T42">
        <v>7.5852599999999999</v>
      </c>
      <c r="U42">
        <v>1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1</v>
      </c>
      <c r="AC42">
        <v>0.85880000000000001</v>
      </c>
      <c r="AD42">
        <v>0.88600000000000001</v>
      </c>
      <c r="AE42">
        <v>0.77649999999999997</v>
      </c>
      <c r="AF42" s="14">
        <f>IFERROR(VLOOKUP(A42,imigration!$A:$C,2,FALSE),"")</f>
        <v>926959</v>
      </c>
      <c r="AG42" s="14">
        <f>IFERROR(VLOOKUP(A42,imigration!$A:$C,3,FALSE),"")</f>
        <v>1084357</v>
      </c>
      <c r="AH42" s="14">
        <f>IFERROR(VLOOKUP('Regression-Data'!$A42,FDIWIR2010!$A:$C,2,FALSE),"")</f>
        <v>178</v>
      </c>
      <c r="AI42" s="14">
        <f>IFERROR(VLOOKUP('Regression-Data'!$A42,FDIWIR2010!$A:$C,3,FALSE),"")</f>
        <v>2</v>
      </c>
      <c r="AJ42" s="14">
        <f>IFERROR(VLOOKUP('Regression-Data'!$A42,FDIWIR2015!$A:$C,2,FALSE),"")</f>
        <v>620</v>
      </c>
      <c r="AK42" s="14">
        <f>IFERROR(VLOOKUP('Regression-Data'!$A42,FDIWIR2015!$A:$C,3,FALSE),"")</f>
        <v>45</v>
      </c>
      <c r="AL42">
        <f t="shared" si="1"/>
        <v>176</v>
      </c>
      <c r="AM42">
        <f t="shared" si="2"/>
        <v>575</v>
      </c>
      <c r="AN42">
        <f t="shared" si="3"/>
        <v>-157398</v>
      </c>
      <c r="AO42">
        <f t="shared" si="4"/>
        <v>-399</v>
      </c>
      <c r="AP42">
        <f t="shared" si="5"/>
        <v>0</v>
      </c>
      <c r="AQ42">
        <f t="shared" si="6"/>
        <v>0</v>
      </c>
    </row>
    <row r="43" spans="1:43" x14ac:dyDescent="0.2">
      <c r="A43" t="s">
        <v>159</v>
      </c>
      <c r="C43">
        <v>4.1500000000000004</v>
      </c>
      <c r="D43">
        <v>4.5750000000000002</v>
      </c>
      <c r="E43">
        <v>3.625</v>
      </c>
      <c r="F43">
        <f t="shared" si="0"/>
        <v>4.1166666666666671</v>
      </c>
      <c r="G43">
        <v>67.3</v>
      </c>
      <c r="H43">
        <v>4.2832699999999999</v>
      </c>
      <c r="I43">
        <v>3.4517500000000001</v>
      </c>
      <c r="J43" s="4">
        <v>18</v>
      </c>
      <c r="K43">
        <v>0</v>
      </c>
      <c r="L43">
        <v>0</v>
      </c>
      <c r="M43">
        <v>1</v>
      </c>
      <c r="N43">
        <v>0</v>
      </c>
      <c r="O43">
        <v>0</v>
      </c>
      <c r="P43">
        <v>0.2215</v>
      </c>
      <c r="Q43">
        <v>40.3399</v>
      </c>
      <c r="R43">
        <v>0</v>
      </c>
      <c r="S43">
        <v>11.50775210619623</v>
      </c>
      <c r="T43">
        <v>7.68865</v>
      </c>
      <c r="U43">
        <v>1</v>
      </c>
      <c r="V43">
        <v>0</v>
      </c>
      <c r="W43">
        <v>0</v>
      </c>
      <c r="X43">
        <v>0</v>
      </c>
      <c r="Y43">
        <v>0</v>
      </c>
      <c r="Z43">
        <v>0</v>
      </c>
      <c r="AA43">
        <v>1</v>
      </c>
      <c r="AB43">
        <v>0</v>
      </c>
      <c r="AC43">
        <v>2E-3</v>
      </c>
      <c r="AD43">
        <v>2.0999999999999999E-3</v>
      </c>
      <c r="AE43">
        <v>0.66039999999999999</v>
      </c>
      <c r="AF43" s="14">
        <f>IFERROR(VLOOKUP(A43,imigration!$A:$C,2,FALSE),"")</f>
        <v>919275</v>
      </c>
      <c r="AG43" s="14">
        <f>IFERROR(VLOOKUP(A43,imigration!$A:$C,3,FALSE),"")</f>
        <v>1327324</v>
      </c>
      <c r="AH43" s="14" t="str">
        <f>IFERROR(VLOOKUP('Regression-Data'!$A43,FDIWIR2010!$A:$C,2,FALSE),"")</f>
        <v/>
      </c>
      <c r="AI43" s="14" t="str">
        <f>IFERROR(VLOOKUP('Regression-Data'!$A43,FDIWIR2010!$A:$C,3,FALSE),"")</f>
        <v/>
      </c>
      <c r="AJ43" s="14" t="str">
        <f>IFERROR(VLOOKUP('Regression-Data'!$A43,FDIWIR2015!$A:$C,2,FALSE),"")</f>
        <v/>
      </c>
      <c r="AK43" s="14" t="str">
        <f>IFERROR(VLOOKUP('Regression-Data'!$A43,FDIWIR2015!$A:$C,3,FALSE),"")</f>
        <v/>
      </c>
      <c r="AL43" t="e">
        <f t="shared" si="1"/>
        <v>#VALUE!</v>
      </c>
      <c r="AM43" t="e">
        <f t="shared" si="2"/>
        <v>#VALUE!</v>
      </c>
      <c r="AN43">
        <f t="shared" si="3"/>
        <v>-408049</v>
      </c>
      <c r="AP43">
        <f t="shared" si="5"/>
        <v>0</v>
      </c>
    </row>
    <row r="44" spans="1:43" x14ac:dyDescent="0.2">
      <c r="A44" t="s">
        <v>582</v>
      </c>
      <c r="C44">
        <v>3.9499999999999997</v>
      </c>
      <c r="D44">
        <v>4.45</v>
      </c>
      <c r="E44">
        <v>4.05</v>
      </c>
      <c r="F44">
        <f t="shared" si="0"/>
        <v>4.1499999999999995</v>
      </c>
      <c r="G44">
        <v>41.3</v>
      </c>
      <c r="H44">
        <v>4.5235200000000004</v>
      </c>
      <c r="I44">
        <v>2.9444400000000002</v>
      </c>
      <c r="J44" s="4">
        <v>25</v>
      </c>
      <c r="K44">
        <v>0</v>
      </c>
      <c r="L44">
        <v>1</v>
      </c>
      <c r="M44">
        <v>0</v>
      </c>
      <c r="N44">
        <v>0</v>
      </c>
      <c r="O44">
        <v>0</v>
      </c>
      <c r="P44">
        <v>0.55976666666666663</v>
      </c>
      <c r="Q44">
        <v>29.311699999999998</v>
      </c>
      <c r="R44">
        <v>0</v>
      </c>
      <c r="S44">
        <v>9.7879644612805894</v>
      </c>
      <c r="T44">
        <v>6.4377199999999997</v>
      </c>
      <c r="U44">
        <v>1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0</v>
      </c>
      <c r="AC44">
        <v>0.66039999999999999</v>
      </c>
      <c r="AD44">
        <v>0.34439999999999998</v>
      </c>
      <c r="AE44">
        <v>0.67449999999999999</v>
      </c>
      <c r="AF44" s="14">
        <f>IFERROR(VLOOKUP(A44,imigration!$A:$C,2,FALSE),"")</f>
        <v>1871537</v>
      </c>
      <c r="AG44" s="14">
        <f>IFERROR(VLOOKUP(A44,imigration!$A:$C,3,FALSE),"")</f>
        <v>2866136</v>
      </c>
      <c r="AH44" s="14">
        <f>IFERROR(VLOOKUP('Regression-Data'!$A44,FDIWIR2010!$A:$C,2,FALSE),"")</f>
        <v>1305</v>
      </c>
      <c r="AI44" s="14">
        <f>IFERROR(VLOOKUP('Regression-Data'!$A44,FDIWIR2010!$A:$C,3,FALSE),"")</f>
        <v>5890</v>
      </c>
      <c r="AJ44" s="14">
        <f>IFERROR(VLOOKUP('Regression-Data'!$A44,FDIWIR2015!$A:$C,2,FALSE),"")</f>
        <v>293</v>
      </c>
      <c r="AK44" s="14">
        <f>IFERROR(VLOOKUP('Regression-Data'!$A44,FDIWIR2015!$A:$C,3,FALSE),"")</f>
        <v>5407</v>
      </c>
      <c r="AL44">
        <f t="shared" si="1"/>
        <v>-4585</v>
      </c>
      <c r="AM44">
        <f t="shared" si="2"/>
        <v>-5114</v>
      </c>
      <c r="AN44">
        <f t="shared" si="3"/>
        <v>-994599</v>
      </c>
      <c r="AO44">
        <f t="shared" si="4"/>
        <v>529</v>
      </c>
      <c r="AP44">
        <f t="shared" si="5"/>
        <v>0</v>
      </c>
      <c r="AQ44">
        <f t="shared" si="6"/>
        <v>1</v>
      </c>
    </row>
    <row r="45" spans="1:43" x14ac:dyDescent="0.2">
      <c r="A45" t="s">
        <v>219</v>
      </c>
      <c r="C45">
        <v>4.9749999999999996</v>
      </c>
      <c r="D45">
        <v>4.75</v>
      </c>
      <c r="E45">
        <v>3.6</v>
      </c>
      <c r="F45">
        <f t="shared" si="0"/>
        <v>4.4416666666666664</v>
      </c>
      <c r="G45">
        <v>67.3</v>
      </c>
      <c r="H45">
        <v>3.9905400000000002</v>
      </c>
      <c r="I45">
        <v>2.7760500000000001</v>
      </c>
      <c r="J45" s="5">
        <v>70</v>
      </c>
      <c r="K45">
        <v>0</v>
      </c>
      <c r="L45">
        <v>0</v>
      </c>
      <c r="M45">
        <v>1</v>
      </c>
      <c r="N45">
        <v>0</v>
      </c>
      <c r="O45">
        <v>0</v>
      </c>
      <c r="P45">
        <v>0.5739333333333333</v>
      </c>
      <c r="Q45">
        <v>56.879600000000003</v>
      </c>
      <c r="R45">
        <v>0</v>
      </c>
      <c r="S45">
        <v>11.075799396633869</v>
      </c>
      <c r="T45">
        <v>6.3390700000000004</v>
      </c>
      <c r="U45">
        <v>0</v>
      </c>
      <c r="V45">
        <v>0</v>
      </c>
      <c r="W45">
        <v>1</v>
      </c>
      <c r="X45">
        <v>0</v>
      </c>
      <c r="Y45">
        <v>0</v>
      </c>
      <c r="Z45">
        <v>0</v>
      </c>
      <c r="AA45">
        <v>0</v>
      </c>
      <c r="AB45">
        <v>0</v>
      </c>
      <c r="AC45">
        <v>0.5867</v>
      </c>
      <c r="AD45">
        <v>0.57950000000000002</v>
      </c>
      <c r="AE45">
        <v>0.55559999999999998</v>
      </c>
      <c r="AF45" s="14">
        <f>IFERROR(VLOOKUP(A45,imigration!$A:$C,2,FALSE),"")</f>
        <v>313786</v>
      </c>
      <c r="AG45" s="14">
        <f>IFERROR(VLOOKUP(A45,imigration!$A:$C,3,FALSE),"")</f>
        <v>263126</v>
      </c>
      <c r="AH45" s="14">
        <f>IFERROR(VLOOKUP('Regression-Data'!$A45,FDIWIR2010!$A:$C,2,FALSE),"")</f>
        <v>379</v>
      </c>
      <c r="AI45" s="14">
        <f>IFERROR(VLOOKUP('Regression-Data'!$A45,FDIWIR2010!$A:$C,3,FALSE),"")</f>
        <v>19</v>
      </c>
      <c r="AJ45" s="14">
        <f>IFERROR(VLOOKUP('Regression-Data'!$A45,FDIWIR2015!$A:$C,2,FALSE),"")</f>
        <v>668</v>
      </c>
      <c r="AK45" s="14">
        <f>IFERROR(VLOOKUP('Regression-Data'!$A45,FDIWIR2015!$A:$C,3,FALSE),"")</f>
        <v>32</v>
      </c>
      <c r="AL45">
        <f t="shared" si="1"/>
        <v>360</v>
      </c>
      <c r="AM45">
        <f t="shared" si="2"/>
        <v>636</v>
      </c>
      <c r="AN45">
        <f t="shared" si="3"/>
        <v>50660</v>
      </c>
      <c r="AO45">
        <f t="shared" si="4"/>
        <v>-276</v>
      </c>
      <c r="AP45">
        <f t="shared" si="5"/>
        <v>1</v>
      </c>
      <c r="AQ45">
        <f t="shared" si="6"/>
        <v>0</v>
      </c>
    </row>
    <row r="46" spans="1:43" x14ac:dyDescent="0.2">
      <c r="A46" t="s">
        <v>356</v>
      </c>
      <c r="C46">
        <v>4.125</v>
      </c>
      <c r="D46">
        <v>4.4000000000000004</v>
      </c>
      <c r="E46">
        <v>3.75</v>
      </c>
      <c r="F46">
        <f t="shared" si="0"/>
        <v>4.0916666666666668</v>
      </c>
      <c r="G46">
        <v>23.3</v>
      </c>
      <c r="H46">
        <v>3.8375900000000001</v>
      </c>
      <c r="I46">
        <v>2.6350799999999999</v>
      </c>
      <c r="J46" s="5">
        <v>40</v>
      </c>
      <c r="K46">
        <v>0</v>
      </c>
      <c r="L46">
        <v>1</v>
      </c>
      <c r="M46">
        <v>0</v>
      </c>
      <c r="N46">
        <v>0</v>
      </c>
      <c r="O46">
        <v>0</v>
      </c>
      <c r="P46">
        <v>0.35039999999999999</v>
      </c>
      <c r="Q46">
        <v>33.854700000000001</v>
      </c>
      <c r="R46">
        <v>0</v>
      </c>
      <c r="S46">
        <v>9.2545486266405028</v>
      </c>
      <c r="T46">
        <v>6.6295000000000002</v>
      </c>
      <c r="U46">
        <v>1</v>
      </c>
      <c r="V46">
        <v>0</v>
      </c>
      <c r="W46">
        <v>0</v>
      </c>
      <c r="X46">
        <v>0</v>
      </c>
      <c r="Y46">
        <v>0</v>
      </c>
      <c r="Z46">
        <v>1</v>
      </c>
      <c r="AA46">
        <v>0</v>
      </c>
      <c r="AB46">
        <v>0</v>
      </c>
      <c r="AC46">
        <v>0.13139999999999999</v>
      </c>
      <c r="AD46">
        <v>0.13120000000000001</v>
      </c>
      <c r="AE46">
        <v>0.78859999999999997</v>
      </c>
      <c r="AF46" s="14">
        <f>IFERROR(VLOOKUP(A46,imigration!$A:$C,2,FALSE),"")</f>
        <v>820655</v>
      </c>
      <c r="AG46" s="14">
        <f>IFERROR(VLOOKUP(A46,imigration!$A:$C,3,FALSE),"")</f>
        <v>1997776</v>
      </c>
      <c r="AH46" s="14">
        <f>IFERROR(VLOOKUP('Regression-Data'!$A46,FDIWIR2010!$A:$C,2,FALSE),"")</f>
        <v>3748</v>
      </c>
      <c r="AI46" s="14">
        <f>IFERROR(VLOOKUP('Regression-Data'!$A46,FDIWIR2010!$A:$C,3,FALSE),"")</f>
        <v>487</v>
      </c>
      <c r="AJ46" s="14">
        <f>IFERROR(VLOOKUP('Regression-Data'!$A46,FDIWIR2015!$A:$C,2,FALSE),"")</f>
        <v>2353</v>
      </c>
      <c r="AK46" s="14">
        <f>IFERROR(VLOOKUP('Regression-Data'!$A46,FDIWIR2015!$A:$C,3,FALSE),"")</f>
        <v>662</v>
      </c>
      <c r="AL46">
        <f t="shared" si="1"/>
        <v>3261</v>
      </c>
      <c r="AM46">
        <f t="shared" si="2"/>
        <v>1691</v>
      </c>
      <c r="AN46">
        <f t="shared" si="3"/>
        <v>-1177121</v>
      </c>
      <c r="AO46">
        <f t="shared" si="4"/>
        <v>1570</v>
      </c>
      <c r="AP46">
        <f t="shared" si="5"/>
        <v>0</v>
      </c>
      <c r="AQ46">
        <f t="shared" si="6"/>
        <v>1</v>
      </c>
    </row>
    <row r="47" spans="1:43" x14ac:dyDescent="0.2">
      <c r="A47" t="s">
        <v>340</v>
      </c>
      <c r="C47">
        <v>5.4</v>
      </c>
      <c r="D47">
        <v>4.95</v>
      </c>
      <c r="E47">
        <v>3.8250000000000002</v>
      </c>
      <c r="F47">
        <f t="shared" si="0"/>
        <v>4.7250000000000005</v>
      </c>
      <c r="G47">
        <v>69.7</v>
      </c>
      <c r="H47">
        <v>3.9948299999999999</v>
      </c>
      <c r="I47">
        <v>2.7227600000000001</v>
      </c>
      <c r="J47" s="4">
        <v>60</v>
      </c>
      <c r="K47">
        <v>0</v>
      </c>
      <c r="L47">
        <v>1</v>
      </c>
      <c r="M47">
        <v>0</v>
      </c>
      <c r="N47">
        <v>0</v>
      </c>
      <c r="O47">
        <v>0</v>
      </c>
      <c r="P47">
        <v>0.35276666666666667</v>
      </c>
      <c r="Q47">
        <v>55.169400000000003</v>
      </c>
      <c r="R47">
        <v>0</v>
      </c>
      <c r="S47">
        <v>11.086747315264523</v>
      </c>
      <c r="T47">
        <v>6.5083099999999998</v>
      </c>
      <c r="U47">
        <v>1</v>
      </c>
      <c r="V47">
        <v>0</v>
      </c>
      <c r="W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0.32229999999999998</v>
      </c>
      <c r="AD47">
        <v>0.32190000000000002</v>
      </c>
      <c r="AE47">
        <v>0.41410000000000002</v>
      </c>
      <c r="AF47" s="14">
        <f>IFERROR(VLOOKUP(A47,imigration!$A:$C,2,FALSE),"")</f>
        <v>160772</v>
      </c>
      <c r="AG47" s="14">
        <f>IFERROR(VLOOKUP(A47,imigration!$A:$C,3,FALSE),"")</f>
        <v>136036</v>
      </c>
      <c r="AH47" s="14">
        <f>IFERROR(VLOOKUP('Regression-Data'!$A47,FDIWIR2010!$A:$C,2,FALSE),"")</f>
        <v>800</v>
      </c>
      <c r="AI47" s="14">
        <f>IFERROR(VLOOKUP('Regression-Data'!$A47,FDIWIR2010!$A:$C,3,FALSE),"")</f>
        <v>-6</v>
      </c>
      <c r="AJ47" s="14">
        <f>IFERROR(VLOOKUP('Regression-Data'!$A47,FDIWIR2015!$A:$C,2,FALSE),"")</f>
        <v>874</v>
      </c>
      <c r="AK47" s="14">
        <f>IFERROR(VLOOKUP('Regression-Data'!$A47,FDIWIR2015!$A:$C,3,FALSE),"")</f>
        <v>85</v>
      </c>
      <c r="AL47">
        <f t="shared" si="1"/>
        <v>806</v>
      </c>
      <c r="AM47">
        <f t="shared" si="2"/>
        <v>789</v>
      </c>
      <c r="AN47">
        <f t="shared" si="3"/>
        <v>24736</v>
      </c>
      <c r="AO47">
        <f t="shared" si="4"/>
        <v>17</v>
      </c>
      <c r="AP47">
        <f t="shared" si="5"/>
        <v>1</v>
      </c>
      <c r="AQ47">
        <f t="shared" si="6"/>
        <v>1</v>
      </c>
    </row>
    <row r="48" spans="1:43" x14ac:dyDescent="0.2">
      <c r="A48" t="s">
        <v>239</v>
      </c>
      <c r="C48">
        <v>6</v>
      </c>
      <c r="D48">
        <v>6.125</v>
      </c>
      <c r="E48">
        <v>5.4250000000000007</v>
      </c>
      <c r="F48">
        <f t="shared" si="0"/>
        <v>5.8500000000000005</v>
      </c>
      <c r="G48">
        <v>78.3</v>
      </c>
      <c r="H48">
        <v>4.93771</v>
      </c>
      <c r="I48">
        <v>2.6703100000000002</v>
      </c>
      <c r="J48" s="4">
        <v>60</v>
      </c>
      <c r="K48">
        <v>0</v>
      </c>
      <c r="L48">
        <v>1</v>
      </c>
      <c r="M48">
        <v>0</v>
      </c>
      <c r="N48">
        <v>0</v>
      </c>
      <c r="O48">
        <v>0</v>
      </c>
      <c r="P48">
        <v>0.42176666666666662</v>
      </c>
      <c r="Q48">
        <v>49.815300000000001</v>
      </c>
      <c r="R48">
        <v>1</v>
      </c>
      <c r="S48">
        <v>7.8578675593318028</v>
      </c>
      <c r="T48">
        <v>5.6898099999999996</v>
      </c>
      <c r="U48">
        <v>0</v>
      </c>
      <c r="V48">
        <v>1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0.5302</v>
      </c>
      <c r="AD48">
        <v>0.64400000000000002</v>
      </c>
      <c r="AE48">
        <v>9.11E-2</v>
      </c>
      <c r="AF48" s="14">
        <f>IFERROR(VLOOKUP(A48,imigration!$A:$C,2,FALSE),"")</f>
        <v>163142</v>
      </c>
      <c r="AG48" s="14">
        <f>IFERROR(VLOOKUP(A48,imigration!$A:$C,3,FALSE),"")</f>
        <v>249325</v>
      </c>
      <c r="AH48" s="14">
        <f>IFERROR(VLOOKUP('Regression-Data'!$A48,FDIWIR2010!$A:$C,2,FALSE),"")</f>
        <v>38588</v>
      </c>
      <c r="AI48" s="14">
        <f>IFERROR(VLOOKUP('Regression-Data'!$A48,FDIWIR2010!$A:$C,3,FALSE),"")</f>
        <v>23243</v>
      </c>
      <c r="AJ48" s="14">
        <f>IFERROR(VLOOKUP('Regression-Data'!$A48,FDIWIR2015!$A:$C,2,FALSE),"")</f>
        <v>16001</v>
      </c>
      <c r="AK48" s="14">
        <f>IFERROR(VLOOKUP('Regression-Data'!$A48,FDIWIR2015!$A:$C,3,FALSE),"")</f>
        <v>50449</v>
      </c>
      <c r="AL48">
        <f t="shared" si="1"/>
        <v>15345</v>
      </c>
      <c r="AM48">
        <f t="shared" si="2"/>
        <v>-34448</v>
      </c>
      <c r="AN48">
        <f t="shared" si="3"/>
        <v>-86183</v>
      </c>
      <c r="AO48">
        <f t="shared" si="4"/>
        <v>49793</v>
      </c>
      <c r="AP48">
        <f t="shared" si="5"/>
        <v>0</v>
      </c>
      <c r="AQ48">
        <f t="shared" si="6"/>
        <v>1</v>
      </c>
    </row>
    <row r="49" spans="1:43" x14ac:dyDescent="0.2">
      <c r="A49" t="s">
        <v>433</v>
      </c>
      <c r="C49">
        <v>4.875</v>
      </c>
      <c r="D49">
        <v>4.5</v>
      </c>
      <c r="E49">
        <v>3.95</v>
      </c>
      <c r="F49">
        <f t="shared" si="0"/>
        <v>4.4416666666666664</v>
      </c>
      <c r="G49">
        <v>31.3</v>
      </c>
      <c r="H49">
        <v>2.4874800000000001</v>
      </c>
      <c r="I49">
        <v>2.8965299999999998</v>
      </c>
      <c r="J49" s="4">
        <v>30</v>
      </c>
      <c r="K49">
        <v>1</v>
      </c>
      <c r="L49">
        <v>0</v>
      </c>
      <c r="M49">
        <v>0</v>
      </c>
      <c r="N49">
        <v>0</v>
      </c>
      <c r="O49">
        <v>0</v>
      </c>
      <c r="P49">
        <v>0.69863333333333333</v>
      </c>
      <c r="Q49">
        <v>-13.254300000000001</v>
      </c>
      <c r="R49">
        <v>1</v>
      </c>
      <c r="S49">
        <v>11.682533209344108</v>
      </c>
      <c r="T49">
        <v>7.14832</v>
      </c>
      <c r="U49" s="5">
        <v>1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</v>
      </c>
      <c r="AC49">
        <v>0.6744</v>
      </c>
      <c r="AD49">
        <v>0.60229999999999995</v>
      </c>
      <c r="AE49">
        <v>0.81920000000000004</v>
      </c>
      <c r="AF49" s="14">
        <f>IFERROR(VLOOKUP(A49,imigration!$A:$C,2,FALSE),"")</f>
        <v>217722</v>
      </c>
      <c r="AG49" s="14">
        <f>IFERROR(VLOOKUP(A49,imigration!$A:$C,3,FALSE),"")</f>
        <v>215158</v>
      </c>
      <c r="AH49" s="14">
        <f>IFERROR(VLOOKUP('Regression-Data'!$A49,FDIWIR2010!$A:$C,2,FALSE),"")</f>
        <v>97</v>
      </c>
      <c r="AI49" s="14">
        <f>IFERROR(VLOOKUP('Regression-Data'!$A49,FDIWIR2010!$A:$C,3,FALSE),"")</f>
        <v>42</v>
      </c>
      <c r="AJ49" s="14">
        <f>IFERROR(VLOOKUP('Regression-Data'!$A49,FDIWIR2015!$A:$C,2,FALSE),"")</f>
        <v>288</v>
      </c>
      <c r="AK49" s="14">
        <f>IFERROR(VLOOKUP('Regression-Data'!$A49,FDIWIR2015!$A:$C,3,FALSE),"")</f>
        <v>-5</v>
      </c>
      <c r="AL49">
        <f t="shared" si="1"/>
        <v>55</v>
      </c>
      <c r="AM49">
        <f t="shared" si="2"/>
        <v>293</v>
      </c>
      <c r="AN49">
        <f t="shared" si="3"/>
        <v>2564</v>
      </c>
      <c r="AO49">
        <f t="shared" si="4"/>
        <v>-238</v>
      </c>
      <c r="AP49">
        <f t="shared" si="5"/>
        <v>1</v>
      </c>
      <c r="AQ49">
        <f t="shared" si="6"/>
        <v>0</v>
      </c>
    </row>
    <row r="50" spans="1:43" x14ac:dyDescent="0.2">
      <c r="A50" t="s">
        <v>361</v>
      </c>
      <c r="C50">
        <v>5.55</v>
      </c>
      <c r="D50">
        <v>5.5</v>
      </c>
      <c r="E50">
        <v>5.2249999999999996</v>
      </c>
      <c r="F50">
        <f t="shared" si="0"/>
        <v>5.4249999999999998</v>
      </c>
      <c r="G50">
        <v>51.8</v>
      </c>
      <c r="H50">
        <v>3.8506399999999998</v>
      </c>
      <c r="I50">
        <v>3.07063</v>
      </c>
      <c r="J50" s="4">
        <v>26</v>
      </c>
      <c r="K50">
        <v>1</v>
      </c>
      <c r="L50">
        <v>0</v>
      </c>
      <c r="M50">
        <v>0</v>
      </c>
      <c r="N50">
        <v>0</v>
      </c>
      <c r="O50">
        <v>0</v>
      </c>
      <c r="P50">
        <v>0.6169</v>
      </c>
      <c r="Q50">
        <v>4.2104799999999996</v>
      </c>
      <c r="R50">
        <v>0</v>
      </c>
      <c r="S50">
        <v>12.706114331088912</v>
      </c>
      <c r="T50">
        <v>7.4259300000000001</v>
      </c>
      <c r="U50">
        <v>1</v>
      </c>
      <c r="V50">
        <v>0</v>
      </c>
      <c r="W50">
        <v>0</v>
      </c>
      <c r="X50">
        <v>0</v>
      </c>
      <c r="Y50">
        <v>0</v>
      </c>
      <c r="Z50">
        <v>0</v>
      </c>
      <c r="AA50">
        <v>1</v>
      </c>
      <c r="AB50">
        <v>0</v>
      </c>
      <c r="AC50">
        <v>0.58799999999999997</v>
      </c>
      <c r="AD50">
        <v>0.59699999999999998</v>
      </c>
      <c r="AE50">
        <v>0.66569999999999996</v>
      </c>
      <c r="AF50" s="14">
        <f>IFERROR(VLOOKUP(A50,imigration!$A:$C,2,FALSE),"")</f>
        <v>2406011</v>
      </c>
      <c r="AG50" s="14">
        <f>IFERROR(VLOOKUP(A50,imigration!$A:$C,3,FALSE),"")</f>
        <v>2514243</v>
      </c>
      <c r="AH50" s="14">
        <f>IFERROR(VLOOKUP('Regression-Data'!$A50,FDIWIR2010!$A:$C,2,FALSE),"")</f>
        <v>9060</v>
      </c>
      <c r="AI50" s="14">
        <f>IFERROR(VLOOKUP('Regression-Data'!$A50,FDIWIR2010!$A:$C,3,FALSE),"")</f>
        <v>13399</v>
      </c>
      <c r="AJ50" s="14">
        <f>IFERROR(VLOOKUP('Regression-Data'!$A50,FDIWIR2015!$A:$C,2,FALSE),"")</f>
        <v>11121</v>
      </c>
      <c r="AK50" s="14">
        <f>IFERROR(VLOOKUP('Regression-Data'!$A50,FDIWIR2015!$A:$C,3,FALSE),"")</f>
        <v>9899</v>
      </c>
      <c r="AL50">
        <f t="shared" si="1"/>
        <v>-4339</v>
      </c>
      <c r="AM50">
        <f t="shared" si="2"/>
        <v>1222</v>
      </c>
      <c r="AN50">
        <f t="shared" si="3"/>
        <v>-108232</v>
      </c>
      <c r="AO50">
        <f t="shared" si="4"/>
        <v>-5561</v>
      </c>
      <c r="AP50">
        <f t="shared" si="5"/>
        <v>0</v>
      </c>
      <c r="AQ50">
        <f t="shared" si="6"/>
        <v>0</v>
      </c>
    </row>
    <row r="51" spans="1:43" x14ac:dyDescent="0.2">
      <c r="A51" t="s">
        <v>324</v>
      </c>
      <c r="C51">
        <v>4.8499999999999996</v>
      </c>
      <c r="D51">
        <v>5.8000000000000007</v>
      </c>
      <c r="E51">
        <v>4.9000000000000004</v>
      </c>
      <c r="F51">
        <f t="shared" si="0"/>
        <v>5.1833333333333336</v>
      </c>
      <c r="G51">
        <v>53.6</v>
      </c>
      <c r="H51">
        <v>4.2566499999999996</v>
      </c>
      <c r="I51">
        <v>2.7863799999999999</v>
      </c>
      <c r="J51" s="4">
        <v>59</v>
      </c>
      <c r="K51">
        <v>0</v>
      </c>
      <c r="L51">
        <v>1</v>
      </c>
      <c r="M51">
        <v>0</v>
      </c>
      <c r="N51">
        <v>0</v>
      </c>
      <c r="O51">
        <v>0</v>
      </c>
      <c r="P51">
        <v>8.48E-2</v>
      </c>
      <c r="Q51">
        <v>35.9375</v>
      </c>
      <c r="R51">
        <v>0</v>
      </c>
      <c r="S51">
        <v>5.7557422135869123</v>
      </c>
      <c r="T51">
        <v>5.6110699999999998</v>
      </c>
      <c r="U51" s="5">
        <v>1</v>
      </c>
      <c r="V51">
        <v>1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4.1399999999999999E-2</v>
      </c>
      <c r="AD51">
        <v>9.0700000000000003E-2</v>
      </c>
      <c r="AE51">
        <v>0.12230000000000001</v>
      </c>
      <c r="AF51" s="14">
        <f>IFERROR(VLOOKUP(A51,imigration!$A:$C,2,FALSE),"")</f>
        <v>33084</v>
      </c>
      <c r="AG51" s="14">
        <f>IFERROR(VLOOKUP(A51,imigration!$A:$C,3,FALSE),"")</f>
        <v>41442</v>
      </c>
      <c r="AH51" s="14">
        <f>IFERROR(VLOOKUP('Regression-Data'!$A51,FDIWIR2010!$A:$C,2,FALSE),"")</f>
        <v>929</v>
      </c>
      <c r="AI51" s="14">
        <f>IFERROR(VLOOKUP('Regression-Data'!$A51,FDIWIR2010!$A:$C,3,FALSE),"")</f>
        <v>1921</v>
      </c>
      <c r="AJ51" s="14">
        <f>IFERROR(VLOOKUP('Regression-Data'!$A51,FDIWIR2015!$A:$C,2,FALSE),"")</f>
        <v>4687</v>
      </c>
      <c r="AK51" s="14">
        <f>IFERROR(VLOOKUP('Regression-Data'!$A51,FDIWIR2015!$A:$C,3,FALSE),"")</f>
        <v>-5253</v>
      </c>
      <c r="AL51">
        <f t="shared" si="1"/>
        <v>-992</v>
      </c>
      <c r="AM51">
        <f t="shared" si="2"/>
        <v>9940</v>
      </c>
      <c r="AN51">
        <f t="shared" si="3"/>
        <v>-8358</v>
      </c>
      <c r="AO51">
        <f t="shared" si="4"/>
        <v>-10932</v>
      </c>
      <c r="AP51">
        <f t="shared" si="5"/>
        <v>0</v>
      </c>
      <c r="AQ51">
        <f t="shared" si="6"/>
        <v>0</v>
      </c>
    </row>
    <row r="52" spans="1:43" x14ac:dyDescent="0.2">
      <c r="A52" t="s">
        <v>193</v>
      </c>
      <c r="C52">
        <v>4.8</v>
      </c>
      <c r="D52">
        <v>4.9249999999999998</v>
      </c>
      <c r="E52">
        <v>4.125</v>
      </c>
      <c r="F52">
        <f t="shared" si="0"/>
        <v>4.6166666666666663</v>
      </c>
      <c r="G52">
        <v>30</v>
      </c>
      <c r="H52">
        <v>3.9141400000000002</v>
      </c>
      <c r="I52">
        <v>3.11598</v>
      </c>
      <c r="J52" s="4">
        <v>30</v>
      </c>
      <c r="K52">
        <v>0</v>
      </c>
      <c r="L52">
        <v>1</v>
      </c>
      <c r="M52">
        <v>0</v>
      </c>
      <c r="N52">
        <v>0</v>
      </c>
      <c r="O52">
        <v>0</v>
      </c>
      <c r="P52">
        <v>0.29083333333333333</v>
      </c>
      <c r="Q52">
        <v>23.634499999999999</v>
      </c>
      <c r="R52">
        <v>0</v>
      </c>
      <c r="S52">
        <v>14.492126853238423</v>
      </c>
      <c r="T52">
        <v>8.0512300000000003</v>
      </c>
      <c r="U52">
        <v>1</v>
      </c>
      <c r="V52">
        <v>0</v>
      </c>
      <c r="W52">
        <v>0</v>
      </c>
      <c r="X52">
        <v>1</v>
      </c>
      <c r="Y52">
        <v>0</v>
      </c>
      <c r="Z52">
        <v>0</v>
      </c>
      <c r="AA52">
        <v>0</v>
      </c>
      <c r="AB52">
        <v>0</v>
      </c>
      <c r="AC52">
        <v>0.54179999999999995</v>
      </c>
      <c r="AD52">
        <v>0.15110000000000001</v>
      </c>
      <c r="AE52">
        <v>0.17960000000000001</v>
      </c>
      <c r="AF52" s="14">
        <f>IFERROR(VLOOKUP(A52,imigration!$A:$C,2,FALSE),"")</f>
        <v>969538</v>
      </c>
      <c r="AG52" s="14">
        <f>IFERROR(VLOOKUP(A52,imigration!$A:$C,3,FALSE),"")</f>
        <v>1193155</v>
      </c>
      <c r="AH52" s="14">
        <f>IFERROR(VLOOKUP('Regression-Data'!$A52,FDIWIR2010!$A:$C,2,FALSE),"")</f>
        <v>26083</v>
      </c>
      <c r="AI52" s="14">
        <f>IFERROR(VLOOKUP('Regression-Data'!$A52,FDIWIR2010!$A:$C,3,FALSE),"")</f>
        <v>15050</v>
      </c>
      <c r="AJ52" s="14">
        <f>IFERROR(VLOOKUP('Regression-Data'!$A52,FDIWIR2015!$A:$C,2,FALSE),"")</f>
        <v>33181</v>
      </c>
      <c r="AK52" s="14">
        <f>IFERROR(VLOOKUP('Regression-Data'!$A52,FDIWIR2015!$A:$C,3,FALSE),"")</f>
        <v>10733</v>
      </c>
      <c r="AL52">
        <f t="shared" si="1"/>
        <v>11033</v>
      </c>
      <c r="AM52">
        <f t="shared" si="2"/>
        <v>22448</v>
      </c>
      <c r="AN52">
        <f t="shared" si="3"/>
        <v>-223617</v>
      </c>
      <c r="AO52">
        <f t="shared" si="4"/>
        <v>-11415</v>
      </c>
      <c r="AP52">
        <f t="shared" si="5"/>
        <v>0</v>
      </c>
      <c r="AQ52">
        <f t="shared" si="6"/>
        <v>0</v>
      </c>
    </row>
    <row r="53" spans="1:43" x14ac:dyDescent="0.2">
      <c r="A53" t="s">
        <v>24</v>
      </c>
      <c r="C53">
        <v>4.8</v>
      </c>
      <c r="D53">
        <v>4.7749999999999995</v>
      </c>
      <c r="E53">
        <v>4.3499999999999996</v>
      </c>
      <c r="F53">
        <f t="shared" si="0"/>
        <v>4.6416666666666666</v>
      </c>
      <c r="G53">
        <v>37.1</v>
      </c>
      <c r="H53">
        <v>3.3631000000000002</v>
      </c>
      <c r="I53">
        <v>3.0312100000000002</v>
      </c>
      <c r="J53" s="4">
        <v>46</v>
      </c>
      <c r="K53">
        <v>0</v>
      </c>
      <c r="L53">
        <v>1</v>
      </c>
      <c r="M53">
        <v>0</v>
      </c>
      <c r="N53">
        <v>0</v>
      </c>
      <c r="O53">
        <v>0</v>
      </c>
      <c r="P53">
        <v>0.31863333333333327</v>
      </c>
      <c r="Q53">
        <v>31.791699999999999</v>
      </c>
      <c r="R53">
        <v>0</v>
      </c>
      <c r="S53">
        <v>13.474216716063845</v>
      </c>
      <c r="T53">
        <v>7.4974299999999996</v>
      </c>
      <c r="U53">
        <v>1</v>
      </c>
      <c r="V53">
        <v>0</v>
      </c>
      <c r="W53">
        <v>0</v>
      </c>
      <c r="X53">
        <v>0</v>
      </c>
      <c r="Y53">
        <v>0</v>
      </c>
      <c r="Z53">
        <v>1</v>
      </c>
      <c r="AA53">
        <v>0</v>
      </c>
      <c r="AB53">
        <v>1</v>
      </c>
      <c r="AC53">
        <v>0.48409999999999997</v>
      </c>
      <c r="AD53">
        <v>0.46829999999999999</v>
      </c>
      <c r="AE53">
        <v>3.5000000000000001E-3</v>
      </c>
      <c r="AF53" s="14">
        <f>IFERROR(VLOOKUP(A53,imigration!$A:$C,2,FALSE),"")</f>
        <v>70909</v>
      </c>
      <c r="AG53" s="14">
        <f>IFERROR(VLOOKUP(A53,imigration!$A:$C,3,FALSE),"")</f>
        <v>88511</v>
      </c>
      <c r="AH53" s="14">
        <f>IFERROR(VLOOKUP('Regression-Data'!$A53,FDIWIR2010!$A:$C,2,FALSE),"")</f>
        <v>1574</v>
      </c>
      <c r="AI53" s="14">
        <f>IFERROR(VLOOKUP('Regression-Data'!$A53,FDIWIR2010!$A:$C,3,FALSE),"")</f>
        <v>589</v>
      </c>
      <c r="AJ53" s="14">
        <f>IFERROR(VLOOKUP('Regression-Data'!$A53,FDIWIR2015!$A:$C,2,FALSE),"")</f>
        <v>3255</v>
      </c>
      <c r="AK53" s="14">
        <f>IFERROR(VLOOKUP('Regression-Data'!$A53,FDIWIR2015!$A:$C,3,FALSE),"")</f>
        <v>653</v>
      </c>
      <c r="AL53">
        <f t="shared" si="1"/>
        <v>985</v>
      </c>
      <c r="AM53">
        <f t="shared" si="2"/>
        <v>2602</v>
      </c>
      <c r="AN53">
        <f t="shared" si="3"/>
        <v>-17602</v>
      </c>
      <c r="AO53">
        <f t="shared" si="4"/>
        <v>-1617</v>
      </c>
      <c r="AP53">
        <f t="shared" si="5"/>
        <v>0</v>
      </c>
      <c r="AQ53">
        <f t="shared" si="6"/>
        <v>0</v>
      </c>
    </row>
    <row r="54" spans="1:43" x14ac:dyDescent="0.2">
      <c r="A54" t="s">
        <v>492</v>
      </c>
      <c r="C54">
        <v>4.1749999999999998</v>
      </c>
      <c r="D54">
        <v>3.6749999999999998</v>
      </c>
      <c r="E54">
        <v>3.35</v>
      </c>
      <c r="F54">
        <f t="shared" si="0"/>
        <v>3.7333333333333329</v>
      </c>
      <c r="G54">
        <v>30.9</v>
      </c>
      <c r="H54">
        <v>2.6132599999999999</v>
      </c>
      <c r="I54">
        <v>2.8841800000000002</v>
      </c>
      <c r="J54" s="4">
        <v>15</v>
      </c>
      <c r="K54">
        <v>0</v>
      </c>
      <c r="L54">
        <v>1</v>
      </c>
      <c r="M54">
        <v>0</v>
      </c>
      <c r="N54">
        <v>0</v>
      </c>
      <c r="O54">
        <v>0</v>
      </c>
      <c r="P54">
        <v>0.72719999999999996</v>
      </c>
      <c r="Q54">
        <v>-18.665700000000001</v>
      </c>
      <c r="R54">
        <v>0</v>
      </c>
      <c r="S54">
        <v>13.594352534185024</v>
      </c>
      <c r="T54">
        <v>7.3515699999999997</v>
      </c>
      <c r="U54">
        <v>1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1</v>
      </c>
      <c r="AC54">
        <v>0.69320000000000004</v>
      </c>
      <c r="AD54">
        <v>0.8125</v>
      </c>
      <c r="AE54">
        <v>0.67589999999999995</v>
      </c>
      <c r="AF54" s="14">
        <f>IFERROR(VLOOKUP(A54,imigration!$A:$C,2,FALSE),"")</f>
        <v>214612</v>
      </c>
      <c r="AG54" s="14">
        <f>IFERROR(VLOOKUP(A54,imigration!$A:$C,3,FALSE),"")</f>
        <v>222928</v>
      </c>
      <c r="AH54" s="14">
        <f>IFERROR(VLOOKUP('Regression-Data'!$A54,FDIWIR2010!$A:$C,2,FALSE),"")</f>
        <v>1018</v>
      </c>
      <c r="AI54" s="14">
        <f>IFERROR(VLOOKUP('Regression-Data'!$A54,FDIWIR2010!$A:$C,3,FALSE),"")</f>
        <v>2</v>
      </c>
      <c r="AJ54" s="14">
        <f>IFERROR(VLOOKUP('Regression-Data'!$A54,FDIWIR2015!$A:$C,2,FALSE),"")</f>
        <v>3867</v>
      </c>
      <c r="AK54" s="14">
        <f>IFERROR(VLOOKUP('Regression-Data'!$A54,FDIWIR2015!$A:$C,3,FALSE),"")</f>
        <v>2</v>
      </c>
      <c r="AL54">
        <f t="shared" si="1"/>
        <v>1016</v>
      </c>
      <c r="AM54">
        <f t="shared" si="2"/>
        <v>3865</v>
      </c>
      <c r="AN54">
        <f t="shared" si="3"/>
        <v>-8316</v>
      </c>
      <c r="AO54">
        <f t="shared" si="4"/>
        <v>-2849</v>
      </c>
      <c r="AP54">
        <f t="shared" si="5"/>
        <v>0</v>
      </c>
      <c r="AQ54">
        <f t="shared" si="6"/>
        <v>0</v>
      </c>
    </row>
    <row r="55" spans="1:43" x14ac:dyDescent="0.2">
      <c r="A55" t="s">
        <v>126</v>
      </c>
      <c r="C55">
        <v>4.7750000000000004</v>
      </c>
      <c r="D55">
        <v>5.3250000000000002</v>
      </c>
      <c r="E55">
        <v>4.8499999999999996</v>
      </c>
      <c r="F55">
        <f t="shared" si="0"/>
        <v>4.9833333333333334</v>
      </c>
      <c r="G55">
        <v>41.3</v>
      </c>
      <c r="H55">
        <v>3.5785499999999999</v>
      </c>
      <c r="I55">
        <v>2.7999900000000002</v>
      </c>
      <c r="J55" s="4">
        <v>30</v>
      </c>
      <c r="K55">
        <v>1</v>
      </c>
      <c r="L55">
        <v>0</v>
      </c>
      <c r="M55">
        <v>0</v>
      </c>
      <c r="N55">
        <v>0</v>
      </c>
      <c r="O55">
        <v>0</v>
      </c>
      <c r="P55">
        <v>0.66533333333333333</v>
      </c>
      <c r="Q55">
        <v>-22.957599999999999</v>
      </c>
      <c r="R55">
        <v>0</v>
      </c>
      <c r="S55">
        <v>13.623766347071282</v>
      </c>
      <c r="T55">
        <v>6.3245699999999996</v>
      </c>
      <c r="U55">
        <v>0.6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1</v>
      </c>
      <c r="AC55">
        <v>0.63290000000000002</v>
      </c>
      <c r="AD55">
        <v>0.70050000000000001</v>
      </c>
      <c r="AE55">
        <v>0.66259999999999997</v>
      </c>
      <c r="AF55" s="14">
        <f>IFERROR(VLOOKUP(A55,imigration!$A:$C,2,FALSE),"")</f>
        <v>102405</v>
      </c>
      <c r="AG55" s="14">
        <f>IFERROR(VLOOKUP(A55,imigration!$A:$C,3,FALSE),"")</f>
        <v>93888</v>
      </c>
      <c r="AH55" s="14">
        <f>IFERROR(VLOOKUP('Regression-Data'!$A55,FDIWIR2010!$A:$C,2,FALSE),"")</f>
        <v>793</v>
      </c>
      <c r="AI55" s="14">
        <f>IFERROR(VLOOKUP('Regression-Data'!$A55,FDIWIR2010!$A:$C,3,FALSE),"")</f>
        <v>4</v>
      </c>
      <c r="AJ55" s="14">
        <f>IFERROR(VLOOKUP('Regression-Data'!$A55,FDIWIR2015!$A:$C,2,FALSE),"")</f>
        <v>1095</v>
      </c>
      <c r="AK55" s="14">
        <f>IFERROR(VLOOKUP('Regression-Data'!$A55,FDIWIR2015!$A:$C,3,FALSE),"")</f>
        <v>-55</v>
      </c>
      <c r="AL55">
        <f t="shared" si="1"/>
        <v>789</v>
      </c>
      <c r="AM55">
        <f t="shared" si="2"/>
        <v>1150</v>
      </c>
      <c r="AN55">
        <f t="shared" si="3"/>
        <v>8517</v>
      </c>
      <c r="AO55">
        <f t="shared" si="4"/>
        <v>-361</v>
      </c>
      <c r="AP55">
        <f t="shared" si="5"/>
        <v>1</v>
      </c>
      <c r="AQ55">
        <f t="shared" si="6"/>
        <v>0</v>
      </c>
    </row>
    <row r="56" spans="1:43" x14ac:dyDescent="0.2">
      <c r="A56" t="s">
        <v>10</v>
      </c>
      <c r="C56">
        <v>5.9250000000000007</v>
      </c>
      <c r="D56">
        <v>6.0750000000000002</v>
      </c>
      <c r="E56">
        <v>5.3</v>
      </c>
      <c r="F56">
        <f t="shared" si="0"/>
        <v>5.7666666666666666</v>
      </c>
      <c r="G56">
        <v>85.7</v>
      </c>
      <c r="H56">
        <v>4.62737</v>
      </c>
      <c r="I56">
        <v>2.6310899999999999</v>
      </c>
      <c r="J56" s="4">
        <v>80</v>
      </c>
      <c r="K56">
        <v>0</v>
      </c>
      <c r="L56">
        <v>1</v>
      </c>
      <c r="M56">
        <v>0</v>
      </c>
      <c r="N56">
        <v>0</v>
      </c>
      <c r="O56">
        <v>0</v>
      </c>
      <c r="P56">
        <v>0.44729999999999998</v>
      </c>
      <c r="Q56">
        <v>52.132599999999996</v>
      </c>
      <c r="R56">
        <v>0</v>
      </c>
      <c r="S56">
        <v>10.642157660894972</v>
      </c>
      <c r="T56">
        <v>7.2152099999999999</v>
      </c>
      <c r="U56">
        <v>0</v>
      </c>
      <c r="V56">
        <v>1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0.10539999999999999</v>
      </c>
      <c r="AD56">
        <v>0.51429999999999998</v>
      </c>
      <c r="AE56">
        <v>0.72219999999999995</v>
      </c>
      <c r="AF56" s="14">
        <f>IFERROR(VLOOKUP(A56,imigration!$A:$C,2,FALSE),"")</f>
        <v>1832510</v>
      </c>
      <c r="AG56" s="14">
        <f>IFERROR(VLOOKUP(A56,imigration!$A:$C,3,FALSE),"")</f>
        <v>1979486</v>
      </c>
      <c r="AH56" s="14">
        <f>IFERROR(VLOOKUP('Regression-Data'!$A56,FDIWIR2010!$A:$C,2,FALSE),"")</f>
        <v>-7184</v>
      </c>
      <c r="AI56" s="14">
        <f>IFERROR(VLOOKUP('Regression-Data'!$A56,FDIWIR2010!$A:$C,3,FALSE),"")</f>
        <v>68358</v>
      </c>
      <c r="AJ56" s="14">
        <f>IFERROR(VLOOKUP('Regression-Data'!$A56,FDIWIR2015!$A:$C,2,FALSE),"")</f>
        <v>68751</v>
      </c>
      <c r="AK56" s="14">
        <f>IFERROR(VLOOKUP('Regression-Data'!$A56,FDIWIR2015!$A:$C,3,FALSE),"")</f>
        <v>138016</v>
      </c>
      <c r="AL56">
        <f t="shared" si="1"/>
        <v>-75542</v>
      </c>
      <c r="AM56">
        <f t="shared" si="2"/>
        <v>-69265</v>
      </c>
      <c r="AN56">
        <f t="shared" si="3"/>
        <v>-146976</v>
      </c>
      <c r="AO56">
        <f t="shared" si="4"/>
        <v>-6277</v>
      </c>
      <c r="AP56">
        <f t="shared" si="5"/>
        <v>0</v>
      </c>
      <c r="AQ56">
        <f t="shared" si="6"/>
        <v>0</v>
      </c>
    </row>
    <row r="57" spans="1:43" x14ac:dyDescent="0.2">
      <c r="A57" t="s">
        <v>451</v>
      </c>
      <c r="C57">
        <v>6.2249999999999996</v>
      </c>
      <c r="D57">
        <v>6.3750000000000009</v>
      </c>
      <c r="E57">
        <v>5.8</v>
      </c>
      <c r="F57">
        <f t="shared" si="0"/>
        <v>6.1333333333333337</v>
      </c>
      <c r="G57">
        <v>89.9</v>
      </c>
      <c r="H57">
        <v>4.4578899999999999</v>
      </c>
      <c r="I57">
        <v>2.7444199999999999</v>
      </c>
      <c r="J57" s="4">
        <v>79</v>
      </c>
      <c r="K57">
        <v>1</v>
      </c>
      <c r="L57">
        <v>0</v>
      </c>
      <c r="M57">
        <v>0</v>
      </c>
      <c r="N57">
        <v>0</v>
      </c>
      <c r="O57">
        <v>0</v>
      </c>
      <c r="P57">
        <v>0.4578666666666667</v>
      </c>
      <c r="Q57">
        <v>-40.900599999999997</v>
      </c>
      <c r="R57">
        <v>0</v>
      </c>
      <c r="S57">
        <v>12.501261471671349</v>
      </c>
      <c r="T57">
        <v>6.6240100000000002</v>
      </c>
      <c r="U57">
        <v>0</v>
      </c>
      <c r="V57">
        <v>1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0.39689999999999998</v>
      </c>
      <c r="AD57">
        <v>0.16569999999999999</v>
      </c>
      <c r="AE57">
        <v>0.81100000000000005</v>
      </c>
      <c r="AF57" s="14">
        <f>IFERROR(VLOOKUP(A57,imigration!$A:$C,2,FALSE),"")</f>
        <v>947443</v>
      </c>
      <c r="AG57" s="14">
        <f>IFERROR(VLOOKUP(A57,imigration!$A:$C,3,FALSE),"")</f>
        <v>1039736</v>
      </c>
      <c r="AH57" s="14">
        <f>IFERROR(VLOOKUP('Regression-Data'!$A57,FDIWIR2010!$A:$C,2,FALSE),"")</f>
        <v>1026</v>
      </c>
      <c r="AI57" s="14">
        <f>IFERROR(VLOOKUP('Regression-Data'!$A57,FDIWIR2010!$A:$C,3,FALSE),"")</f>
        <v>716</v>
      </c>
      <c r="AJ57" s="14">
        <f>IFERROR(VLOOKUP('Regression-Data'!$A57,FDIWIR2015!$A:$C,2,FALSE),"")</f>
        <v>-337</v>
      </c>
      <c r="AK57" s="14">
        <f>IFERROR(VLOOKUP('Regression-Data'!$A57,FDIWIR2015!$A:$C,3,FALSE),"")</f>
        <v>90</v>
      </c>
      <c r="AL57">
        <f t="shared" si="1"/>
        <v>310</v>
      </c>
      <c r="AM57">
        <f t="shared" si="2"/>
        <v>-427</v>
      </c>
      <c r="AN57">
        <f t="shared" si="3"/>
        <v>-92293</v>
      </c>
      <c r="AO57">
        <f t="shared" si="4"/>
        <v>737</v>
      </c>
      <c r="AP57">
        <f t="shared" si="5"/>
        <v>0</v>
      </c>
      <c r="AQ57">
        <f t="shared" si="6"/>
        <v>1</v>
      </c>
    </row>
    <row r="58" spans="1:43" x14ac:dyDescent="0.2">
      <c r="A58" t="s">
        <v>242</v>
      </c>
      <c r="C58">
        <v>4.8499999999999996</v>
      </c>
      <c r="D58">
        <v>4.6500000000000004</v>
      </c>
      <c r="E58">
        <v>4.05</v>
      </c>
      <c r="F58">
        <f t="shared" si="0"/>
        <v>4.5166666666666666</v>
      </c>
      <c r="G58">
        <v>12.2</v>
      </c>
      <c r="H58">
        <v>3.1531500000000001</v>
      </c>
      <c r="I58">
        <v>2.9087200000000002</v>
      </c>
      <c r="J58" s="4">
        <v>30</v>
      </c>
      <c r="K58">
        <v>1</v>
      </c>
      <c r="L58">
        <v>0</v>
      </c>
      <c r="M58">
        <v>0</v>
      </c>
      <c r="N58">
        <v>0</v>
      </c>
      <c r="O58">
        <v>0</v>
      </c>
      <c r="P58">
        <v>0.8080666666666666</v>
      </c>
      <c r="Q58">
        <v>9.0820000000000007</v>
      </c>
      <c r="R58">
        <v>0</v>
      </c>
      <c r="S58">
        <v>13.736216236846314</v>
      </c>
      <c r="T58">
        <v>8.1709599999999991</v>
      </c>
      <c r="U58">
        <v>1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1</v>
      </c>
      <c r="AC58">
        <v>0.85050000000000003</v>
      </c>
      <c r="AD58">
        <v>0.83160000000000001</v>
      </c>
      <c r="AE58">
        <v>0.74209999999999998</v>
      </c>
      <c r="AF58" s="14">
        <f>IFERROR(VLOOKUP(A58,imigration!$A:$C,2,FALSE),"")</f>
        <v>920118</v>
      </c>
      <c r="AG58" s="14">
        <f>IFERROR(VLOOKUP(A58,imigration!$A:$C,3,FALSE),"")</f>
        <v>1199115</v>
      </c>
      <c r="AH58" s="14">
        <f>IFERROR(VLOOKUP('Regression-Data'!$A58,FDIWIR2010!$A:$C,2,FALSE),"")</f>
        <v>6099</v>
      </c>
      <c r="AI58" s="14">
        <f>IFERROR(VLOOKUP('Regression-Data'!$A58,FDIWIR2010!$A:$C,3,FALSE),"")</f>
        <v>923</v>
      </c>
      <c r="AJ58" s="14">
        <f>IFERROR(VLOOKUP('Regression-Data'!$A58,FDIWIR2015!$A:$C,2,FALSE),"")</f>
        <v>3064</v>
      </c>
      <c r="AK58" s="14">
        <f>IFERROR(VLOOKUP('Regression-Data'!$A58,FDIWIR2015!$A:$C,3,FALSE),"")</f>
        <v>1435</v>
      </c>
      <c r="AL58">
        <f t="shared" si="1"/>
        <v>5176</v>
      </c>
      <c r="AM58">
        <f t="shared" si="2"/>
        <v>1629</v>
      </c>
      <c r="AN58">
        <f t="shared" si="3"/>
        <v>-278997</v>
      </c>
      <c r="AO58">
        <f t="shared" si="4"/>
        <v>3547</v>
      </c>
      <c r="AP58">
        <f t="shared" si="5"/>
        <v>0</v>
      </c>
      <c r="AQ58">
        <f t="shared" si="6"/>
        <v>1</v>
      </c>
    </row>
    <row r="59" spans="1:43" x14ac:dyDescent="0.2">
      <c r="A59" t="s">
        <v>550</v>
      </c>
      <c r="C59">
        <v>6.1499999999999995</v>
      </c>
      <c r="D59">
        <v>6.35</v>
      </c>
      <c r="E59">
        <v>5.9250000000000007</v>
      </c>
      <c r="F59">
        <f t="shared" si="0"/>
        <v>6.1416666666666666</v>
      </c>
      <c r="G59">
        <v>88.3</v>
      </c>
      <c r="H59">
        <v>4.8475700000000002</v>
      </c>
      <c r="I59">
        <v>2.5902699999999999</v>
      </c>
      <c r="J59" s="4">
        <v>69</v>
      </c>
      <c r="K59">
        <v>0</v>
      </c>
      <c r="L59">
        <v>0</v>
      </c>
      <c r="M59">
        <v>0</v>
      </c>
      <c r="N59">
        <v>1</v>
      </c>
      <c r="O59">
        <v>0</v>
      </c>
      <c r="P59">
        <v>0.11023333333333334</v>
      </c>
      <c r="Q59">
        <v>60.472000000000001</v>
      </c>
      <c r="R59">
        <v>0</v>
      </c>
      <c r="S59">
        <v>12.687733069582981</v>
      </c>
      <c r="T59">
        <v>6.6787700000000001</v>
      </c>
      <c r="U59">
        <v>0</v>
      </c>
      <c r="V59">
        <v>1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5.8599999999999999E-2</v>
      </c>
      <c r="AD59">
        <v>6.7299999999999999E-2</v>
      </c>
      <c r="AE59">
        <v>0.20480000000000001</v>
      </c>
      <c r="AF59" s="14">
        <f>IFERROR(VLOOKUP(A59,imigration!$A:$C,2,FALSE),"")</f>
        <v>526799</v>
      </c>
      <c r="AG59" s="14">
        <f>IFERROR(VLOOKUP(A59,imigration!$A:$C,3,FALSE),"")</f>
        <v>741813</v>
      </c>
      <c r="AH59" s="14">
        <f>IFERROR(VLOOKUP('Regression-Data'!$A59,FDIWIR2010!$A:$C,2,FALSE),"")</f>
        <v>17044</v>
      </c>
      <c r="AI59" s="14">
        <f>IFERROR(VLOOKUP('Regression-Data'!$A59,FDIWIR2010!$A:$C,3,FALSE),"")</f>
        <v>23239</v>
      </c>
      <c r="AJ59" s="14">
        <f>IFERROR(VLOOKUP('Regression-Data'!$A59,FDIWIR2015!$A:$C,2,FALSE),"")</f>
        <v>11654</v>
      </c>
      <c r="AK59" s="14">
        <f>IFERROR(VLOOKUP('Regression-Data'!$A59,FDIWIR2015!$A:$C,3,FALSE),"")</f>
        <v>25848</v>
      </c>
      <c r="AL59">
        <f t="shared" si="1"/>
        <v>-6195</v>
      </c>
      <c r="AM59">
        <f t="shared" si="2"/>
        <v>-14194</v>
      </c>
      <c r="AN59">
        <f t="shared" si="3"/>
        <v>-215014</v>
      </c>
      <c r="AO59">
        <f t="shared" si="4"/>
        <v>7999</v>
      </c>
      <c r="AP59">
        <f t="shared" si="5"/>
        <v>0</v>
      </c>
      <c r="AQ59">
        <f t="shared" si="6"/>
        <v>1</v>
      </c>
    </row>
    <row r="60" spans="1:43" x14ac:dyDescent="0.2">
      <c r="A60" t="s">
        <v>595</v>
      </c>
      <c r="C60">
        <v>4.0749999999999993</v>
      </c>
      <c r="D60">
        <v>3.9000000000000004</v>
      </c>
      <c r="E60">
        <v>3.6749999999999998</v>
      </c>
      <c r="F60">
        <f t="shared" si="0"/>
        <v>3.8833333333333329</v>
      </c>
      <c r="G60">
        <v>30.5</v>
      </c>
      <c r="H60">
        <v>2.9583900000000001</v>
      </c>
      <c r="I60">
        <v>2.8200599999999998</v>
      </c>
      <c r="J60" s="4">
        <v>14</v>
      </c>
      <c r="K60">
        <v>1</v>
      </c>
      <c r="L60">
        <v>0</v>
      </c>
      <c r="M60">
        <v>0</v>
      </c>
      <c r="N60">
        <v>0</v>
      </c>
      <c r="O60">
        <v>0</v>
      </c>
      <c r="P60">
        <v>0.60453333333333326</v>
      </c>
      <c r="Q60">
        <v>30.375299999999999</v>
      </c>
      <c r="R60">
        <v>0</v>
      </c>
      <c r="S60">
        <v>13.690935508715928</v>
      </c>
      <c r="T60">
        <v>8.2077399999999994</v>
      </c>
      <c r="U60">
        <v>1</v>
      </c>
      <c r="V60">
        <v>0</v>
      </c>
      <c r="W60">
        <v>0</v>
      </c>
      <c r="X60">
        <v>0</v>
      </c>
      <c r="Y60">
        <v>0</v>
      </c>
      <c r="Z60">
        <v>0</v>
      </c>
      <c r="AA60">
        <v>1</v>
      </c>
      <c r="AB60">
        <v>0</v>
      </c>
      <c r="AC60">
        <v>0.70979999999999999</v>
      </c>
      <c r="AD60">
        <v>0.71899999999999997</v>
      </c>
      <c r="AE60">
        <v>0.38479999999999998</v>
      </c>
      <c r="AF60" s="14">
        <f>IFERROR(VLOOKUP(A60,imigration!$A:$C,2,FALSE),"")</f>
        <v>3941586</v>
      </c>
      <c r="AG60" s="14">
        <f>IFERROR(VLOOKUP(A60,imigration!$A:$C,3,FALSE),"")</f>
        <v>3628956</v>
      </c>
      <c r="AH60" s="14">
        <f>IFERROR(VLOOKUP('Regression-Data'!$A60,FDIWIR2010!$A:$C,2,FALSE),"")</f>
        <v>2022</v>
      </c>
      <c r="AI60" s="14">
        <f>IFERROR(VLOOKUP('Regression-Data'!$A60,FDIWIR2010!$A:$C,3,FALSE),"")</f>
        <v>47</v>
      </c>
      <c r="AJ60" s="14">
        <f>IFERROR(VLOOKUP('Regression-Data'!$A60,FDIWIR2015!$A:$C,2,FALSE),"")</f>
        <v>1289</v>
      </c>
      <c r="AK60" s="14">
        <f>IFERROR(VLOOKUP('Regression-Data'!$A60,FDIWIR2015!$A:$C,3,FALSE),"")</f>
        <v>25</v>
      </c>
      <c r="AL60">
        <f t="shared" si="1"/>
        <v>1975</v>
      </c>
      <c r="AM60">
        <f t="shared" si="2"/>
        <v>1264</v>
      </c>
      <c r="AN60">
        <f t="shared" si="3"/>
        <v>312630</v>
      </c>
      <c r="AO60">
        <f t="shared" si="4"/>
        <v>711</v>
      </c>
      <c r="AP60">
        <f t="shared" si="5"/>
        <v>1</v>
      </c>
      <c r="AQ60">
        <f t="shared" si="6"/>
        <v>1</v>
      </c>
    </row>
    <row r="61" spans="1:43" x14ac:dyDescent="0.2">
      <c r="A61" t="s">
        <v>432</v>
      </c>
      <c r="C61">
        <v>4.8000000000000007</v>
      </c>
      <c r="D61">
        <v>5.2</v>
      </c>
      <c r="E61">
        <v>4.4250000000000007</v>
      </c>
      <c r="F61">
        <f t="shared" si="0"/>
        <v>4.8083333333333336</v>
      </c>
      <c r="G61">
        <v>40.9</v>
      </c>
      <c r="H61">
        <v>3.8635700000000002</v>
      </c>
      <c r="I61">
        <v>2.9502700000000002</v>
      </c>
      <c r="J61" s="4">
        <v>11</v>
      </c>
      <c r="K61">
        <v>0</v>
      </c>
      <c r="L61">
        <v>1</v>
      </c>
      <c r="M61">
        <v>0</v>
      </c>
      <c r="N61">
        <v>0</v>
      </c>
      <c r="O61">
        <v>0</v>
      </c>
      <c r="P61">
        <v>0.42463333333333325</v>
      </c>
      <c r="Q61">
        <v>8.5379799999999992</v>
      </c>
      <c r="R61">
        <v>0</v>
      </c>
      <c r="S61">
        <v>11.233846281325715</v>
      </c>
      <c r="T61">
        <v>6.5392900000000003</v>
      </c>
      <c r="U61">
        <v>1</v>
      </c>
      <c r="V61">
        <v>0</v>
      </c>
      <c r="W61">
        <v>0</v>
      </c>
      <c r="X61">
        <v>0</v>
      </c>
      <c r="Y61">
        <v>1</v>
      </c>
      <c r="Z61">
        <v>0</v>
      </c>
      <c r="AA61">
        <v>0</v>
      </c>
      <c r="AB61">
        <v>0</v>
      </c>
      <c r="AC61">
        <v>0.55279999999999996</v>
      </c>
      <c r="AD61">
        <v>0.38729999999999998</v>
      </c>
      <c r="AE61">
        <v>0.33379999999999999</v>
      </c>
      <c r="AF61" s="14">
        <f>IFERROR(VLOOKUP(A61,imigration!$A:$C,2,FALSE),"")</f>
        <v>157309</v>
      </c>
      <c r="AG61" s="14">
        <f>IFERROR(VLOOKUP(A61,imigration!$A:$C,3,FALSE),"")</f>
        <v>184710</v>
      </c>
      <c r="AH61" s="14">
        <f>IFERROR(VLOOKUP('Regression-Data'!$A61,FDIWIR2010!$A:$C,2,FALSE),"")</f>
        <v>2723</v>
      </c>
      <c r="AI61" s="14">
        <f>IFERROR(VLOOKUP('Regression-Data'!$A61,FDIWIR2010!$A:$C,3,FALSE),"")</f>
        <v>317</v>
      </c>
      <c r="AJ61" s="14">
        <f>IFERROR(VLOOKUP('Regression-Data'!$A61,FDIWIR2015!$A:$C,2,FALSE),"")</f>
        <v>4494</v>
      </c>
      <c r="AK61" s="14">
        <f>IFERROR(VLOOKUP('Regression-Data'!$A61,FDIWIR2015!$A:$C,3,FALSE),"")</f>
        <v>528</v>
      </c>
      <c r="AL61">
        <f t="shared" si="1"/>
        <v>2406</v>
      </c>
      <c r="AM61">
        <f t="shared" si="2"/>
        <v>3966</v>
      </c>
      <c r="AN61">
        <f t="shared" si="3"/>
        <v>-27401</v>
      </c>
      <c r="AO61">
        <f t="shared" si="4"/>
        <v>-1560</v>
      </c>
      <c r="AP61">
        <f t="shared" si="5"/>
        <v>0</v>
      </c>
      <c r="AQ61">
        <f t="shared" si="6"/>
        <v>0</v>
      </c>
    </row>
    <row r="62" spans="1:43" x14ac:dyDescent="0.2">
      <c r="A62" t="s">
        <v>395</v>
      </c>
      <c r="C62">
        <v>5.1749999999999998</v>
      </c>
      <c r="D62">
        <v>5.0750000000000002</v>
      </c>
      <c r="E62">
        <v>4.1999999999999993</v>
      </c>
      <c r="F62">
        <f t="shared" si="0"/>
        <v>4.8166666666666664</v>
      </c>
      <c r="G62">
        <v>38.799999999999997</v>
      </c>
      <c r="H62">
        <v>3.5967699999999998</v>
      </c>
      <c r="I62">
        <v>2.9415100000000001</v>
      </c>
      <c r="J62" s="4">
        <v>16</v>
      </c>
      <c r="K62">
        <v>0</v>
      </c>
      <c r="L62">
        <v>1</v>
      </c>
      <c r="M62">
        <v>0</v>
      </c>
      <c r="N62">
        <v>0</v>
      </c>
      <c r="O62">
        <v>0</v>
      </c>
      <c r="P62">
        <v>0.39706666666666668</v>
      </c>
      <c r="Q62">
        <v>-9.1899700000000006</v>
      </c>
      <c r="R62">
        <v>0</v>
      </c>
      <c r="S62">
        <v>14.066437355570562</v>
      </c>
      <c r="T62">
        <v>7.4530200000000004</v>
      </c>
      <c r="U62">
        <v>1</v>
      </c>
      <c r="V62">
        <v>0</v>
      </c>
      <c r="W62">
        <v>0</v>
      </c>
      <c r="X62">
        <v>0</v>
      </c>
      <c r="Y62">
        <v>1</v>
      </c>
      <c r="Z62">
        <v>0</v>
      </c>
      <c r="AA62">
        <v>0</v>
      </c>
      <c r="AB62">
        <v>0</v>
      </c>
      <c r="AC62">
        <v>0.65659999999999996</v>
      </c>
      <c r="AD62">
        <v>0.33579999999999999</v>
      </c>
      <c r="AE62">
        <v>0.1988</v>
      </c>
      <c r="AF62" s="14">
        <f>IFERROR(VLOOKUP(A62,imigration!$A:$C,2,FALSE),"")</f>
        <v>84066</v>
      </c>
      <c r="AG62" s="14">
        <f>IFERROR(VLOOKUP(A62,imigration!$A:$C,3,FALSE),"")</f>
        <v>90881</v>
      </c>
      <c r="AH62" s="14">
        <f>IFERROR(VLOOKUP('Regression-Data'!$A62,FDIWIR2010!$A:$C,2,FALSE),"")</f>
        <v>8455</v>
      </c>
      <c r="AI62" s="14">
        <f>IFERROR(VLOOKUP('Regression-Data'!$A62,FDIWIR2010!$A:$C,3,FALSE),"")</f>
        <v>266</v>
      </c>
      <c r="AJ62" s="14">
        <f>IFERROR(VLOOKUP('Regression-Data'!$A62,FDIWIR2015!$A:$C,2,FALSE),"")</f>
        <v>8272</v>
      </c>
      <c r="AK62" s="14">
        <f>IFERROR(VLOOKUP('Regression-Data'!$A62,FDIWIR2015!$A:$C,3,FALSE),"")</f>
        <v>127</v>
      </c>
      <c r="AL62">
        <f t="shared" si="1"/>
        <v>8189</v>
      </c>
      <c r="AM62">
        <f t="shared" si="2"/>
        <v>8145</v>
      </c>
      <c r="AN62">
        <f t="shared" si="3"/>
        <v>-6815</v>
      </c>
      <c r="AO62">
        <f t="shared" si="4"/>
        <v>44</v>
      </c>
      <c r="AP62">
        <f t="shared" si="5"/>
        <v>0</v>
      </c>
      <c r="AQ62">
        <f t="shared" si="6"/>
        <v>1</v>
      </c>
    </row>
    <row r="63" spans="1:43" x14ac:dyDescent="0.2">
      <c r="A63" t="s">
        <v>226</v>
      </c>
      <c r="C63">
        <v>5.125</v>
      </c>
      <c r="D63">
        <v>5.05</v>
      </c>
      <c r="E63">
        <v>4.3500000000000005</v>
      </c>
      <c r="F63">
        <f t="shared" si="0"/>
        <v>4.8416666666666677</v>
      </c>
      <c r="G63">
        <v>38.700000000000003</v>
      </c>
      <c r="H63">
        <v>3.2481100000000001</v>
      </c>
      <c r="I63">
        <v>2.8841800000000002</v>
      </c>
      <c r="J63" s="4">
        <v>32</v>
      </c>
      <c r="K63">
        <v>0</v>
      </c>
      <c r="L63">
        <v>1</v>
      </c>
      <c r="M63">
        <v>0</v>
      </c>
      <c r="N63">
        <v>0</v>
      </c>
      <c r="O63">
        <v>0</v>
      </c>
      <c r="P63">
        <v>0.46003333333333335</v>
      </c>
      <c r="Q63">
        <v>12.8797</v>
      </c>
      <c r="R63">
        <v>0</v>
      </c>
      <c r="S63">
        <v>12.611537753638338</v>
      </c>
      <c r="T63">
        <v>7.9500500000000001</v>
      </c>
      <c r="U63">
        <v>1</v>
      </c>
      <c r="V63">
        <v>0</v>
      </c>
      <c r="W63">
        <v>0</v>
      </c>
      <c r="X63">
        <v>0</v>
      </c>
      <c r="Y63">
        <v>0</v>
      </c>
      <c r="Z63">
        <v>0</v>
      </c>
      <c r="AA63">
        <v>1</v>
      </c>
      <c r="AB63">
        <v>0</v>
      </c>
      <c r="AC63">
        <v>0.23849999999999999</v>
      </c>
      <c r="AD63">
        <v>0.83599999999999997</v>
      </c>
      <c r="AE63">
        <v>0.30559999999999998</v>
      </c>
      <c r="AF63" s="14">
        <f>IFERROR(VLOOKUP(A63,imigration!$A:$C,2,FALSE),"")</f>
        <v>208599</v>
      </c>
      <c r="AG63" s="14">
        <f>IFERROR(VLOOKUP(A63,imigration!$A:$C,3,FALSE),"")</f>
        <v>211862</v>
      </c>
      <c r="AH63" s="14">
        <f>IFERROR(VLOOKUP('Regression-Data'!$A63,FDIWIR2010!$A:$C,2,FALSE),"")</f>
        <v>1298</v>
      </c>
      <c r="AI63" s="14">
        <f>IFERROR(VLOOKUP('Regression-Data'!$A63,FDIWIR2010!$A:$C,3,FALSE),"")</f>
        <v>616</v>
      </c>
      <c r="AJ63" s="14" t="str">
        <f>IFERROR(VLOOKUP('Regression-Data'!$A63,FDIWIR2015!$A:$C,2,FALSE),"")</f>
        <v/>
      </c>
      <c r="AK63" s="14" t="str">
        <f>IFERROR(VLOOKUP('Regression-Data'!$A63,FDIWIR2015!$A:$C,3,FALSE),"")</f>
        <v/>
      </c>
      <c r="AL63">
        <f t="shared" si="1"/>
        <v>682</v>
      </c>
      <c r="AM63" t="e">
        <f t="shared" si="2"/>
        <v>#VALUE!</v>
      </c>
      <c r="AN63">
        <f t="shared" si="3"/>
        <v>-3263</v>
      </c>
      <c r="AP63">
        <f t="shared" si="5"/>
        <v>0</v>
      </c>
    </row>
    <row r="64" spans="1:43" x14ac:dyDescent="0.2">
      <c r="A64" t="s">
        <v>58</v>
      </c>
      <c r="C64">
        <v>4.8</v>
      </c>
      <c r="D64">
        <v>4.9249999999999998</v>
      </c>
      <c r="E64">
        <v>4.05</v>
      </c>
      <c r="F64">
        <f t="shared" si="0"/>
        <v>4.5916666666666659</v>
      </c>
      <c r="G64">
        <v>55.5</v>
      </c>
      <c r="H64">
        <v>3.9826299999999999</v>
      </c>
      <c r="I64">
        <v>2.8934500000000001</v>
      </c>
      <c r="J64" s="4">
        <v>60</v>
      </c>
      <c r="K64">
        <v>0</v>
      </c>
      <c r="L64">
        <v>0</v>
      </c>
      <c r="M64">
        <v>1</v>
      </c>
      <c r="N64">
        <v>0</v>
      </c>
      <c r="O64">
        <v>0</v>
      </c>
      <c r="P64">
        <v>0.11209999999999999</v>
      </c>
      <c r="Q64">
        <v>51.919400000000003</v>
      </c>
      <c r="R64">
        <v>0</v>
      </c>
      <c r="S64">
        <v>12.65295157299572</v>
      </c>
      <c r="T64">
        <v>7.5817699999999997</v>
      </c>
      <c r="U64">
        <v>1</v>
      </c>
      <c r="V64">
        <v>0</v>
      </c>
      <c r="W64">
        <v>1</v>
      </c>
      <c r="X64">
        <v>0</v>
      </c>
      <c r="Y64">
        <v>0</v>
      </c>
      <c r="Z64">
        <v>0</v>
      </c>
      <c r="AA64">
        <v>0</v>
      </c>
      <c r="AB64">
        <v>0</v>
      </c>
      <c r="AC64">
        <v>0.1183</v>
      </c>
      <c r="AD64">
        <v>4.6800000000000001E-2</v>
      </c>
      <c r="AE64">
        <v>0.17119999999999999</v>
      </c>
      <c r="AF64" s="14">
        <f>IFERROR(VLOOKUP(A64,imigration!$A:$C,2,FALSE),"")</f>
        <v>642417</v>
      </c>
      <c r="AG64" s="14">
        <f>IFERROR(VLOOKUP(A64,imigration!$A:$C,3,FALSE),"")</f>
        <v>619403</v>
      </c>
      <c r="AH64" s="14">
        <f>IFERROR(VLOOKUP('Regression-Data'!$A64,FDIWIR2010!$A:$C,2,FALSE),"")</f>
        <v>12796</v>
      </c>
      <c r="AI64" s="14">
        <f>IFERROR(VLOOKUP('Regression-Data'!$A64,FDIWIR2010!$A:$C,3,FALSE),"")</f>
        <v>6147</v>
      </c>
      <c r="AJ64" s="14">
        <f>IFERROR(VLOOKUP('Regression-Data'!$A64,FDIWIR2015!$A:$C,2,FALSE),"")</f>
        <v>13472</v>
      </c>
      <c r="AK64" s="14">
        <f>IFERROR(VLOOKUP('Regression-Data'!$A64,FDIWIR2015!$A:$C,3,FALSE),"")</f>
        <v>3216</v>
      </c>
      <c r="AL64">
        <f t="shared" si="1"/>
        <v>6649</v>
      </c>
      <c r="AM64">
        <f t="shared" si="2"/>
        <v>10256</v>
      </c>
      <c r="AN64">
        <f t="shared" si="3"/>
        <v>23014</v>
      </c>
      <c r="AO64">
        <f t="shared" si="4"/>
        <v>-3607</v>
      </c>
      <c r="AP64">
        <f t="shared" si="5"/>
        <v>1</v>
      </c>
      <c r="AQ64">
        <f t="shared" si="6"/>
        <v>0</v>
      </c>
    </row>
    <row r="65" spans="1:43" x14ac:dyDescent="0.2">
      <c r="A65" t="s">
        <v>346</v>
      </c>
      <c r="C65">
        <v>4.625</v>
      </c>
      <c r="D65">
        <v>4.3000000000000007</v>
      </c>
      <c r="E65">
        <v>4.0249999999999995</v>
      </c>
      <c r="F65">
        <f t="shared" si="0"/>
        <v>4.3166666666666664</v>
      </c>
      <c r="G65">
        <v>59</v>
      </c>
      <c r="H65">
        <v>4.2689899999999996</v>
      </c>
      <c r="I65">
        <v>2.7080500000000001</v>
      </c>
      <c r="J65" s="4">
        <v>27</v>
      </c>
      <c r="K65">
        <v>0</v>
      </c>
      <c r="L65">
        <v>1</v>
      </c>
      <c r="M65">
        <v>0</v>
      </c>
      <c r="N65">
        <v>0</v>
      </c>
      <c r="O65">
        <v>0</v>
      </c>
      <c r="P65">
        <v>7.0133333333333339E-2</v>
      </c>
      <c r="Q65">
        <v>39.399900000000002</v>
      </c>
      <c r="R65">
        <v>0</v>
      </c>
      <c r="S65">
        <v>11.433763202923998</v>
      </c>
      <c r="T65">
        <v>7.01851</v>
      </c>
      <c r="U65">
        <v>1</v>
      </c>
      <c r="V65">
        <v>1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4.6800000000000001E-2</v>
      </c>
      <c r="AD65">
        <v>1.9800000000000002E-2</v>
      </c>
      <c r="AE65">
        <v>0.14380000000000001</v>
      </c>
      <c r="AF65" s="14">
        <f>IFERROR(VLOOKUP(A65,imigration!$A:$C,2,FALSE),"")</f>
        <v>762825</v>
      </c>
      <c r="AG65" s="14">
        <f>IFERROR(VLOOKUP(A65,imigration!$A:$C,3,FALSE),"")</f>
        <v>837257</v>
      </c>
      <c r="AH65" s="14">
        <f>IFERROR(VLOOKUP('Regression-Data'!$A65,FDIWIR2010!$A:$C,2,FALSE),"")</f>
        <v>2424</v>
      </c>
      <c r="AI65" s="14">
        <f>IFERROR(VLOOKUP('Regression-Data'!$A65,FDIWIR2010!$A:$C,3,FALSE),"")</f>
        <v>-9782</v>
      </c>
      <c r="AJ65" s="14">
        <f>IFERROR(VLOOKUP('Regression-Data'!$A65,FDIWIR2015!$A:$C,2,FALSE),"")</f>
        <v>6933</v>
      </c>
      <c r="AK65" s="14">
        <f>IFERROR(VLOOKUP('Regression-Data'!$A65,FDIWIR2015!$A:$C,3,FALSE),"")</f>
        <v>5685</v>
      </c>
      <c r="AL65">
        <f t="shared" si="1"/>
        <v>12206</v>
      </c>
      <c r="AM65">
        <f t="shared" si="2"/>
        <v>1248</v>
      </c>
      <c r="AN65">
        <f t="shared" si="3"/>
        <v>-74432</v>
      </c>
      <c r="AO65">
        <f t="shared" si="4"/>
        <v>10958</v>
      </c>
      <c r="AP65">
        <f t="shared" si="5"/>
        <v>0</v>
      </c>
      <c r="AQ65">
        <f t="shared" si="6"/>
        <v>1</v>
      </c>
    </row>
    <row r="66" spans="1:43" x14ac:dyDescent="0.2">
      <c r="A66" t="s">
        <v>443</v>
      </c>
      <c r="C66">
        <v>4.1999999999999993</v>
      </c>
      <c r="D66">
        <v>4.4249999999999998</v>
      </c>
      <c r="E66">
        <v>3.6500000000000004</v>
      </c>
      <c r="F66">
        <f t="shared" ref="F66:F94" si="7">(D66+C66+E66)/3</f>
        <v>4.0916666666666668</v>
      </c>
      <c r="G66">
        <v>45.9</v>
      </c>
      <c r="H66">
        <v>3.7882099999999999</v>
      </c>
      <c r="I66">
        <v>2.9207700000000001</v>
      </c>
      <c r="J66" s="4">
        <v>30</v>
      </c>
      <c r="K66">
        <v>0</v>
      </c>
      <c r="L66">
        <v>1</v>
      </c>
      <c r="M66">
        <v>0</v>
      </c>
      <c r="N66">
        <v>0</v>
      </c>
      <c r="O66">
        <v>0</v>
      </c>
      <c r="P66">
        <v>0.23883333333333334</v>
      </c>
      <c r="Q66">
        <v>45.943199999999997</v>
      </c>
      <c r="R66">
        <v>0</v>
      </c>
      <c r="S66">
        <v>12.381667461782866</v>
      </c>
      <c r="T66">
        <v>7.32165</v>
      </c>
      <c r="U66">
        <v>1</v>
      </c>
      <c r="V66">
        <v>0</v>
      </c>
      <c r="W66">
        <v>1</v>
      </c>
      <c r="X66">
        <v>0</v>
      </c>
      <c r="Y66">
        <v>0</v>
      </c>
      <c r="Z66">
        <v>0</v>
      </c>
      <c r="AA66">
        <v>0</v>
      </c>
      <c r="AB66">
        <v>0</v>
      </c>
      <c r="AC66">
        <v>0.30690000000000001</v>
      </c>
      <c r="AD66">
        <v>0.17230000000000001</v>
      </c>
      <c r="AE66">
        <v>0.23730000000000001</v>
      </c>
      <c r="AF66" s="14">
        <f>IFERROR(VLOOKUP(A66,imigration!$A:$C,2,FALSE),"")</f>
        <v>155982</v>
      </c>
      <c r="AG66" s="14">
        <f>IFERROR(VLOOKUP(A66,imigration!$A:$C,3,FALSE),"")</f>
        <v>226943</v>
      </c>
      <c r="AH66" s="14">
        <f>IFERROR(VLOOKUP('Regression-Data'!$A66,FDIWIR2010!$A:$C,2,FALSE),"")</f>
        <v>3041</v>
      </c>
      <c r="AI66" s="14">
        <f>IFERROR(VLOOKUP('Regression-Data'!$A66,FDIWIR2010!$A:$C,3,FALSE),"")</f>
        <v>6</v>
      </c>
      <c r="AJ66" s="14">
        <f>IFERROR(VLOOKUP('Regression-Data'!$A66,FDIWIR2015!$A:$C,2,FALSE),"")</f>
        <v>3839</v>
      </c>
      <c r="AK66" s="14">
        <f>IFERROR(VLOOKUP('Regression-Data'!$A66,FDIWIR2015!$A:$C,3,FALSE),"")</f>
        <v>562</v>
      </c>
      <c r="AL66">
        <f t="shared" si="1"/>
        <v>3035</v>
      </c>
      <c r="AM66">
        <f t="shared" si="2"/>
        <v>3277</v>
      </c>
      <c r="AN66">
        <f t="shared" si="3"/>
        <v>-70961</v>
      </c>
      <c r="AO66">
        <f t="shared" si="4"/>
        <v>-242</v>
      </c>
      <c r="AP66">
        <f t="shared" si="5"/>
        <v>0</v>
      </c>
      <c r="AQ66">
        <f t="shared" si="6"/>
        <v>0</v>
      </c>
    </row>
    <row r="67" spans="1:43" x14ac:dyDescent="0.2">
      <c r="A67" t="s">
        <v>2</v>
      </c>
      <c r="C67">
        <v>4.75</v>
      </c>
      <c r="D67">
        <v>4.05</v>
      </c>
      <c r="E67">
        <v>3.5249999999999999</v>
      </c>
      <c r="F67">
        <f t="shared" si="7"/>
        <v>4.1083333333333334</v>
      </c>
      <c r="G67">
        <v>38.200000000000003</v>
      </c>
      <c r="H67">
        <v>3.8850699999999998</v>
      </c>
      <c r="I67">
        <v>3.1282199999999998</v>
      </c>
      <c r="J67" s="4">
        <v>39</v>
      </c>
      <c r="K67">
        <v>0</v>
      </c>
      <c r="L67">
        <v>1</v>
      </c>
      <c r="M67">
        <v>0</v>
      </c>
      <c r="N67">
        <v>0</v>
      </c>
      <c r="O67">
        <v>0</v>
      </c>
      <c r="P67">
        <v>0.31116666666666665</v>
      </c>
      <c r="Q67">
        <v>61.524000000000001</v>
      </c>
      <c r="R67">
        <v>0</v>
      </c>
      <c r="S67">
        <v>16.653149389208235</v>
      </c>
      <c r="T67">
        <v>8.1591799999999992</v>
      </c>
      <c r="U67">
        <v>0</v>
      </c>
      <c r="V67">
        <v>0</v>
      </c>
      <c r="W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0.2452</v>
      </c>
      <c r="AD67">
        <v>0.2485</v>
      </c>
      <c r="AE67">
        <v>0.43980000000000002</v>
      </c>
      <c r="AF67" s="14">
        <f>IFERROR(VLOOKUP(A67,imigration!$A:$C,2,FALSE),"")</f>
        <v>11194710</v>
      </c>
      <c r="AG67" s="14">
        <f>IFERROR(VLOOKUP(A67,imigration!$A:$C,3,FALSE),"")</f>
        <v>11643276</v>
      </c>
      <c r="AH67" s="14">
        <f>IFERROR(VLOOKUP('Regression-Data'!$A67,FDIWIR2010!$A:$C,2,FALSE),"")</f>
        <v>43168</v>
      </c>
      <c r="AI67" s="14">
        <f>IFERROR(VLOOKUP('Regression-Data'!$A67,FDIWIR2010!$A:$C,3,FALSE),"")</f>
        <v>52616</v>
      </c>
      <c r="AJ67" s="14">
        <f>IFERROR(VLOOKUP('Regression-Data'!$A67,FDIWIR2015!$A:$C,2,FALSE),"")</f>
        <v>11858</v>
      </c>
      <c r="AK67" s="14">
        <f>IFERROR(VLOOKUP('Regression-Data'!$A67,FDIWIR2015!$A:$C,3,FALSE),"")</f>
        <v>27090</v>
      </c>
      <c r="AL67">
        <f t="shared" ref="AL67:AL94" si="8">AH67-AI67</f>
        <v>-9448</v>
      </c>
      <c r="AM67">
        <f t="shared" ref="AM67:AM94" si="9">AJ67-AK67</f>
        <v>-15232</v>
      </c>
      <c r="AN67">
        <f t="shared" ref="AN67:AN94" si="10">AF67-AG67</f>
        <v>-448566</v>
      </c>
      <c r="AO67">
        <f t="shared" ref="AO67:AO94" si="11">AL67-AM67</f>
        <v>5784</v>
      </c>
      <c r="AP67">
        <f t="shared" ref="AP67:AP94" si="12">IF(AN67&lt;0,0,1)</f>
        <v>0</v>
      </c>
      <c r="AQ67">
        <f t="shared" ref="AQ67:AQ94" si="13">IF(AO67&lt;0,0,1)</f>
        <v>1</v>
      </c>
    </row>
    <row r="68" spans="1:43" x14ac:dyDescent="0.2">
      <c r="A68" t="s">
        <v>381</v>
      </c>
      <c r="C68">
        <v>4.95</v>
      </c>
      <c r="D68">
        <v>5.3249999999999993</v>
      </c>
      <c r="E68">
        <v>4.9249999999999998</v>
      </c>
      <c r="F68">
        <f t="shared" si="7"/>
        <v>5.0666666666666664</v>
      </c>
      <c r="G68">
        <v>45.9</v>
      </c>
      <c r="H68">
        <v>4.2022399999999998</v>
      </c>
      <c r="I68">
        <v>3.11598</v>
      </c>
      <c r="J68" s="4">
        <v>25</v>
      </c>
      <c r="K68">
        <v>1</v>
      </c>
      <c r="L68">
        <v>0</v>
      </c>
      <c r="M68">
        <v>0</v>
      </c>
      <c r="N68">
        <v>0</v>
      </c>
      <c r="O68">
        <v>0</v>
      </c>
      <c r="P68">
        <v>0.13396666666666665</v>
      </c>
      <c r="Q68">
        <v>23.885899999999999</v>
      </c>
      <c r="R68">
        <v>0</v>
      </c>
      <c r="S68">
        <v>14.582450803957167</v>
      </c>
      <c r="T68">
        <v>7.4075100000000003</v>
      </c>
      <c r="U68">
        <v>1</v>
      </c>
      <c r="V68">
        <v>0</v>
      </c>
      <c r="W68">
        <v>0</v>
      </c>
      <c r="X68">
        <v>0</v>
      </c>
      <c r="Y68">
        <v>0</v>
      </c>
      <c r="Z68">
        <v>1</v>
      </c>
      <c r="AA68">
        <v>0</v>
      </c>
      <c r="AB68">
        <v>0</v>
      </c>
      <c r="AC68">
        <v>0.18</v>
      </c>
      <c r="AD68">
        <v>9.4899999999999998E-2</v>
      </c>
      <c r="AE68">
        <v>0.127</v>
      </c>
      <c r="AF68" s="14">
        <f>IFERROR(VLOOKUP(A68,imigration!$A:$C,2,FALSE),"")</f>
        <v>8429956</v>
      </c>
      <c r="AG68" s="14">
        <f>IFERROR(VLOOKUP(A68,imigration!$A:$C,3,FALSE),"")</f>
        <v>10185945</v>
      </c>
      <c r="AH68" s="14">
        <f>IFERROR(VLOOKUP('Regression-Data'!$A68,FDIWIR2010!$A:$C,2,FALSE),"")</f>
        <v>29233</v>
      </c>
      <c r="AI68" s="14">
        <f>IFERROR(VLOOKUP('Regression-Data'!$A68,FDIWIR2010!$A:$C,3,FALSE),"")</f>
        <v>3907</v>
      </c>
      <c r="AJ68" s="14">
        <f>IFERROR(VLOOKUP('Regression-Data'!$A68,FDIWIR2015!$A:$C,2,FALSE),"")</f>
        <v>8141</v>
      </c>
      <c r="AK68" s="14">
        <f>IFERROR(VLOOKUP('Regression-Data'!$A68,FDIWIR2015!$A:$C,3,FALSE),"")</f>
        <v>5390</v>
      </c>
      <c r="AL68">
        <f t="shared" si="8"/>
        <v>25326</v>
      </c>
      <c r="AM68">
        <f t="shared" si="9"/>
        <v>2751</v>
      </c>
      <c r="AN68">
        <f t="shared" si="10"/>
        <v>-1755989</v>
      </c>
      <c r="AO68">
        <f t="shared" si="11"/>
        <v>22575</v>
      </c>
      <c r="AP68">
        <f t="shared" si="12"/>
        <v>0</v>
      </c>
      <c r="AQ68">
        <f t="shared" si="13"/>
        <v>1</v>
      </c>
    </row>
    <row r="69" spans="1:43" x14ac:dyDescent="0.2">
      <c r="A69" t="s">
        <v>23</v>
      </c>
      <c r="C69">
        <v>4.6500000000000004</v>
      </c>
      <c r="D69">
        <v>4.125</v>
      </c>
      <c r="E69">
        <v>4.0250000000000004</v>
      </c>
      <c r="F69">
        <f t="shared" si="7"/>
        <v>4.2666666666666666</v>
      </c>
      <c r="G69">
        <v>42.1</v>
      </c>
      <c r="H69">
        <v>2.9159600000000001</v>
      </c>
      <c r="I69">
        <v>2.9901599999999999</v>
      </c>
      <c r="J69" s="4">
        <v>25</v>
      </c>
      <c r="K69">
        <v>0</v>
      </c>
      <c r="L69">
        <v>1</v>
      </c>
      <c r="M69">
        <v>0</v>
      </c>
      <c r="N69">
        <v>0</v>
      </c>
      <c r="O69">
        <v>0</v>
      </c>
      <c r="P69">
        <v>0.51723333333333332</v>
      </c>
      <c r="Q69">
        <v>14.497400000000001</v>
      </c>
      <c r="R69">
        <v>0</v>
      </c>
      <c r="S69">
        <v>12.189546843572838</v>
      </c>
      <c r="T69">
        <v>7.0820600000000002</v>
      </c>
      <c r="U69">
        <v>1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1</v>
      </c>
      <c r="AC69">
        <v>0.69389999999999996</v>
      </c>
      <c r="AD69">
        <v>0.70809999999999995</v>
      </c>
      <c r="AE69">
        <v>0.1497</v>
      </c>
      <c r="AF69" s="14">
        <f>IFERROR(VLOOKUP(A69,imigration!$A:$C,2,FALSE),"")</f>
        <v>256092</v>
      </c>
      <c r="AG69" s="14">
        <f>IFERROR(VLOOKUP(A69,imigration!$A:$C,3,FALSE),"")</f>
        <v>263242</v>
      </c>
      <c r="AH69" s="14">
        <f>IFERROR(VLOOKUP('Regression-Data'!$A69,FDIWIR2010!$A:$C,2,FALSE),"")</f>
        <v>266</v>
      </c>
      <c r="AI69" s="14">
        <f>IFERROR(VLOOKUP('Regression-Data'!$A69,FDIWIR2010!$A:$C,3,FALSE),"")</f>
        <v>2</v>
      </c>
      <c r="AJ69" s="14">
        <f>IFERROR(VLOOKUP('Regression-Data'!$A69,FDIWIR2015!$A:$C,2,FALSE),"")</f>
        <v>409</v>
      </c>
      <c r="AK69" s="14">
        <f>IFERROR(VLOOKUP('Regression-Data'!$A69,FDIWIR2015!$A:$C,3,FALSE),"")</f>
        <v>31</v>
      </c>
      <c r="AL69">
        <f t="shared" si="8"/>
        <v>264</v>
      </c>
      <c r="AM69">
        <f t="shared" si="9"/>
        <v>378</v>
      </c>
      <c r="AN69">
        <f t="shared" si="10"/>
        <v>-7150</v>
      </c>
      <c r="AO69">
        <f t="shared" si="11"/>
        <v>-114</v>
      </c>
      <c r="AP69">
        <f t="shared" si="12"/>
        <v>0</v>
      </c>
      <c r="AQ69">
        <f t="shared" si="13"/>
        <v>0</v>
      </c>
    </row>
    <row r="70" spans="1:43" x14ac:dyDescent="0.2">
      <c r="A70" t="s">
        <v>258</v>
      </c>
      <c r="C70">
        <v>4.2750000000000004</v>
      </c>
      <c r="D70">
        <v>4</v>
      </c>
      <c r="E70">
        <v>2.9</v>
      </c>
      <c r="F70">
        <f t="shared" si="7"/>
        <v>3.7250000000000001</v>
      </c>
      <c r="G70">
        <v>38.200000000000003</v>
      </c>
      <c r="H70">
        <v>3.6352099999999998</v>
      </c>
      <c r="I70">
        <v>3.0095299999999998</v>
      </c>
      <c r="J70" s="4">
        <v>25</v>
      </c>
      <c r="K70">
        <v>0</v>
      </c>
      <c r="L70">
        <v>0</v>
      </c>
      <c r="M70">
        <v>0</v>
      </c>
      <c r="N70">
        <v>0</v>
      </c>
      <c r="O70">
        <v>1</v>
      </c>
      <c r="P70">
        <v>0.19120000000000001</v>
      </c>
      <c r="Q70">
        <v>44.016500000000001</v>
      </c>
      <c r="R70">
        <v>0</v>
      </c>
      <c r="S70">
        <v>11.534422733981051</v>
      </c>
      <c r="T70">
        <v>6.8662700000000001</v>
      </c>
      <c r="U70">
        <v>1</v>
      </c>
      <c r="V70">
        <v>0</v>
      </c>
      <c r="W70">
        <v>1</v>
      </c>
      <c r="X70">
        <v>0</v>
      </c>
      <c r="Y70">
        <v>0</v>
      </c>
      <c r="Z70">
        <v>0</v>
      </c>
      <c r="AA70">
        <v>0</v>
      </c>
      <c r="AB70">
        <v>0</v>
      </c>
      <c r="AC70">
        <v>0.5736</v>
      </c>
      <c r="AD70">
        <v>0</v>
      </c>
      <c r="AE70">
        <v>0</v>
      </c>
      <c r="AF70" s="14">
        <f>IFERROR(VLOOKUP(A70,imigration!$A:$C,2,FALSE),"")</f>
        <v>826066</v>
      </c>
      <c r="AG70" s="14">
        <f>IFERROR(VLOOKUP(A70,imigration!$A:$C,3,FALSE),"")</f>
        <v>807441</v>
      </c>
      <c r="AH70" s="14">
        <f>IFERROR(VLOOKUP('Regression-Data'!$A70,FDIWIR2010!$A:$C,2,FALSE),"")</f>
        <v>1686</v>
      </c>
      <c r="AI70" s="14">
        <f>IFERROR(VLOOKUP('Regression-Data'!$A70,FDIWIR2010!$A:$C,3,FALSE),"")</f>
        <v>185</v>
      </c>
      <c r="AJ70" s="14">
        <f>IFERROR(VLOOKUP('Regression-Data'!$A70,FDIWIR2015!$A:$C,2,FALSE),"")</f>
        <v>2347</v>
      </c>
      <c r="AK70" s="14">
        <f>IFERROR(VLOOKUP('Regression-Data'!$A70,FDIWIR2015!$A:$C,3,FALSE),"")</f>
        <v>346</v>
      </c>
      <c r="AL70">
        <f t="shared" si="8"/>
        <v>1501</v>
      </c>
      <c r="AM70">
        <f t="shared" si="9"/>
        <v>2001</v>
      </c>
      <c r="AN70">
        <f t="shared" si="10"/>
        <v>18625</v>
      </c>
      <c r="AO70">
        <f t="shared" si="11"/>
        <v>-500</v>
      </c>
      <c r="AP70">
        <f t="shared" si="12"/>
        <v>1</v>
      </c>
      <c r="AQ70">
        <f t="shared" si="13"/>
        <v>0</v>
      </c>
    </row>
    <row r="71" spans="1:43" x14ac:dyDescent="0.2">
      <c r="A71" t="s">
        <v>568</v>
      </c>
      <c r="C71">
        <v>4.3500000000000005</v>
      </c>
      <c r="D71">
        <v>3.8250000000000002</v>
      </c>
      <c r="E71">
        <v>3.4250000000000003</v>
      </c>
      <c r="F71">
        <f t="shared" si="7"/>
        <v>3.8666666666666671</v>
      </c>
      <c r="G71">
        <v>18.899999999999999</v>
      </c>
      <c r="H71">
        <v>2.5751300000000001</v>
      </c>
      <c r="I71">
        <v>2.9901599999999999</v>
      </c>
      <c r="J71" s="4">
        <v>20</v>
      </c>
      <c r="K71">
        <v>1</v>
      </c>
      <c r="L71">
        <v>0</v>
      </c>
      <c r="M71">
        <v>0</v>
      </c>
      <c r="N71">
        <v>0</v>
      </c>
      <c r="O71">
        <v>0</v>
      </c>
      <c r="P71">
        <v>0.70733333333333326</v>
      </c>
      <c r="Q71">
        <v>8.4605599999999992</v>
      </c>
      <c r="R71">
        <v>0</v>
      </c>
      <c r="S71">
        <v>11.202670531666056</v>
      </c>
      <c r="T71">
        <v>6.7710900000000001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1</v>
      </c>
      <c r="AC71">
        <v>0.81910000000000005</v>
      </c>
      <c r="AD71">
        <v>0.76339999999999997</v>
      </c>
      <c r="AE71">
        <v>0.53949999999999998</v>
      </c>
      <c r="AF71" s="14">
        <f>IFERROR(VLOOKUP(A71,imigration!$A:$C,2,FALSE),"")</f>
        <v>97452</v>
      </c>
      <c r="AG71" s="14">
        <f>IFERROR(VLOOKUP(A71,imigration!$A:$C,3,FALSE),"")</f>
        <v>91213</v>
      </c>
      <c r="AH71" s="14">
        <f>IFERROR(VLOOKUP('Regression-Data'!$A71,FDIWIR2010!$A:$C,2,FALSE),"")</f>
        <v>238</v>
      </c>
      <c r="AI71" s="14">
        <f>IFERROR(VLOOKUP('Regression-Data'!$A71,FDIWIR2010!$A:$C,3,FALSE),"")</f>
        <v>0</v>
      </c>
      <c r="AJ71" s="14">
        <f>IFERROR(VLOOKUP('Regression-Data'!$A71,FDIWIR2015!$A:$C,2,FALSE),"")</f>
        <v>263</v>
      </c>
      <c r="AK71" s="14" t="str">
        <f>IFERROR(VLOOKUP('Regression-Data'!$A71,FDIWIR2015!$A:$C,3,FALSE),"")</f>
        <v>-</v>
      </c>
      <c r="AL71">
        <f t="shared" si="8"/>
        <v>238</v>
      </c>
      <c r="AM71" t="e">
        <f t="shared" si="9"/>
        <v>#VALUE!</v>
      </c>
      <c r="AN71">
        <f t="shared" si="10"/>
        <v>6239</v>
      </c>
      <c r="AP71">
        <f t="shared" si="12"/>
        <v>1</v>
      </c>
    </row>
    <row r="72" spans="1:43" x14ac:dyDescent="0.2">
      <c r="A72" t="s">
        <v>406</v>
      </c>
      <c r="C72">
        <v>6.0250000000000004</v>
      </c>
      <c r="D72">
        <v>6.2750000000000004</v>
      </c>
      <c r="E72">
        <v>5.625</v>
      </c>
      <c r="F72">
        <f t="shared" si="7"/>
        <v>5.9750000000000005</v>
      </c>
      <c r="G72">
        <v>87.9</v>
      </c>
      <c r="H72">
        <v>4.5762099999999997</v>
      </c>
      <c r="I72">
        <v>3.0859800000000002</v>
      </c>
      <c r="J72" s="4">
        <v>20</v>
      </c>
      <c r="K72">
        <v>1</v>
      </c>
      <c r="L72">
        <v>0</v>
      </c>
      <c r="M72">
        <v>0</v>
      </c>
      <c r="N72">
        <v>0</v>
      </c>
      <c r="O72">
        <v>0</v>
      </c>
      <c r="P72">
        <v>0.47510000000000002</v>
      </c>
      <c r="Q72">
        <v>1.3520799999999999</v>
      </c>
      <c r="R72">
        <v>0</v>
      </c>
      <c r="S72">
        <v>6.4707995037826018</v>
      </c>
      <c r="T72">
        <v>6.6714900000000004</v>
      </c>
      <c r="U72">
        <v>0.6</v>
      </c>
      <c r="V72">
        <v>0</v>
      </c>
      <c r="W72">
        <v>0</v>
      </c>
      <c r="X72">
        <v>0</v>
      </c>
      <c r="Y72">
        <v>0</v>
      </c>
      <c r="Z72">
        <v>0</v>
      </c>
      <c r="AA72">
        <v>1</v>
      </c>
      <c r="AB72">
        <v>0</v>
      </c>
      <c r="AC72">
        <v>0.38569999999999999</v>
      </c>
      <c r="AD72">
        <v>0.38350000000000001</v>
      </c>
      <c r="AE72">
        <v>0.65610000000000002</v>
      </c>
      <c r="AF72" s="14">
        <f>IFERROR(VLOOKUP(A72,imigration!$A:$C,2,FALSE),"")</f>
        <v>2164794</v>
      </c>
      <c r="AG72" s="14">
        <f>IFERROR(VLOOKUP(A72,imigration!$A:$C,3,FALSE),"")</f>
        <v>2543638</v>
      </c>
      <c r="AH72" s="14">
        <f>IFERROR(VLOOKUP('Regression-Data'!$A72,FDIWIR2010!$A:$C,2,FALSE),"")</f>
        <v>55076</v>
      </c>
      <c r="AI72" s="14">
        <f>IFERROR(VLOOKUP('Regression-Data'!$A72,FDIWIR2010!$A:$C,3,FALSE),"")</f>
        <v>33377</v>
      </c>
      <c r="AJ72" s="14">
        <f>IFERROR(VLOOKUP('Regression-Data'!$A72,FDIWIR2015!$A:$C,2,FALSE),"")</f>
        <v>70579</v>
      </c>
      <c r="AK72" s="14">
        <f>IFERROR(VLOOKUP('Regression-Data'!$A72,FDIWIR2015!$A:$C,3,FALSE),"")</f>
        <v>31405</v>
      </c>
      <c r="AL72">
        <f t="shared" si="8"/>
        <v>21699</v>
      </c>
      <c r="AM72">
        <f t="shared" si="9"/>
        <v>39174</v>
      </c>
      <c r="AN72">
        <f t="shared" si="10"/>
        <v>-378844</v>
      </c>
      <c r="AO72">
        <f t="shared" si="11"/>
        <v>-17475</v>
      </c>
      <c r="AP72">
        <f t="shared" si="12"/>
        <v>0</v>
      </c>
      <c r="AQ72">
        <f t="shared" si="13"/>
        <v>0</v>
      </c>
    </row>
    <row r="73" spans="1:43" x14ac:dyDescent="0.2">
      <c r="A73" t="s">
        <v>308</v>
      </c>
      <c r="C73">
        <v>4.8499999999999996</v>
      </c>
      <c r="D73">
        <v>5.375</v>
      </c>
      <c r="E73">
        <v>3.7749999999999999</v>
      </c>
      <c r="F73">
        <f t="shared" si="7"/>
        <v>4.666666666666667</v>
      </c>
      <c r="G73">
        <v>39.6</v>
      </c>
      <c r="H73">
        <v>4.11172</v>
      </c>
      <c r="I73">
        <v>2.7795100000000001</v>
      </c>
      <c r="J73" s="4">
        <v>52</v>
      </c>
      <c r="K73">
        <v>0</v>
      </c>
      <c r="L73">
        <v>0</v>
      </c>
      <c r="M73">
        <v>1</v>
      </c>
      <c r="N73">
        <v>0</v>
      </c>
      <c r="O73">
        <v>0</v>
      </c>
      <c r="P73">
        <v>0.35816666666666669</v>
      </c>
      <c r="Q73">
        <v>46.151200000000003</v>
      </c>
      <c r="R73">
        <v>1</v>
      </c>
      <c r="S73">
        <v>10.800310001214886</v>
      </c>
      <c r="T73">
        <v>6.7317400000000003</v>
      </c>
      <c r="U73">
        <v>1</v>
      </c>
      <c r="V73">
        <v>0</v>
      </c>
      <c r="W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0.25390000000000001</v>
      </c>
      <c r="AD73">
        <v>0.25509999999999999</v>
      </c>
      <c r="AE73">
        <v>0.5655</v>
      </c>
      <c r="AF73" s="14">
        <f>IFERROR(VLOOKUP(A73,imigration!$A:$C,2,FALSE),"")</f>
        <v>146319</v>
      </c>
      <c r="AG73" s="14">
        <f>IFERROR(VLOOKUP(A73,imigration!$A:$C,3,FALSE),"")</f>
        <v>177190</v>
      </c>
      <c r="AH73" s="14" t="str">
        <f>IFERROR(VLOOKUP('Regression-Data'!$A73,FDIWIR2010!$A:$C,2,FALSE),"")</f>
        <v/>
      </c>
      <c r="AI73" s="14" t="str">
        <f>IFERROR(VLOOKUP('Regression-Data'!$A73,FDIWIR2010!$A:$C,3,FALSE),"")</f>
        <v/>
      </c>
      <c r="AJ73" s="14" t="str">
        <f>IFERROR(VLOOKUP('Regression-Data'!$A73,FDIWIR2015!$A:$C,2,FALSE),"")</f>
        <v/>
      </c>
      <c r="AK73" s="14" t="str">
        <f>IFERROR(VLOOKUP('Regression-Data'!$A73,FDIWIR2015!$A:$C,3,FALSE),"")</f>
        <v/>
      </c>
      <c r="AL73" t="e">
        <f t="shared" si="8"/>
        <v>#VALUE!</v>
      </c>
      <c r="AM73" t="e">
        <f t="shared" si="9"/>
        <v>#VALUE!</v>
      </c>
      <c r="AN73">
        <f t="shared" si="10"/>
        <v>-30871</v>
      </c>
      <c r="AP73">
        <f t="shared" si="12"/>
        <v>0</v>
      </c>
    </row>
    <row r="74" spans="1:43" x14ac:dyDescent="0.2">
      <c r="A74" t="s">
        <v>302</v>
      </c>
      <c r="C74">
        <v>4.3000000000000007</v>
      </c>
      <c r="D74">
        <v>4.375</v>
      </c>
      <c r="E74">
        <v>3.5249999999999999</v>
      </c>
      <c r="F74">
        <f t="shared" si="7"/>
        <v>4.0666666666666673</v>
      </c>
      <c r="G74">
        <v>53.6</v>
      </c>
      <c r="H74">
        <v>4.28017</v>
      </c>
      <c r="I74">
        <v>2.7585999999999999</v>
      </c>
      <c r="J74" s="4">
        <v>27</v>
      </c>
      <c r="K74">
        <v>0</v>
      </c>
      <c r="L74">
        <v>0</v>
      </c>
      <c r="M74">
        <v>1</v>
      </c>
      <c r="N74">
        <v>0</v>
      </c>
      <c r="O74">
        <v>0</v>
      </c>
      <c r="P74">
        <v>0.24283333333333332</v>
      </c>
      <c r="Q74">
        <v>48.668999999999997</v>
      </c>
      <c r="R74">
        <v>0</v>
      </c>
      <c r="S74">
        <v>9.9162063249439019</v>
      </c>
      <c r="T74">
        <v>6.3059000000000003</v>
      </c>
      <c r="U74">
        <v>1</v>
      </c>
      <c r="V74">
        <v>0</v>
      </c>
      <c r="W74">
        <v>1</v>
      </c>
      <c r="X74">
        <v>0</v>
      </c>
      <c r="Y74">
        <v>0</v>
      </c>
      <c r="Z74">
        <v>0</v>
      </c>
      <c r="AA74">
        <v>0</v>
      </c>
      <c r="AB74">
        <v>0</v>
      </c>
      <c r="AC74">
        <v>0.22159999999999999</v>
      </c>
      <c r="AD74">
        <v>0.22009999999999999</v>
      </c>
      <c r="AE74">
        <v>0.2868</v>
      </c>
      <c r="AF74" s="14">
        <f>IFERROR(VLOOKUP(A74,imigration!$A:$C,2,FALSE),"")</f>
        <v>253786</v>
      </c>
      <c r="AG74" s="14">
        <f>IFERROR(VLOOKUP(A74,imigration!$A:$C,3,FALSE),"")</f>
        <v>235966</v>
      </c>
      <c r="AH74" s="14">
        <f>IFERROR(VLOOKUP('Regression-Data'!$A74,FDIWIR2010!$A:$C,2,FALSE),"")</f>
        <v>105</v>
      </c>
      <c r="AI74" s="14">
        <f>IFERROR(VLOOKUP('Regression-Data'!$A74,FDIWIR2010!$A:$C,3,FALSE),"")</f>
        <v>-18</v>
      </c>
      <c r="AJ74" s="14">
        <f>IFERROR(VLOOKUP('Regression-Data'!$A74,FDIWIR2015!$A:$C,2,FALSE),"")</f>
        <v>1625</v>
      </c>
      <c r="AK74" s="14">
        <f>IFERROR(VLOOKUP('Regression-Data'!$A74,FDIWIR2015!$A:$C,3,FALSE),"")</f>
        <v>252</v>
      </c>
      <c r="AL74">
        <f t="shared" si="8"/>
        <v>123</v>
      </c>
      <c r="AM74">
        <f t="shared" si="9"/>
        <v>1373</v>
      </c>
      <c r="AN74">
        <f t="shared" si="10"/>
        <v>17820</v>
      </c>
      <c r="AO74">
        <f t="shared" si="11"/>
        <v>-1250</v>
      </c>
      <c r="AP74">
        <f t="shared" si="12"/>
        <v>1</v>
      </c>
      <c r="AQ74">
        <f t="shared" si="13"/>
        <v>0</v>
      </c>
    </row>
    <row r="75" spans="1:43" x14ac:dyDescent="0.2">
      <c r="A75" t="s">
        <v>393</v>
      </c>
      <c r="C75">
        <v>5.9249999999999998</v>
      </c>
      <c r="D75">
        <v>6.35</v>
      </c>
      <c r="E75">
        <v>5.8000000000000007</v>
      </c>
      <c r="F75">
        <f t="shared" si="7"/>
        <v>6.0249999999999995</v>
      </c>
      <c r="G75">
        <v>47.6</v>
      </c>
      <c r="H75">
        <v>3.7186599999999999</v>
      </c>
      <c r="I75">
        <v>2.8841800000000002</v>
      </c>
      <c r="J75" s="4">
        <v>65</v>
      </c>
      <c r="K75">
        <v>1</v>
      </c>
      <c r="L75">
        <v>0</v>
      </c>
      <c r="M75">
        <v>0</v>
      </c>
      <c r="N75">
        <v>0</v>
      </c>
      <c r="O75">
        <v>0</v>
      </c>
      <c r="P75">
        <v>0.82573333333333332</v>
      </c>
      <c r="Q75">
        <v>-30.5595</v>
      </c>
      <c r="R75">
        <v>0</v>
      </c>
      <c r="S75">
        <v>14.014289282960322</v>
      </c>
      <c r="T75">
        <v>7.6922600000000001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1</v>
      </c>
      <c r="AC75">
        <v>0.75170000000000003</v>
      </c>
      <c r="AD75">
        <v>0.86519999999999997</v>
      </c>
      <c r="AE75">
        <v>0.86029999999999995</v>
      </c>
      <c r="AF75" s="14">
        <f>IFERROR(VLOOKUP(A75,imigration!$A:$C,2,FALSE),"")</f>
        <v>1943099</v>
      </c>
      <c r="AG75" s="14">
        <f>IFERROR(VLOOKUP(A75,imigration!$A:$C,3,FALSE),"")</f>
        <v>3142511</v>
      </c>
      <c r="AH75" s="14">
        <f>IFERROR(VLOOKUP('Regression-Data'!$A75,FDIWIR2010!$A:$C,2,FALSE),"")</f>
        <v>3636</v>
      </c>
      <c r="AI75" s="14">
        <f>IFERROR(VLOOKUP('Regression-Data'!$A75,FDIWIR2010!$A:$C,3,FALSE),"")</f>
        <v>-76</v>
      </c>
      <c r="AJ75" s="14">
        <f>IFERROR(VLOOKUP('Regression-Data'!$A75,FDIWIR2015!$A:$C,2,FALSE),"")</f>
        <v>1729</v>
      </c>
      <c r="AK75" s="14">
        <f>IFERROR(VLOOKUP('Regression-Data'!$A75,FDIWIR2015!$A:$C,3,FALSE),"")</f>
        <v>5744</v>
      </c>
      <c r="AL75">
        <f t="shared" si="8"/>
        <v>3712</v>
      </c>
      <c r="AM75">
        <f t="shared" si="9"/>
        <v>-4015</v>
      </c>
      <c r="AN75">
        <f t="shared" si="10"/>
        <v>-1199412</v>
      </c>
      <c r="AO75">
        <f t="shared" si="11"/>
        <v>7727</v>
      </c>
      <c r="AP75">
        <f t="shared" si="12"/>
        <v>0</v>
      </c>
      <c r="AQ75">
        <f t="shared" si="13"/>
        <v>1</v>
      </c>
    </row>
    <row r="76" spans="1:43" x14ac:dyDescent="0.2">
      <c r="A76" t="s">
        <v>63</v>
      </c>
      <c r="C76">
        <v>4.9250000000000007</v>
      </c>
      <c r="D76">
        <v>4.6500000000000004</v>
      </c>
      <c r="E76">
        <v>3.8250000000000002</v>
      </c>
      <c r="F76">
        <f t="shared" si="7"/>
        <v>4.4666666666666677</v>
      </c>
      <c r="G76">
        <v>57.2</v>
      </c>
      <c r="H76">
        <v>4.4047099999999997</v>
      </c>
      <c r="I76">
        <v>2.8397299999999999</v>
      </c>
      <c r="J76" s="4">
        <v>51</v>
      </c>
      <c r="K76">
        <v>0</v>
      </c>
      <c r="L76">
        <v>1</v>
      </c>
      <c r="M76">
        <v>0</v>
      </c>
      <c r="N76">
        <v>0</v>
      </c>
      <c r="O76">
        <v>0</v>
      </c>
      <c r="P76">
        <v>0.42703333333333332</v>
      </c>
      <c r="Q76">
        <v>40.463700000000003</v>
      </c>
      <c r="R76">
        <v>0</v>
      </c>
      <c r="S76">
        <v>13.134201035046212</v>
      </c>
      <c r="T76">
        <v>7.6456499999999998</v>
      </c>
      <c r="U76">
        <v>1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0.41649999999999998</v>
      </c>
      <c r="AD76">
        <v>0.41320000000000001</v>
      </c>
      <c r="AE76">
        <v>0.45140000000000002</v>
      </c>
      <c r="AF76" s="14">
        <f>IFERROR(VLOOKUP(A76,imigration!$A:$C,2,FALSE),"")</f>
        <v>6280065</v>
      </c>
      <c r="AG76" s="14">
        <f>IFERROR(VLOOKUP(A76,imigration!$A:$C,3,FALSE),"")</f>
        <v>5852953</v>
      </c>
      <c r="AH76" s="14">
        <f>IFERROR(VLOOKUP('Regression-Data'!$A76,FDIWIR2010!$A:$C,2,FALSE),"")</f>
        <v>39873</v>
      </c>
      <c r="AI76" s="14">
        <f>IFERROR(VLOOKUP('Regression-Data'!$A76,FDIWIR2010!$A:$C,3,FALSE),"")</f>
        <v>37844</v>
      </c>
      <c r="AJ76" s="14">
        <f>IFERROR(VLOOKUP('Regression-Data'!$A76,FDIWIR2015!$A:$C,2,FALSE),"")</f>
        <v>11910</v>
      </c>
      <c r="AK76" s="14">
        <f>IFERROR(VLOOKUP('Regression-Data'!$A76,FDIWIR2015!$A:$C,3,FALSE),"")</f>
        <v>44489</v>
      </c>
      <c r="AL76">
        <f t="shared" si="8"/>
        <v>2029</v>
      </c>
      <c r="AM76">
        <f t="shared" si="9"/>
        <v>-32579</v>
      </c>
      <c r="AN76">
        <f t="shared" si="10"/>
        <v>427112</v>
      </c>
      <c r="AO76">
        <f t="shared" si="11"/>
        <v>34608</v>
      </c>
      <c r="AP76">
        <f t="shared" si="12"/>
        <v>1</v>
      </c>
      <c r="AQ76">
        <f t="shared" si="13"/>
        <v>1</v>
      </c>
    </row>
    <row r="77" spans="1:43" x14ac:dyDescent="0.2">
      <c r="A77" t="s">
        <v>3</v>
      </c>
      <c r="C77">
        <v>5</v>
      </c>
      <c r="D77">
        <v>4.8500000000000005</v>
      </c>
      <c r="E77">
        <v>4.45</v>
      </c>
      <c r="F77">
        <f t="shared" si="7"/>
        <v>4.7666666666666666</v>
      </c>
      <c r="G77">
        <v>30</v>
      </c>
      <c r="H77">
        <v>3.3163999999999998</v>
      </c>
      <c r="I77">
        <v>3.0471599999999999</v>
      </c>
      <c r="J77" s="5">
        <v>35</v>
      </c>
      <c r="K77">
        <v>1</v>
      </c>
      <c r="L77">
        <v>0</v>
      </c>
      <c r="M77">
        <v>0</v>
      </c>
      <c r="N77">
        <v>0</v>
      </c>
      <c r="O77">
        <v>0</v>
      </c>
      <c r="P77">
        <v>0.45493333333333336</v>
      </c>
      <c r="Q77">
        <v>7.8730500000000001</v>
      </c>
      <c r="R77">
        <v>0</v>
      </c>
      <c r="S77">
        <v>11.091483402338923</v>
      </c>
      <c r="T77">
        <v>7.2945200000000003</v>
      </c>
      <c r="U77">
        <v>1</v>
      </c>
      <c r="V77">
        <v>0</v>
      </c>
      <c r="W77">
        <v>0</v>
      </c>
      <c r="X77">
        <v>0</v>
      </c>
      <c r="Y77">
        <v>0</v>
      </c>
      <c r="Z77">
        <v>0</v>
      </c>
      <c r="AA77">
        <v>1</v>
      </c>
      <c r="AB77">
        <v>0</v>
      </c>
      <c r="AC77">
        <v>0.41499999999999998</v>
      </c>
      <c r="AD77">
        <v>0.46450000000000002</v>
      </c>
      <c r="AE77">
        <v>0.48530000000000001</v>
      </c>
      <c r="AF77" s="14">
        <f>IFERROR(VLOOKUP(A77,imigration!$A:$C,2,FALSE),"")</f>
        <v>38959</v>
      </c>
      <c r="AG77" s="14">
        <f>IFERROR(VLOOKUP(A77,imigration!$A:$C,3,FALSE),"")</f>
        <v>38706</v>
      </c>
      <c r="AH77" s="14">
        <f>IFERROR(VLOOKUP('Regression-Data'!$A77,FDIWIR2010!$A:$C,2,FALSE),"")</f>
        <v>478</v>
      </c>
      <c r="AI77" s="14">
        <f>IFERROR(VLOOKUP('Regression-Data'!$A77,FDIWIR2010!$A:$C,3,FALSE),"")</f>
        <v>43</v>
      </c>
      <c r="AJ77" s="14">
        <f>IFERROR(VLOOKUP('Regression-Data'!$A77,FDIWIR2015!$A:$C,2,FALSE),"")</f>
        <v>680</v>
      </c>
      <c r="AK77" s="14">
        <f>IFERROR(VLOOKUP('Regression-Data'!$A77,FDIWIR2015!$A:$C,3,FALSE),"")</f>
        <v>54</v>
      </c>
      <c r="AL77">
        <f t="shared" si="8"/>
        <v>435</v>
      </c>
      <c r="AM77">
        <f t="shared" si="9"/>
        <v>626</v>
      </c>
      <c r="AN77">
        <f t="shared" si="10"/>
        <v>253</v>
      </c>
      <c r="AO77">
        <f t="shared" si="11"/>
        <v>-191</v>
      </c>
      <c r="AP77">
        <f t="shared" si="12"/>
        <v>1</v>
      </c>
      <c r="AQ77">
        <f t="shared" si="13"/>
        <v>0</v>
      </c>
    </row>
    <row r="78" spans="1:43" x14ac:dyDescent="0.2">
      <c r="A78" t="s">
        <v>57</v>
      </c>
      <c r="C78">
        <v>5.9249999999999989</v>
      </c>
      <c r="D78">
        <v>5.9750000000000005</v>
      </c>
      <c r="E78">
        <v>5.5</v>
      </c>
      <c r="F78">
        <f t="shared" si="7"/>
        <v>5.8</v>
      </c>
      <c r="G78">
        <v>87.4</v>
      </c>
      <c r="H78">
        <v>4.6565500000000002</v>
      </c>
      <c r="I78">
        <v>2.6390600000000002</v>
      </c>
      <c r="J78" s="4">
        <v>71</v>
      </c>
      <c r="K78">
        <v>0</v>
      </c>
      <c r="L78">
        <v>0</v>
      </c>
      <c r="M78">
        <v>0</v>
      </c>
      <c r="N78">
        <v>1</v>
      </c>
      <c r="O78">
        <v>0</v>
      </c>
      <c r="P78">
        <v>0.16366666666666665</v>
      </c>
      <c r="Q78">
        <v>60.1282</v>
      </c>
      <c r="R78">
        <v>0</v>
      </c>
      <c r="S78">
        <v>13.016922858546332</v>
      </c>
      <c r="T78">
        <v>6.9654600000000002</v>
      </c>
      <c r="U78">
        <v>0</v>
      </c>
      <c r="V78">
        <v>1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0.06</v>
      </c>
      <c r="AD78">
        <v>0.1968</v>
      </c>
      <c r="AE78">
        <v>0.23419999999999999</v>
      </c>
      <c r="AF78" s="14">
        <f>IFERROR(VLOOKUP(A78,imigration!$A:$C,2,FALSE),"")</f>
        <v>1384929</v>
      </c>
      <c r="AG78" s="14">
        <f>IFERROR(VLOOKUP(A78,imigration!$A:$C,3,FALSE),"")</f>
        <v>1639771</v>
      </c>
      <c r="AH78" s="14">
        <f>IFERROR(VLOOKUP('Regression-Data'!$A78,FDIWIR2010!$A:$C,2,FALSE),"")</f>
        <v>140</v>
      </c>
      <c r="AI78" s="14">
        <f>IFERROR(VLOOKUP('Regression-Data'!$A78,FDIWIR2010!$A:$C,3,FALSE),"")</f>
        <v>20349</v>
      </c>
      <c r="AJ78" s="14">
        <f>IFERROR(VLOOKUP('Regression-Data'!$A78,FDIWIR2015!$A:$C,2,FALSE),"")</f>
        <v>6202</v>
      </c>
      <c r="AK78" s="14">
        <f>IFERROR(VLOOKUP('Regression-Data'!$A78,FDIWIR2015!$A:$C,3,FALSE),"")</f>
        <v>14937</v>
      </c>
      <c r="AL78">
        <f t="shared" si="8"/>
        <v>-20209</v>
      </c>
      <c r="AM78">
        <f t="shared" si="9"/>
        <v>-8735</v>
      </c>
      <c r="AN78">
        <f t="shared" si="10"/>
        <v>-254842</v>
      </c>
      <c r="AO78">
        <f t="shared" si="11"/>
        <v>-11474</v>
      </c>
      <c r="AP78">
        <f t="shared" si="12"/>
        <v>0</v>
      </c>
      <c r="AQ78">
        <f t="shared" si="13"/>
        <v>0</v>
      </c>
    </row>
    <row r="79" spans="1:43" x14ac:dyDescent="0.2">
      <c r="A79" t="s">
        <v>153</v>
      </c>
      <c r="C79">
        <v>5.85</v>
      </c>
      <c r="D79">
        <v>6.05</v>
      </c>
      <c r="E79">
        <v>5.0250000000000004</v>
      </c>
      <c r="F79">
        <f t="shared" si="7"/>
        <v>5.6416666666666657</v>
      </c>
      <c r="G79">
        <v>80.3</v>
      </c>
      <c r="H79">
        <v>4.8004199999999999</v>
      </c>
      <c r="I79">
        <v>2.6390600000000002</v>
      </c>
      <c r="J79" s="4">
        <v>68</v>
      </c>
      <c r="K79">
        <v>0</v>
      </c>
      <c r="L79">
        <v>0</v>
      </c>
      <c r="M79">
        <v>1</v>
      </c>
      <c r="N79">
        <v>0</v>
      </c>
      <c r="O79">
        <v>0</v>
      </c>
      <c r="P79">
        <v>0.56126666666666658</v>
      </c>
      <c r="Q79">
        <v>46.818199999999997</v>
      </c>
      <c r="R79">
        <v>1</v>
      </c>
      <c r="S79">
        <v>10.628327179828563</v>
      </c>
      <c r="T79">
        <v>6.8832500000000003</v>
      </c>
      <c r="U79">
        <v>0</v>
      </c>
      <c r="V79">
        <v>1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0.53139999999999998</v>
      </c>
      <c r="AD79">
        <v>0.54410000000000003</v>
      </c>
      <c r="AE79">
        <v>0.60829999999999995</v>
      </c>
      <c r="AF79" s="14">
        <f>IFERROR(VLOOKUP(A79,imigration!$A:$C,2,FALSE),"")</f>
        <v>2075182</v>
      </c>
      <c r="AG79" s="14">
        <f>IFERROR(VLOOKUP(A79,imigration!$A:$C,3,FALSE),"")</f>
        <v>2438702</v>
      </c>
      <c r="AH79" s="14">
        <f>IFERROR(VLOOKUP('Regression-Data'!$A79,FDIWIR2010!$A:$C,2,FALSE),"")</f>
        <v>28744</v>
      </c>
      <c r="AI79" s="14">
        <f>IFERROR(VLOOKUP('Regression-Data'!$A79,FDIWIR2010!$A:$C,3,FALSE),"")</f>
        <v>85701</v>
      </c>
      <c r="AJ79" s="14">
        <f>IFERROR(VLOOKUP('Regression-Data'!$A79,FDIWIR2015!$A:$C,2,FALSE),"")</f>
        <v>70400</v>
      </c>
      <c r="AK79" s="14">
        <f>IFERROR(VLOOKUP('Regression-Data'!$A79,FDIWIR2015!$A:$C,3,FALSE),"")</f>
        <v>104007</v>
      </c>
      <c r="AL79">
        <f t="shared" si="8"/>
        <v>-56957</v>
      </c>
      <c r="AM79">
        <f t="shared" si="9"/>
        <v>-33607</v>
      </c>
      <c r="AN79">
        <f t="shared" si="10"/>
        <v>-363520</v>
      </c>
      <c r="AO79">
        <f t="shared" si="11"/>
        <v>-23350</v>
      </c>
      <c r="AP79">
        <f t="shared" si="12"/>
        <v>0</v>
      </c>
      <c r="AQ79">
        <f t="shared" si="13"/>
        <v>0</v>
      </c>
    </row>
    <row r="80" spans="1:43" x14ac:dyDescent="0.2">
      <c r="A80" t="s">
        <v>628</v>
      </c>
      <c r="C80">
        <v>5.3</v>
      </c>
      <c r="D80">
        <v>5.7</v>
      </c>
      <c r="E80">
        <v>5.2</v>
      </c>
      <c r="F80">
        <f t="shared" si="7"/>
        <v>5.3999999999999995</v>
      </c>
      <c r="G80">
        <v>70.5</v>
      </c>
      <c r="H80">
        <v>4.766</v>
      </c>
      <c r="I80">
        <v>2.7795100000000001</v>
      </c>
      <c r="J80" s="4">
        <v>17</v>
      </c>
      <c r="K80">
        <v>0</v>
      </c>
      <c r="L80">
        <v>0</v>
      </c>
      <c r="M80">
        <v>1</v>
      </c>
      <c r="N80">
        <v>0</v>
      </c>
      <c r="O80">
        <v>0</v>
      </c>
      <c r="P80">
        <v>0.48723333333333335</v>
      </c>
      <c r="Q80">
        <v>23.697800000000001</v>
      </c>
      <c r="R80">
        <v>0</v>
      </c>
      <c r="S80">
        <v>10.487795953061923</v>
      </c>
      <c r="T80">
        <v>6.05</v>
      </c>
      <c r="U80">
        <v>1</v>
      </c>
      <c r="V80">
        <v>0</v>
      </c>
      <c r="W80">
        <v>0</v>
      </c>
      <c r="X80">
        <v>0</v>
      </c>
      <c r="Y80">
        <v>0</v>
      </c>
      <c r="Z80">
        <v>0</v>
      </c>
      <c r="AA80">
        <v>1</v>
      </c>
      <c r="AB80">
        <v>0</v>
      </c>
      <c r="AC80">
        <v>0.27439999999999998</v>
      </c>
      <c r="AD80">
        <v>0.50280000000000002</v>
      </c>
      <c r="AE80">
        <v>0.6845</v>
      </c>
      <c r="AF80" s="14" t="str">
        <f>IFERROR(VLOOKUP(A80,imigration!$A:$C,2,FALSE),"")</f>
        <v/>
      </c>
      <c r="AG80" s="14" t="str">
        <f>IFERROR(VLOOKUP(A80,imigration!$A:$C,3,FALSE),"")</f>
        <v/>
      </c>
      <c r="AH80" s="14" t="str">
        <f>IFERROR(VLOOKUP('Regression-Data'!$A80,FDIWIR2010!$A:$C,2,FALSE),"")</f>
        <v/>
      </c>
      <c r="AI80" s="14" t="str">
        <f>IFERROR(VLOOKUP('Regression-Data'!$A80,FDIWIR2010!$A:$C,3,FALSE),"")</f>
        <v/>
      </c>
      <c r="AJ80" s="14" t="str">
        <f>IFERROR(VLOOKUP('Regression-Data'!$A80,FDIWIR2015!$A:$C,2,FALSE),"")</f>
        <v/>
      </c>
      <c r="AK80" s="14" t="str">
        <f>IFERROR(VLOOKUP('Regression-Data'!$A80,FDIWIR2015!$A:$C,3,FALSE),"")</f>
        <v/>
      </c>
      <c r="AL80" t="e">
        <f t="shared" si="8"/>
        <v>#VALUE!</v>
      </c>
      <c r="AM80" t="e">
        <f t="shared" si="9"/>
        <v>#VALUE!</v>
      </c>
    </row>
    <row r="81" spans="1:43" x14ac:dyDescent="0.2">
      <c r="A81" t="s">
        <v>458</v>
      </c>
      <c r="C81">
        <v>4.2249999999999996</v>
      </c>
      <c r="D81">
        <v>3.8249999999999997</v>
      </c>
      <c r="E81">
        <v>3.85</v>
      </c>
      <c r="F81">
        <f t="shared" si="7"/>
        <v>3.9666666666666663</v>
      </c>
      <c r="G81">
        <v>29.2</v>
      </c>
      <c r="H81">
        <v>2.7544300000000002</v>
      </c>
      <c r="I81">
        <v>3.02583</v>
      </c>
      <c r="J81" s="4">
        <v>25</v>
      </c>
      <c r="K81">
        <v>1</v>
      </c>
      <c r="L81">
        <v>0</v>
      </c>
      <c r="M81">
        <v>0</v>
      </c>
      <c r="N81">
        <v>0</v>
      </c>
      <c r="O81">
        <v>0</v>
      </c>
      <c r="P81">
        <v>0.7556666666666666</v>
      </c>
      <c r="Q81">
        <v>-6.3690300000000004</v>
      </c>
      <c r="R81">
        <v>0</v>
      </c>
      <c r="S81">
        <v>13.759035440036259</v>
      </c>
      <c r="T81">
        <v>7.6305500000000004</v>
      </c>
      <c r="U81">
        <v>1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1</v>
      </c>
      <c r="AC81">
        <v>0.73529999999999995</v>
      </c>
      <c r="AD81">
        <v>0.89829999999999999</v>
      </c>
      <c r="AE81">
        <v>0.63339999999999996</v>
      </c>
      <c r="AF81" s="14">
        <f>IFERROR(VLOOKUP(A81,imigration!$A:$C,2,FALSE),"")</f>
        <v>308600</v>
      </c>
      <c r="AG81" s="14">
        <f>IFERROR(VLOOKUP(A81,imigration!$A:$C,3,FALSE),"")</f>
        <v>261222</v>
      </c>
      <c r="AH81" s="14" t="str">
        <f>IFERROR(VLOOKUP('Regression-Data'!$A81,FDIWIR2010!$A:$C,2,FALSE),"")</f>
        <v/>
      </c>
      <c r="AI81" s="14" t="str">
        <f>IFERROR(VLOOKUP('Regression-Data'!$A81,FDIWIR2010!$A:$C,3,FALSE),"")</f>
        <v/>
      </c>
      <c r="AJ81" s="14" t="str">
        <f>IFERROR(VLOOKUP('Regression-Data'!$A81,FDIWIR2015!$A:$C,2,FALSE),"")</f>
        <v/>
      </c>
      <c r="AK81" s="14" t="str">
        <f>IFERROR(VLOOKUP('Regression-Data'!$A81,FDIWIR2015!$A:$C,3,FALSE),"")</f>
        <v/>
      </c>
      <c r="AL81" t="e">
        <f t="shared" si="8"/>
        <v>#VALUE!</v>
      </c>
      <c r="AM81" t="e">
        <f t="shared" si="9"/>
        <v>#VALUE!</v>
      </c>
      <c r="AN81">
        <f t="shared" si="10"/>
        <v>47378</v>
      </c>
      <c r="AP81">
        <f t="shared" si="12"/>
        <v>1</v>
      </c>
    </row>
    <row r="82" spans="1:43" x14ac:dyDescent="0.2">
      <c r="A82" t="s">
        <v>446</v>
      </c>
      <c r="C82">
        <v>4.7249999999999996</v>
      </c>
      <c r="D82">
        <v>5.0250000000000004</v>
      </c>
      <c r="E82">
        <v>4.6500000000000004</v>
      </c>
      <c r="F82">
        <f t="shared" si="7"/>
        <v>4.8</v>
      </c>
      <c r="G82">
        <v>40.700000000000003</v>
      </c>
      <c r="H82">
        <v>3.5903900000000002</v>
      </c>
      <c r="I82">
        <v>3.1135199999999998</v>
      </c>
      <c r="J82" s="4">
        <v>20</v>
      </c>
      <c r="K82">
        <v>1</v>
      </c>
      <c r="L82">
        <v>0</v>
      </c>
      <c r="M82">
        <v>0</v>
      </c>
      <c r="N82">
        <v>0</v>
      </c>
      <c r="O82">
        <v>0</v>
      </c>
      <c r="P82">
        <v>0.45586666666666664</v>
      </c>
      <c r="Q82">
        <v>15.87</v>
      </c>
      <c r="R82">
        <v>0</v>
      </c>
      <c r="S82">
        <v>13.148255270570182</v>
      </c>
      <c r="T82">
        <v>7.8186999999999998</v>
      </c>
      <c r="U82">
        <v>1</v>
      </c>
      <c r="V82">
        <v>0</v>
      </c>
      <c r="W82">
        <v>0</v>
      </c>
      <c r="X82">
        <v>0</v>
      </c>
      <c r="Y82">
        <v>0</v>
      </c>
      <c r="Z82">
        <v>0</v>
      </c>
      <c r="AA82">
        <v>1</v>
      </c>
      <c r="AB82">
        <v>0</v>
      </c>
      <c r="AC82">
        <v>0.63380000000000003</v>
      </c>
      <c r="AD82">
        <v>0.63439999999999996</v>
      </c>
      <c r="AE82">
        <v>9.9400000000000002E-2</v>
      </c>
      <c r="AF82" s="14">
        <f>IFERROR(VLOOKUP(A82,imigration!$A:$C,2,FALSE),"")</f>
        <v>3224131</v>
      </c>
      <c r="AG82" s="14">
        <f>IFERROR(VLOOKUP(A82,imigration!$A:$C,3,FALSE),"")</f>
        <v>3913258</v>
      </c>
      <c r="AH82" s="14">
        <f>IFERROR(VLOOKUP('Regression-Data'!$A82,FDIWIR2010!$A:$C,2,FALSE),"")</f>
        <v>9147</v>
      </c>
      <c r="AI82" s="14">
        <f>IFERROR(VLOOKUP('Regression-Data'!$A82,FDIWIR2010!$A:$C,3,FALSE),"")</f>
        <v>4467</v>
      </c>
      <c r="AJ82" s="14">
        <f>IFERROR(VLOOKUP('Regression-Data'!$A82,FDIWIR2015!$A:$C,2,FALSE),"")</f>
        <v>5700</v>
      </c>
      <c r="AK82" s="14">
        <f>IFERROR(VLOOKUP('Regression-Data'!$A82,FDIWIR2015!$A:$C,3,FALSE),"")</f>
        <v>1687</v>
      </c>
      <c r="AL82">
        <f t="shared" si="8"/>
        <v>4680</v>
      </c>
      <c r="AM82">
        <f t="shared" si="9"/>
        <v>4013</v>
      </c>
      <c r="AN82">
        <f t="shared" si="10"/>
        <v>-689127</v>
      </c>
      <c r="AO82">
        <f t="shared" si="11"/>
        <v>667</v>
      </c>
      <c r="AP82">
        <f t="shared" si="12"/>
        <v>0</v>
      </c>
      <c r="AQ82">
        <f t="shared" si="13"/>
        <v>1</v>
      </c>
    </row>
    <row r="83" spans="1:43" x14ac:dyDescent="0.2">
      <c r="A83" t="s">
        <v>537</v>
      </c>
      <c r="C83">
        <v>4.4249999999999989</v>
      </c>
      <c r="D83">
        <v>4.375</v>
      </c>
      <c r="E83">
        <v>3.5750000000000002</v>
      </c>
      <c r="F83">
        <f t="shared" si="7"/>
        <v>4.125</v>
      </c>
      <c r="G83">
        <v>36.799999999999997</v>
      </c>
      <c r="H83">
        <v>4.12866</v>
      </c>
      <c r="I83">
        <v>2.7300300000000002</v>
      </c>
      <c r="J83" s="4">
        <v>16</v>
      </c>
      <c r="K83">
        <v>1</v>
      </c>
      <c r="L83">
        <v>0</v>
      </c>
      <c r="M83">
        <v>0</v>
      </c>
      <c r="N83">
        <v>0</v>
      </c>
      <c r="O83">
        <v>0</v>
      </c>
      <c r="P83">
        <v>0.52206666666666657</v>
      </c>
      <c r="Q83">
        <v>10.691800000000001</v>
      </c>
      <c r="R83">
        <v>0</v>
      </c>
      <c r="S83">
        <v>8.5428609381648144</v>
      </c>
      <c r="T83">
        <v>6.1174200000000001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0.64749999999999996</v>
      </c>
      <c r="AD83">
        <v>0.12509999999999999</v>
      </c>
      <c r="AE83">
        <v>0.79359999999999997</v>
      </c>
      <c r="AF83" s="14">
        <f>IFERROR(VLOOKUP(A83,imigration!$A:$C,2,FALSE),"")</f>
        <v>48226</v>
      </c>
      <c r="AG83" s="14">
        <f>IFERROR(VLOOKUP(A83,imigration!$A:$C,3,FALSE),"")</f>
        <v>49883</v>
      </c>
      <c r="AH83" s="14">
        <f>IFERROR(VLOOKUP('Regression-Data'!$A83,FDIWIR2010!$A:$C,2,FALSE),"")</f>
        <v>549</v>
      </c>
      <c r="AI83" s="14" t="str">
        <f>IFERROR(VLOOKUP('Regression-Data'!$A83,FDIWIR2010!$A:$C,3,FALSE),"")</f>
        <v>-</v>
      </c>
      <c r="AJ83" s="14">
        <f>IFERROR(VLOOKUP('Regression-Data'!$A83,FDIWIR2015!$A:$C,2,FALSE),"")</f>
        <v>406</v>
      </c>
      <c r="AK83" s="14">
        <f>IFERROR(VLOOKUP('Regression-Data'!$A83,FDIWIR2015!$A:$C,3,FALSE),"")</f>
        <v>153</v>
      </c>
      <c r="AL83" t="e">
        <f t="shared" si="8"/>
        <v>#VALUE!</v>
      </c>
      <c r="AM83">
        <f t="shared" si="9"/>
        <v>253</v>
      </c>
      <c r="AN83">
        <f t="shared" si="10"/>
        <v>-1657</v>
      </c>
      <c r="AP83">
        <f t="shared" si="12"/>
        <v>0</v>
      </c>
    </row>
    <row r="84" spans="1:43" x14ac:dyDescent="0.2">
      <c r="A84" t="s">
        <v>171</v>
      </c>
      <c r="C84">
        <v>4.3499999999999996</v>
      </c>
      <c r="D84">
        <v>4.3</v>
      </c>
      <c r="E84">
        <v>4.0750000000000002</v>
      </c>
      <c r="F84">
        <f t="shared" si="7"/>
        <v>4.2416666666666663</v>
      </c>
      <c r="G84">
        <v>37.299999999999997</v>
      </c>
      <c r="H84">
        <v>3.5320100000000001</v>
      </c>
      <c r="I84">
        <v>3.0654699999999999</v>
      </c>
      <c r="J84" s="4">
        <v>25</v>
      </c>
      <c r="K84">
        <v>0</v>
      </c>
      <c r="L84">
        <v>1</v>
      </c>
      <c r="M84">
        <v>0</v>
      </c>
      <c r="N84">
        <v>0</v>
      </c>
      <c r="O84">
        <v>0</v>
      </c>
      <c r="P84">
        <v>2.0733333333333333E-2</v>
      </c>
      <c r="Q84">
        <v>33.886899999999997</v>
      </c>
      <c r="R84">
        <v>0</v>
      </c>
      <c r="S84">
        <v>12.008535922929738</v>
      </c>
      <c r="T84">
        <v>7.0158399999999999</v>
      </c>
      <c r="U84">
        <v>1</v>
      </c>
      <c r="V84">
        <v>0</v>
      </c>
      <c r="W84">
        <v>0</v>
      </c>
      <c r="X84">
        <v>0</v>
      </c>
      <c r="Y84">
        <v>0</v>
      </c>
      <c r="Z84">
        <v>1</v>
      </c>
      <c r="AA84">
        <v>0</v>
      </c>
      <c r="AB84">
        <v>1</v>
      </c>
      <c r="AC84">
        <v>3.9399999999999998E-2</v>
      </c>
      <c r="AD84">
        <v>1.24E-2</v>
      </c>
      <c r="AE84">
        <v>1.04E-2</v>
      </c>
      <c r="AF84" s="14">
        <f>IFERROR(VLOOKUP(A84,imigration!$A:$C,2,FALSE),"")</f>
        <v>43172</v>
      </c>
      <c r="AG84" s="14">
        <f>IFERROR(VLOOKUP(A84,imigration!$A:$C,3,FALSE),"")</f>
        <v>56701</v>
      </c>
      <c r="AH84" s="14">
        <f>IFERROR(VLOOKUP('Regression-Data'!$A84,FDIWIR2010!$A:$C,2,FALSE),"")</f>
        <v>1513</v>
      </c>
      <c r="AI84" s="14">
        <f>IFERROR(VLOOKUP('Regression-Data'!$A84,FDIWIR2010!$A:$C,3,FALSE),"")</f>
        <v>74</v>
      </c>
      <c r="AJ84" s="14">
        <f>IFERROR(VLOOKUP('Regression-Data'!$A84,FDIWIR2015!$A:$C,2,FALSE),"")</f>
        <v>1002</v>
      </c>
      <c r="AK84" s="14">
        <f>IFERROR(VLOOKUP('Regression-Data'!$A84,FDIWIR2015!$A:$C,3,FALSE),"")</f>
        <v>19</v>
      </c>
      <c r="AL84">
        <f t="shared" si="8"/>
        <v>1439</v>
      </c>
      <c r="AM84">
        <f t="shared" si="9"/>
        <v>983</v>
      </c>
      <c r="AN84">
        <f t="shared" si="10"/>
        <v>-13529</v>
      </c>
      <c r="AO84">
        <f t="shared" si="11"/>
        <v>456</v>
      </c>
      <c r="AP84">
        <f t="shared" si="12"/>
        <v>0</v>
      </c>
      <c r="AQ84">
        <f t="shared" si="13"/>
        <v>1</v>
      </c>
    </row>
    <row r="85" spans="1:43" x14ac:dyDescent="0.2">
      <c r="A85" t="s">
        <v>297</v>
      </c>
      <c r="C85">
        <v>4.7750000000000004</v>
      </c>
      <c r="D85">
        <v>4.45</v>
      </c>
      <c r="E85">
        <v>4.05</v>
      </c>
      <c r="F85">
        <f t="shared" si="7"/>
        <v>4.4250000000000007</v>
      </c>
      <c r="G85">
        <v>40.700000000000003</v>
      </c>
      <c r="H85">
        <v>3.9136099999999998</v>
      </c>
      <c r="I85">
        <v>3.1184400000000001</v>
      </c>
      <c r="J85" s="4">
        <v>37</v>
      </c>
      <c r="K85">
        <v>0</v>
      </c>
      <c r="L85">
        <v>1</v>
      </c>
      <c r="M85">
        <v>0</v>
      </c>
      <c r="N85">
        <v>0</v>
      </c>
      <c r="O85">
        <v>0</v>
      </c>
      <c r="P85">
        <v>0.18216666666666667</v>
      </c>
      <c r="Q85">
        <v>38.963700000000003</v>
      </c>
      <c r="R85">
        <v>0</v>
      </c>
      <c r="S85">
        <v>13.567787387675674</v>
      </c>
      <c r="T85">
        <v>7.8445200000000002</v>
      </c>
      <c r="U85">
        <v>1</v>
      </c>
      <c r="V85">
        <v>0</v>
      </c>
      <c r="W85">
        <v>0</v>
      </c>
      <c r="X85">
        <v>0</v>
      </c>
      <c r="Y85">
        <v>0</v>
      </c>
      <c r="Z85">
        <v>1</v>
      </c>
      <c r="AA85">
        <v>0</v>
      </c>
      <c r="AB85">
        <v>0</v>
      </c>
      <c r="AC85">
        <v>0.32</v>
      </c>
      <c r="AD85">
        <v>0.22159999999999999</v>
      </c>
      <c r="AE85">
        <v>4.8999999999999998E-3</v>
      </c>
      <c r="AF85" s="14">
        <f>IFERROR(VLOOKUP(A85,imigration!$A:$C,2,FALSE),"")</f>
        <v>1367034</v>
      </c>
      <c r="AG85" s="14">
        <f>IFERROR(VLOOKUP(A85,imigration!$A:$C,3,FALSE),"")</f>
        <v>2964916</v>
      </c>
      <c r="AH85" s="14">
        <f>IFERROR(VLOOKUP('Regression-Data'!$A85,FDIWIR2010!$A:$C,2,FALSE),"")</f>
        <v>9086</v>
      </c>
      <c r="AI85" s="14">
        <f>IFERROR(VLOOKUP('Regression-Data'!$A85,FDIWIR2010!$A:$C,3,FALSE),"")</f>
        <v>1469</v>
      </c>
      <c r="AJ85" s="14">
        <f>IFERROR(VLOOKUP('Regression-Data'!$A85,FDIWIR2015!$A:$C,2,FALSE),"")</f>
        <v>17259</v>
      </c>
      <c r="AK85" s="14">
        <f>IFERROR(VLOOKUP('Regression-Data'!$A85,FDIWIR2015!$A:$C,3,FALSE),"")</f>
        <v>4807</v>
      </c>
      <c r="AL85">
        <f t="shared" si="8"/>
        <v>7617</v>
      </c>
      <c r="AM85">
        <f t="shared" si="9"/>
        <v>12452</v>
      </c>
      <c r="AN85">
        <f t="shared" si="10"/>
        <v>-1597882</v>
      </c>
      <c r="AO85">
        <f t="shared" si="11"/>
        <v>-4835</v>
      </c>
      <c r="AP85">
        <f t="shared" si="12"/>
        <v>0</v>
      </c>
      <c r="AQ85">
        <f t="shared" si="13"/>
        <v>0</v>
      </c>
    </row>
    <row r="86" spans="1:43" x14ac:dyDescent="0.2">
      <c r="A86" t="s">
        <v>32</v>
      </c>
      <c r="C86">
        <v>5.7</v>
      </c>
      <c r="D86">
        <v>5.5750000000000002</v>
      </c>
      <c r="E86">
        <v>5.3999999999999995</v>
      </c>
      <c r="F86">
        <f t="shared" si="7"/>
        <v>5.5583333333333336</v>
      </c>
      <c r="G86">
        <v>74.2</v>
      </c>
      <c r="H86">
        <v>4.5695699999999997</v>
      </c>
      <c r="I86">
        <v>3.07063</v>
      </c>
      <c r="J86" s="4">
        <v>25</v>
      </c>
      <c r="K86">
        <v>1</v>
      </c>
      <c r="L86">
        <v>0</v>
      </c>
      <c r="M86">
        <v>0</v>
      </c>
      <c r="N86">
        <v>0</v>
      </c>
      <c r="O86">
        <v>0</v>
      </c>
      <c r="P86">
        <v>0.48120000000000002</v>
      </c>
      <c r="Q86">
        <v>23.424099999999999</v>
      </c>
      <c r="R86">
        <v>0</v>
      </c>
      <c r="S86">
        <v>11.334480384922195</v>
      </c>
      <c r="T86">
        <v>6.7872599999999998</v>
      </c>
      <c r="U86">
        <v>1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0.62519999999999998</v>
      </c>
      <c r="AD86">
        <v>0.4874</v>
      </c>
      <c r="AE86">
        <v>0.33100000000000002</v>
      </c>
      <c r="AF86" s="14">
        <f>IFERROR(VLOOKUP(A86,imigration!$A:$C,2,FALSE),"")</f>
        <v>7316611</v>
      </c>
      <c r="AG86" s="14">
        <f>IFERROR(VLOOKUP(A86,imigration!$A:$C,3,FALSE),"")</f>
        <v>8095126</v>
      </c>
      <c r="AH86" s="14">
        <f>IFERROR(VLOOKUP('Regression-Data'!$A86,FDIWIR2010!$A:$C,2,FALSE),"")</f>
        <v>5500</v>
      </c>
      <c r="AI86" s="14">
        <f>IFERROR(VLOOKUP('Regression-Data'!$A86,FDIWIR2010!$A:$C,3,FALSE),"")</f>
        <v>2015</v>
      </c>
      <c r="AJ86" s="14">
        <f>IFERROR(VLOOKUP('Regression-Data'!$A86,FDIWIR2015!$A:$C,2,FALSE),"")</f>
        <v>8795</v>
      </c>
      <c r="AK86" s="14">
        <f>IFERROR(VLOOKUP('Regression-Data'!$A86,FDIWIR2015!$A:$C,3,FALSE),"")</f>
        <v>16692</v>
      </c>
      <c r="AL86">
        <f t="shared" si="8"/>
        <v>3485</v>
      </c>
      <c r="AM86">
        <f t="shared" si="9"/>
        <v>-7897</v>
      </c>
      <c r="AN86">
        <f t="shared" si="10"/>
        <v>-778515</v>
      </c>
      <c r="AO86">
        <f t="shared" si="11"/>
        <v>11382</v>
      </c>
      <c r="AP86">
        <f t="shared" si="12"/>
        <v>0</v>
      </c>
      <c r="AQ86">
        <f t="shared" si="13"/>
        <v>1</v>
      </c>
    </row>
    <row r="87" spans="1:43" x14ac:dyDescent="0.2">
      <c r="A87" t="s">
        <v>352</v>
      </c>
      <c r="C87">
        <v>4.3</v>
      </c>
      <c r="D87">
        <v>3.6</v>
      </c>
      <c r="E87">
        <v>2.9</v>
      </c>
      <c r="F87">
        <f t="shared" si="7"/>
        <v>3.6</v>
      </c>
      <c r="G87">
        <v>29.2</v>
      </c>
      <c r="H87">
        <v>3.34091</v>
      </c>
      <c r="I87">
        <v>2.9789300000000001</v>
      </c>
      <c r="J87" s="4">
        <v>25</v>
      </c>
      <c r="K87">
        <v>0</v>
      </c>
      <c r="L87">
        <v>1</v>
      </c>
      <c r="M87">
        <v>0</v>
      </c>
      <c r="N87">
        <v>0</v>
      </c>
      <c r="O87">
        <v>0</v>
      </c>
      <c r="P87">
        <v>0.52116666666666667</v>
      </c>
      <c r="Q87">
        <v>48.379399999999997</v>
      </c>
      <c r="R87">
        <v>0</v>
      </c>
      <c r="S87">
        <v>13.310794565665514</v>
      </c>
      <c r="T87">
        <v>7.6715900000000001</v>
      </c>
      <c r="U87">
        <v>0</v>
      </c>
      <c r="V87">
        <v>0</v>
      </c>
      <c r="W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0.47370000000000001</v>
      </c>
      <c r="AD87">
        <v>0.47410000000000002</v>
      </c>
      <c r="AE87">
        <v>0.61570000000000003</v>
      </c>
      <c r="AF87" s="14">
        <f>IFERROR(VLOOKUP(A87,imigration!$A:$C,2,FALSE),"")</f>
        <v>4818767</v>
      </c>
      <c r="AG87" s="14">
        <f>IFERROR(VLOOKUP(A87,imigration!$A:$C,3,FALSE),"")</f>
        <v>4834898</v>
      </c>
      <c r="AH87" s="14">
        <f>IFERROR(VLOOKUP('Regression-Data'!$A87,FDIWIR2010!$A:$C,2,FALSE),"")</f>
        <v>6495</v>
      </c>
      <c r="AI87" s="14">
        <f>IFERROR(VLOOKUP('Regression-Data'!$A87,FDIWIR2010!$A:$C,3,FALSE),"")</f>
        <v>736</v>
      </c>
      <c r="AJ87" s="14">
        <f>IFERROR(VLOOKUP('Regression-Data'!$A87,FDIWIR2015!$A:$C,2,FALSE),"")</f>
        <v>3050</v>
      </c>
      <c r="AK87" s="14">
        <f>IFERROR(VLOOKUP('Regression-Data'!$A87,FDIWIR2015!$A:$C,3,FALSE),"")</f>
        <v>38</v>
      </c>
      <c r="AL87">
        <f t="shared" si="8"/>
        <v>5759</v>
      </c>
      <c r="AM87">
        <f t="shared" si="9"/>
        <v>3012</v>
      </c>
      <c r="AN87">
        <f t="shared" si="10"/>
        <v>-16131</v>
      </c>
      <c r="AO87">
        <f t="shared" si="11"/>
        <v>2747</v>
      </c>
      <c r="AP87">
        <f t="shared" si="12"/>
        <v>0</v>
      </c>
      <c r="AQ87">
        <f t="shared" si="13"/>
        <v>1</v>
      </c>
    </row>
    <row r="88" spans="1:43" x14ac:dyDescent="0.2">
      <c r="A88" t="s">
        <v>541</v>
      </c>
      <c r="C88">
        <v>5.7</v>
      </c>
      <c r="D88">
        <v>5.9249999999999998</v>
      </c>
      <c r="E88">
        <v>5.375</v>
      </c>
      <c r="F88">
        <f t="shared" si="7"/>
        <v>5.666666666666667</v>
      </c>
      <c r="G88">
        <v>78.3</v>
      </c>
      <c r="H88">
        <v>4.5864399999999996</v>
      </c>
      <c r="I88">
        <v>2.8067199999999999</v>
      </c>
      <c r="J88" s="4">
        <v>89</v>
      </c>
      <c r="K88">
        <v>1</v>
      </c>
      <c r="L88">
        <v>0</v>
      </c>
      <c r="M88">
        <v>0</v>
      </c>
      <c r="N88">
        <v>0</v>
      </c>
      <c r="O88">
        <v>0</v>
      </c>
      <c r="P88">
        <v>0.28956666666666669</v>
      </c>
      <c r="Q88">
        <v>55.378100000000003</v>
      </c>
      <c r="R88">
        <v>0</v>
      </c>
      <c r="S88">
        <v>12.405374222358812</v>
      </c>
      <c r="T88">
        <v>7.7894600000000001</v>
      </c>
      <c r="U88">
        <v>0</v>
      </c>
      <c r="V88">
        <v>1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0.1211</v>
      </c>
      <c r="AD88">
        <v>5.3199999999999997E-2</v>
      </c>
      <c r="AE88">
        <v>0.69440000000000002</v>
      </c>
      <c r="AF88" s="14">
        <f>IFERROR(VLOOKUP(A88,imigration!$A:$C,2,FALSE),"")</f>
        <v>7604583</v>
      </c>
      <c r="AG88" s="14">
        <f>IFERROR(VLOOKUP(A88,imigration!$A:$C,3,FALSE),"")</f>
        <v>8543120</v>
      </c>
      <c r="AH88" s="14">
        <f>IFERROR(VLOOKUP('Regression-Data'!$A88,FDIWIR2010!$A:$C,2,FALSE),"")</f>
        <v>58954</v>
      </c>
      <c r="AI88" s="14">
        <f>IFERROR(VLOOKUP('Regression-Data'!$A88,FDIWIR2010!$A:$C,3,FALSE),"")</f>
        <v>46633</v>
      </c>
      <c r="AJ88" s="14">
        <f>IFERROR(VLOOKUP('Regression-Data'!$A88,FDIWIR2015!$A:$C,2,FALSE),"")</f>
        <v>33003</v>
      </c>
      <c r="AK88" s="14">
        <f>IFERROR(VLOOKUP('Regression-Data'!$A88,FDIWIR2015!$A:$C,3,FALSE),"")</f>
        <v>-82138</v>
      </c>
      <c r="AL88">
        <f t="shared" si="8"/>
        <v>12321</v>
      </c>
      <c r="AM88">
        <f t="shared" si="9"/>
        <v>115141</v>
      </c>
      <c r="AN88">
        <f t="shared" si="10"/>
        <v>-938537</v>
      </c>
      <c r="AO88">
        <f t="shared" si="11"/>
        <v>-102820</v>
      </c>
      <c r="AP88">
        <f t="shared" si="12"/>
        <v>0</v>
      </c>
      <c r="AQ88">
        <f t="shared" si="13"/>
        <v>0</v>
      </c>
    </row>
    <row r="89" spans="1:43" x14ac:dyDescent="0.2">
      <c r="A89" t="s">
        <v>325</v>
      </c>
      <c r="C89">
        <v>5.7750000000000004</v>
      </c>
      <c r="D89">
        <v>5.7</v>
      </c>
      <c r="E89">
        <v>5.2</v>
      </c>
      <c r="F89">
        <f t="shared" si="7"/>
        <v>5.5583333333333336</v>
      </c>
      <c r="G89">
        <v>78.099999999999994</v>
      </c>
      <c r="H89">
        <v>4.6589499999999999</v>
      </c>
      <c r="I89">
        <v>2.73725</v>
      </c>
      <c r="J89" s="4">
        <v>91</v>
      </c>
      <c r="K89">
        <v>1</v>
      </c>
      <c r="L89">
        <v>0</v>
      </c>
      <c r="M89">
        <v>0</v>
      </c>
      <c r="N89">
        <v>0</v>
      </c>
      <c r="O89">
        <v>0</v>
      </c>
      <c r="P89">
        <v>0.62629999999999997</v>
      </c>
      <c r="Q89">
        <v>37.090200000000003</v>
      </c>
      <c r="R89">
        <v>0</v>
      </c>
      <c r="S89">
        <v>16.06986146220591</v>
      </c>
      <c r="T89">
        <v>8.4780599999999993</v>
      </c>
      <c r="U89">
        <v>0</v>
      </c>
      <c r="V89">
        <v>0</v>
      </c>
      <c r="W89">
        <v>0</v>
      </c>
      <c r="X89">
        <v>1</v>
      </c>
      <c r="Y89">
        <v>0</v>
      </c>
      <c r="Z89">
        <v>0</v>
      </c>
      <c r="AA89">
        <v>0</v>
      </c>
      <c r="AB89">
        <v>0</v>
      </c>
      <c r="AC89">
        <v>0.49009999999999998</v>
      </c>
      <c r="AD89">
        <v>0.56469999999999998</v>
      </c>
      <c r="AE89">
        <v>0.82410000000000005</v>
      </c>
      <c r="AF89" s="14">
        <f>IFERROR(VLOOKUP(A89,imigration!$A:$C,2,FALSE),"")</f>
        <v>44183643</v>
      </c>
      <c r="AG89" s="14">
        <f>IFERROR(VLOOKUP(A89,imigration!$A:$C,3,FALSE),"")</f>
        <v>46627102</v>
      </c>
      <c r="AH89" s="14">
        <f>IFERROR(VLOOKUP('Regression-Data'!$A89,FDIWIR2010!$A:$C,2,FALSE),"")</f>
        <v>198049</v>
      </c>
      <c r="AI89" s="14">
        <f>IFERROR(VLOOKUP('Regression-Data'!$A89,FDIWIR2010!$A:$C,3,FALSE),"")</f>
        <v>277779</v>
      </c>
      <c r="AJ89" s="14">
        <f>IFERROR(VLOOKUP('Regression-Data'!$A89,FDIWIR2015!$A:$C,2,FALSE),"")</f>
        <v>348402</v>
      </c>
      <c r="AK89" s="14">
        <f>IFERROR(VLOOKUP('Regression-Data'!$A89,FDIWIR2015!$A:$C,3,FALSE),"")</f>
        <v>303177</v>
      </c>
      <c r="AL89">
        <f t="shared" si="8"/>
        <v>-79730</v>
      </c>
      <c r="AM89">
        <f t="shared" si="9"/>
        <v>45225</v>
      </c>
      <c r="AN89">
        <f t="shared" si="10"/>
        <v>-2443459</v>
      </c>
      <c r="AO89">
        <f t="shared" si="11"/>
        <v>-124955</v>
      </c>
      <c r="AP89">
        <f t="shared" si="12"/>
        <v>0</v>
      </c>
      <c r="AQ89">
        <f t="shared" si="13"/>
        <v>0</v>
      </c>
    </row>
    <row r="90" spans="1:43" x14ac:dyDescent="0.2">
      <c r="A90" t="s">
        <v>426</v>
      </c>
      <c r="C90">
        <v>4.8000000000000007</v>
      </c>
      <c r="D90">
        <v>5.2250000000000005</v>
      </c>
      <c r="E90">
        <v>4.5250000000000004</v>
      </c>
      <c r="F90">
        <f t="shared" si="7"/>
        <v>4.8500000000000005</v>
      </c>
      <c r="G90">
        <v>70.3</v>
      </c>
      <c r="H90">
        <v>3.9815299999999998</v>
      </c>
      <c r="I90">
        <v>2.8134100000000002</v>
      </c>
      <c r="J90" s="4">
        <v>36</v>
      </c>
      <c r="K90">
        <v>0</v>
      </c>
      <c r="L90">
        <v>1</v>
      </c>
      <c r="M90">
        <v>0</v>
      </c>
      <c r="N90">
        <v>0</v>
      </c>
      <c r="O90">
        <v>0</v>
      </c>
      <c r="P90">
        <v>0.22896666666666668</v>
      </c>
      <c r="Q90">
        <v>-32.522799999999997</v>
      </c>
      <c r="R90">
        <v>0</v>
      </c>
      <c r="S90">
        <v>12.079460119394303</v>
      </c>
      <c r="T90">
        <v>6.5260499999999997</v>
      </c>
      <c r="U90">
        <v>1</v>
      </c>
      <c r="V90">
        <v>0</v>
      </c>
      <c r="W90">
        <v>0</v>
      </c>
      <c r="X90">
        <v>0</v>
      </c>
      <c r="Y90">
        <v>1</v>
      </c>
      <c r="Z90">
        <v>0</v>
      </c>
      <c r="AA90">
        <v>0</v>
      </c>
      <c r="AB90">
        <v>0</v>
      </c>
      <c r="AC90">
        <v>0.25040000000000001</v>
      </c>
      <c r="AD90">
        <v>8.1699999999999995E-2</v>
      </c>
      <c r="AE90">
        <v>0.3548</v>
      </c>
      <c r="AF90" s="14">
        <f>IFERROR(VLOOKUP(A90,imigration!$A:$C,2,FALSE),"")</f>
        <v>76263</v>
      </c>
      <c r="AG90" s="14">
        <f>IFERROR(VLOOKUP(A90,imigration!$A:$C,3,FALSE),"")</f>
        <v>71799</v>
      </c>
      <c r="AH90" s="14">
        <f>IFERROR(VLOOKUP('Regression-Data'!$A90,FDIWIR2010!$A:$C,2,FALSE),"")</f>
        <v>2289</v>
      </c>
      <c r="AI90" s="14">
        <f>IFERROR(VLOOKUP('Regression-Data'!$A90,FDIWIR2010!$A:$C,3,FALSE),"")</f>
        <v>-60</v>
      </c>
      <c r="AJ90" s="14">
        <f>IFERROR(VLOOKUP('Regression-Data'!$A90,FDIWIR2015!$A:$C,2,FALSE),"")</f>
        <v>1279</v>
      </c>
      <c r="AK90" s="14">
        <f>IFERROR(VLOOKUP('Regression-Data'!$A90,FDIWIR2015!$A:$C,3,FALSE),"")</f>
        <v>-13</v>
      </c>
      <c r="AL90">
        <f t="shared" si="8"/>
        <v>2349</v>
      </c>
      <c r="AM90">
        <f t="shared" si="9"/>
        <v>1292</v>
      </c>
      <c r="AN90">
        <f t="shared" si="10"/>
        <v>4464</v>
      </c>
      <c r="AO90">
        <f t="shared" si="11"/>
        <v>1057</v>
      </c>
      <c r="AP90">
        <f t="shared" si="12"/>
        <v>1</v>
      </c>
      <c r="AQ90">
        <f t="shared" si="13"/>
        <v>1</v>
      </c>
    </row>
    <row r="91" spans="1:43" x14ac:dyDescent="0.2">
      <c r="A91" t="s">
        <v>62</v>
      </c>
      <c r="C91">
        <v>4.625</v>
      </c>
      <c r="D91">
        <v>4.25</v>
      </c>
      <c r="E91">
        <v>3.05</v>
      </c>
      <c r="F91">
        <f t="shared" si="7"/>
        <v>3.9750000000000001</v>
      </c>
      <c r="G91">
        <v>11.6</v>
      </c>
      <c r="H91">
        <v>3.8581099999999999</v>
      </c>
      <c r="I91">
        <v>3.1427100000000001</v>
      </c>
      <c r="J91" s="4">
        <v>12</v>
      </c>
      <c r="K91">
        <v>0</v>
      </c>
      <c r="L91">
        <v>1</v>
      </c>
      <c r="M91">
        <v>0</v>
      </c>
      <c r="N91">
        <v>0</v>
      </c>
      <c r="O91">
        <v>0</v>
      </c>
      <c r="P91">
        <v>0.23339999999999997</v>
      </c>
      <c r="Q91">
        <v>6.4237500000000001</v>
      </c>
      <c r="R91">
        <v>0</v>
      </c>
      <c r="S91">
        <v>13.723318511724734</v>
      </c>
      <c r="T91">
        <v>7.4416099999999998</v>
      </c>
      <c r="U91">
        <v>1</v>
      </c>
      <c r="V91">
        <v>0</v>
      </c>
      <c r="W91">
        <v>0</v>
      </c>
      <c r="X91">
        <v>0</v>
      </c>
      <c r="Y91">
        <v>1</v>
      </c>
      <c r="Z91">
        <v>0</v>
      </c>
      <c r="AA91">
        <v>0</v>
      </c>
      <c r="AB91">
        <v>0</v>
      </c>
      <c r="AC91">
        <v>0.49659999999999999</v>
      </c>
      <c r="AD91">
        <v>6.8599999999999994E-2</v>
      </c>
      <c r="AE91">
        <v>0.13500000000000001</v>
      </c>
      <c r="AF91" s="14">
        <f>IFERROR(VLOOKUP(A91,imigration!$A:$C,2,FALSE),"")</f>
        <v>1331488</v>
      </c>
      <c r="AG91" s="14">
        <f>IFERROR(VLOOKUP(A91,imigration!$A:$C,3,FALSE),"")</f>
        <v>1404448</v>
      </c>
      <c r="AH91" s="14" t="str">
        <f>IFERROR(VLOOKUP('Regression-Data'!$A91,FDIWIR2010!$A:$C,2,FALSE),"")</f>
        <v/>
      </c>
      <c r="AI91" s="14" t="str">
        <f>IFERROR(VLOOKUP('Regression-Data'!$A91,FDIWIR2010!$A:$C,3,FALSE),"")</f>
        <v/>
      </c>
      <c r="AJ91" s="14" t="str">
        <f>IFERROR(VLOOKUP('Regression-Data'!$A91,FDIWIR2015!$A:$C,2,FALSE),"")</f>
        <v/>
      </c>
      <c r="AK91" s="14" t="str">
        <f>IFERROR(VLOOKUP('Regression-Data'!$A91,FDIWIR2015!$A:$C,3,FALSE),"")</f>
        <v/>
      </c>
      <c r="AL91" t="e">
        <f t="shared" si="8"/>
        <v>#VALUE!</v>
      </c>
      <c r="AM91" t="e">
        <f t="shared" si="9"/>
        <v>#VALUE!</v>
      </c>
      <c r="AN91">
        <f t="shared" si="10"/>
        <v>-72960</v>
      </c>
      <c r="AP91">
        <f t="shared" si="12"/>
        <v>0</v>
      </c>
    </row>
    <row r="92" spans="1:43" x14ac:dyDescent="0.2">
      <c r="A92" t="s">
        <v>201</v>
      </c>
      <c r="C92">
        <v>3.9250000000000003</v>
      </c>
      <c r="D92">
        <v>3.5750000000000002</v>
      </c>
      <c r="E92">
        <v>3.5999999999999996</v>
      </c>
      <c r="F92">
        <f t="shared" si="7"/>
        <v>3.6999999999999997</v>
      </c>
      <c r="G92">
        <v>24.6</v>
      </c>
      <c r="H92">
        <v>3.0386199999999999</v>
      </c>
      <c r="I92">
        <v>3.1306500000000002</v>
      </c>
      <c r="J92" s="4">
        <v>20</v>
      </c>
      <c r="K92">
        <v>0</v>
      </c>
      <c r="L92">
        <v>1</v>
      </c>
      <c r="M92">
        <v>0</v>
      </c>
      <c r="N92">
        <v>0</v>
      </c>
      <c r="O92">
        <v>0</v>
      </c>
      <c r="P92">
        <v>0.32800000000000001</v>
      </c>
      <c r="Q92">
        <v>14.058299999999999</v>
      </c>
      <c r="R92">
        <v>0</v>
      </c>
      <c r="S92">
        <v>12.710218005939522</v>
      </c>
      <c r="T92">
        <v>7.9251800000000001</v>
      </c>
      <c r="U92">
        <v>1</v>
      </c>
      <c r="V92">
        <v>0</v>
      </c>
      <c r="W92">
        <v>0</v>
      </c>
      <c r="X92">
        <v>0</v>
      </c>
      <c r="Y92">
        <v>0</v>
      </c>
      <c r="Z92">
        <v>0</v>
      </c>
      <c r="AA92">
        <v>1</v>
      </c>
      <c r="AB92">
        <v>0</v>
      </c>
      <c r="AC92">
        <v>0.23830000000000001</v>
      </c>
      <c r="AD92">
        <v>0.23769999999999999</v>
      </c>
      <c r="AE92">
        <v>0.50800000000000001</v>
      </c>
      <c r="AF92" s="14">
        <f>IFERROR(VLOOKUP(A92,imigration!$A:$C,2,FALSE),"")</f>
        <v>61756</v>
      </c>
      <c r="AG92" s="14">
        <f>IFERROR(VLOOKUP(A92,imigration!$A:$C,3,FALSE),"")</f>
        <v>72793</v>
      </c>
      <c r="AH92" s="14" t="str">
        <f>IFERROR(VLOOKUP('Regression-Data'!$A92,FDIWIR2010!$A:$C,2,FALSE),"")</f>
        <v/>
      </c>
      <c r="AI92" s="14" t="str">
        <f>IFERROR(VLOOKUP('Regression-Data'!$A92,FDIWIR2010!$A:$C,3,FALSE),"")</f>
        <v/>
      </c>
      <c r="AJ92" s="14" t="str">
        <f>IFERROR(VLOOKUP('Regression-Data'!$A92,FDIWIR2015!$A:$C,2,FALSE),"")</f>
        <v/>
      </c>
      <c r="AK92" s="14" t="str">
        <f>IFERROR(VLOOKUP('Regression-Data'!$A92,FDIWIR2015!$A:$C,3,FALSE),"")</f>
        <v/>
      </c>
      <c r="AL92" t="e">
        <f t="shared" si="8"/>
        <v>#VALUE!</v>
      </c>
      <c r="AM92" t="e">
        <f t="shared" si="9"/>
        <v>#VALUE!</v>
      </c>
      <c r="AN92">
        <f t="shared" si="10"/>
        <v>-11037</v>
      </c>
      <c r="AP92">
        <f t="shared" si="12"/>
        <v>0</v>
      </c>
    </row>
    <row r="93" spans="1:43" x14ac:dyDescent="0.2">
      <c r="A93" t="s">
        <v>7</v>
      </c>
      <c r="C93">
        <v>4.9250000000000007</v>
      </c>
      <c r="D93">
        <v>4.1750000000000007</v>
      </c>
      <c r="E93">
        <v>4.3499999999999996</v>
      </c>
      <c r="F93">
        <f t="shared" si="7"/>
        <v>4.4833333333333334</v>
      </c>
      <c r="G93">
        <v>35</v>
      </c>
      <c r="H93">
        <v>3.0021499999999999</v>
      </c>
      <c r="I93">
        <v>3.07063</v>
      </c>
      <c r="J93" s="4">
        <v>35</v>
      </c>
      <c r="K93">
        <v>1</v>
      </c>
      <c r="L93">
        <v>0</v>
      </c>
      <c r="M93">
        <v>0</v>
      </c>
      <c r="N93">
        <v>0</v>
      </c>
      <c r="O93">
        <v>0</v>
      </c>
      <c r="P93">
        <v>0.79669999999999996</v>
      </c>
      <c r="Q93">
        <v>-13.133900000000001</v>
      </c>
      <c r="R93">
        <v>1</v>
      </c>
      <c r="S93">
        <v>13.531307759147568</v>
      </c>
      <c r="T93">
        <v>7.1118300000000003</v>
      </c>
      <c r="U93">
        <v>1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1</v>
      </c>
      <c r="AC93">
        <v>0.78080000000000005</v>
      </c>
      <c r="AD93">
        <v>0.87339999999999995</v>
      </c>
      <c r="AE93">
        <v>0.7359</v>
      </c>
      <c r="AF93" s="14">
        <f>IFERROR(VLOOKUP(A93,imigration!$A:$C,2,FALSE),"")</f>
        <v>149637</v>
      </c>
      <c r="AG93" s="14">
        <f>IFERROR(VLOOKUP(A93,imigration!$A:$C,3,FALSE),"")</f>
        <v>127915</v>
      </c>
      <c r="AH93" s="14">
        <f>IFERROR(VLOOKUP('Regression-Data'!$A93,FDIWIR2010!$A:$C,2,FALSE),"")</f>
        <v>634</v>
      </c>
      <c r="AI93" s="14">
        <f>IFERROR(VLOOKUP('Regression-Data'!$A93,FDIWIR2010!$A:$C,3,FALSE),"")</f>
        <v>1095</v>
      </c>
      <c r="AJ93" s="14">
        <f>IFERROR(VLOOKUP('Regression-Data'!$A93,FDIWIR2015!$A:$C,2,FALSE),"")</f>
        <v>1583</v>
      </c>
      <c r="AK93" s="14">
        <f>IFERROR(VLOOKUP('Regression-Data'!$A93,FDIWIR2015!$A:$C,3,FALSE),"")</f>
        <v>127</v>
      </c>
      <c r="AL93">
        <f t="shared" si="8"/>
        <v>-461</v>
      </c>
      <c r="AM93">
        <f t="shared" si="9"/>
        <v>1456</v>
      </c>
      <c r="AN93">
        <f t="shared" si="10"/>
        <v>21722</v>
      </c>
      <c r="AO93">
        <f t="shared" si="11"/>
        <v>-1917</v>
      </c>
      <c r="AP93">
        <f t="shared" si="12"/>
        <v>1</v>
      </c>
      <c r="AQ93">
        <f t="shared" si="13"/>
        <v>0</v>
      </c>
    </row>
    <row r="94" spans="1:43" x14ac:dyDescent="0.2">
      <c r="A94" t="s">
        <v>596</v>
      </c>
      <c r="C94">
        <v>4.55</v>
      </c>
      <c r="D94">
        <v>5.0250000000000004</v>
      </c>
      <c r="E94">
        <v>4.05</v>
      </c>
      <c r="F94">
        <f t="shared" si="7"/>
        <v>4.541666666666667</v>
      </c>
      <c r="G94">
        <v>14.7</v>
      </c>
      <c r="H94">
        <v>2.8172100000000002</v>
      </c>
      <c r="I94">
        <v>3.0757699999999999</v>
      </c>
      <c r="J94" s="4">
        <v>35</v>
      </c>
      <c r="K94">
        <v>1</v>
      </c>
      <c r="L94">
        <v>0</v>
      </c>
      <c r="M94">
        <v>0</v>
      </c>
      <c r="N94">
        <v>0</v>
      </c>
      <c r="O94">
        <v>0</v>
      </c>
      <c r="P94">
        <v>0.52363333333333328</v>
      </c>
      <c r="Q94">
        <v>-19.0154</v>
      </c>
      <c r="R94">
        <v>1</v>
      </c>
      <c r="S94">
        <v>12.875846280648034</v>
      </c>
      <c r="T94">
        <v>7.1342100000000004</v>
      </c>
      <c r="U94">
        <v>1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1</v>
      </c>
      <c r="AC94">
        <v>0.38740000000000002</v>
      </c>
      <c r="AD94">
        <v>0.44719999999999999</v>
      </c>
      <c r="AE94">
        <v>0.73629999999999995</v>
      </c>
      <c r="AF94" s="14">
        <f>IFERROR(VLOOKUP(A94,imigration!$A:$C,2,FALSE),"")</f>
        <v>397891</v>
      </c>
      <c r="AG94" s="14">
        <f>IFERROR(VLOOKUP(A94,imigration!$A:$C,3,FALSE),"")</f>
        <v>398866</v>
      </c>
      <c r="AH94" s="14">
        <f>IFERROR(VLOOKUP('Regression-Data'!$A94,FDIWIR2010!$A:$C,2,FALSE),"")</f>
        <v>166</v>
      </c>
      <c r="AI94" s="14">
        <f>IFERROR(VLOOKUP('Regression-Data'!$A94,FDIWIR2010!$A:$C,3,FALSE),"")</f>
        <v>43</v>
      </c>
      <c r="AJ94" s="14">
        <f>IFERROR(VLOOKUP('Regression-Data'!$A94,FDIWIR2015!$A:$C,2,FALSE),"")</f>
        <v>421</v>
      </c>
      <c r="AK94" s="14">
        <f>IFERROR(VLOOKUP('Regression-Data'!$A94,FDIWIR2015!$A:$C,3,FALSE),"")</f>
        <v>22</v>
      </c>
      <c r="AL94">
        <f t="shared" si="8"/>
        <v>123</v>
      </c>
      <c r="AM94">
        <f t="shared" si="9"/>
        <v>399</v>
      </c>
      <c r="AN94">
        <f t="shared" si="10"/>
        <v>-975</v>
      </c>
      <c r="AO94">
        <f t="shared" si="11"/>
        <v>-276</v>
      </c>
      <c r="AP94">
        <f t="shared" si="12"/>
        <v>0</v>
      </c>
      <c r="AQ94">
        <f t="shared" si="13"/>
        <v>0</v>
      </c>
    </row>
    <row r="99" spans="10:10" ht="15" customHeight="1" x14ac:dyDescent="0.2"/>
    <row r="103" spans="10:10" x14ac:dyDescent="0.2">
      <c r="J103" s="6"/>
    </row>
  </sheetData>
  <autoFilter ref="A1:AO94" xr:uid="{24D3A6E7-6377-3144-8E5E-B104844B11E5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5"/>
  <sheetViews>
    <sheetView topLeftCell="A144" workbookViewId="0">
      <selection activeCell="A9" sqref="A9"/>
    </sheetView>
  </sheetViews>
  <sheetFormatPr baseColWidth="10" defaultColWidth="8.83203125" defaultRowHeight="15" x14ac:dyDescent="0.2"/>
  <cols>
    <col min="1" max="1" width="44" bestFit="1" customWidth="1"/>
    <col min="2" max="3" width="10" bestFit="1" customWidth="1"/>
  </cols>
  <sheetData>
    <row r="1" spans="1:3" x14ac:dyDescent="0.2">
      <c r="A1" t="s">
        <v>578</v>
      </c>
      <c r="B1" t="s">
        <v>522</v>
      </c>
      <c r="C1" t="s">
        <v>295</v>
      </c>
    </row>
    <row r="2" spans="1:3" x14ac:dyDescent="0.2">
      <c r="A2" t="s">
        <v>424</v>
      </c>
      <c r="B2">
        <v>34327</v>
      </c>
      <c r="C2">
        <v>36114</v>
      </c>
    </row>
    <row r="3" spans="1:3" x14ac:dyDescent="0.2">
      <c r="A3" t="s">
        <v>270</v>
      </c>
      <c r="B3">
        <v>102246</v>
      </c>
      <c r="C3">
        <v>382365</v>
      </c>
    </row>
    <row r="4" spans="1:3" x14ac:dyDescent="0.2">
      <c r="A4" t="s">
        <v>262</v>
      </c>
      <c r="B4">
        <v>76549</v>
      </c>
      <c r="C4">
        <v>106845</v>
      </c>
    </row>
    <row r="5" spans="1:3" x14ac:dyDescent="0.2">
      <c r="A5" t="s">
        <v>166</v>
      </c>
      <c r="B5">
        <v>52784</v>
      </c>
      <c r="C5">
        <v>57616</v>
      </c>
    </row>
    <row r="6" spans="1:3" x14ac:dyDescent="0.2">
      <c r="A6" t="s">
        <v>281</v>
      </c>
      <c r="B6">
        <v>52053</v>
      </c>
      <c r="C6">
        <v>42082</v>
      </c>
    </row>
    <row r="7" spans="1:3" x14ac:dyDescent="0.2">
      <c r="A7" t="s">
        <v>90</v>
      </c>
      <c r="B7">
        <v>28555399</v>
      </c>
      <c r="C7">
        <v>34764700</v>
      </c>
    </row>
    <row r="8" spans="1:3" x14ac:dyDescent="0.2">
      <c r="A8" t="s">
        <v>32</v>
      </c>
      <c r="B8">
        <v>7316611</v>
      </c>
      <c r="C8">
        <v>8095126</v>
      </c>
    </row>
    <row r="9" spans="1:3" x14ac:dyDescent="0.2">
      <c r="A9" t="s">
        <v>255</v>
      </c>
      <c r="B9">
        <v>1805957</v>
      </c>
      <c r="C9">
        <v>2086302</v>
      </c>
    </row>
    <row r="10" spans="1:3" x14ac:dyDescent="0.2">
      <c r="A10" t="s">
        <v>69</v>
      </c>
      <c r="B10">
        <v>221560</v>
      </c>
      <c r="C10">
        <v>191199</v>
      </c>
    </row>
    <row r="11" spans="1:3" x14ac:dyDescent="0.2">
      <c r="A11" t="s">
        <v>88</v>
      </c>
      <c r="B11">
        <v>23555</v>
      </c>
      <c r="C11">
        <v>23216</v>
      </c>
    </row>
    <row r="12" spans="1:3" x14ac:dyDescent="0.2">
      <c r="A12" t="s">
        <v>333</v>
      </c>
      <c r="B12">
        <v>26412</v>
      </c>
      <c r="C12">
        <v>28083</v>
      </c>
    </row>
    <row r="13" spans="1:3" x14ac:dyDescent="0.2">
      <c r="A13" t="s">
        <v>350</v>
      </c>
      <c r="B13">
        <v>5882980</v>
      </c>
      <c r="C13">
        <v>6763663</v>
      </c>
    </row>
    <row r="14" spans="1:3" x14ac:dyDescent="0.2">
      <c r="A14" t="s">
        <v>47</v>
      </c>
      <c r="B14">
        <v>1275992</v>
      </c>
      <c r="C14">
        <v>1492374</v>
      </c>
    </row>
    <row r="15" spans="1:3" x14ac:dyDescent="0.2">
      <c r="A15" t="s">
        <v>429</v>
      </c>
      <c r="B15">
        <v>276901</v>
      </c>
      <c r="C15">
        <v>264241</v>
      </c>
    </row>
    <row r="16" spans="1:3" x14ac:dyDescent="0.2">
      <c r="A16" t="s">
        <v>379</v>
      </c>
      <c r="B16">
        <v>235259</v>
      </c>
      <c r="C16">
        <v>286810</v>
      </c>
    </row>
    <row r="17" spans="1:3" x14ac:dyDescent="0.2">
      <c r="A17" t="s">
        <v>518</v>
      </c>
      <c r="B17">
        <v>1052844</v>
      </c>
      <c r="C17">
        <v>1387940</v>
      </c>
    </row>
    <row r="18" spans="1:3" x14ac:dyDescent="0.2">
      <c r="A18" t="s">
        <v>508</v>
      </c>
      <c r="B18">
        <v>209267</v>
      </c>
      <c r="C18">
        <v>245399</v>
      </c>
    </row>
    <row r="19" spans="1:3" x14ac:dyDescent="0.2">
      <c r="A19" t="s">
        <v>94</v>
      </c>
      <c r="B19">
        <v>673904</v>
      </c>
      <c r="C19">
        <v>704676</v>
      </c>
    </row>
    <row r="20" spans="1:3" x14ac:dyDescent="0.2">
      <c r="A20" t="s">
        <v>26</v>
      </c>
      <c r="B20">
        <v>1345546</v>
      </c>
      <c r="C20">
        <v>1422805</v>
      </c>
    </row>
    <row r="21" spans="1:3" x14ac:dyDescent="0.2">
      <c r="A21" t="s">
        <v>493</v>
      </c>
      <c r="B21">
        <v>76287</v>
      </c>
      <c r="C21">
        <v>102113</v>
      </c>
    </row>
    <row r="22" spans="1:3" x14ac:dyDescent="0.2">
      <c r="A22" t="s">
        <v>296</v>
      </c>
      <c r="B22">
        <v>657856</v>
      </c>
      <c r="C22">
        <v>704137</v>
      </c>
    </row>
    <row r="23" spans="1:3" x14ac:dyDescent="0.2">
      <c r="A23" t="s">
        <v>136</v>
      </c>
      <c r="B23">
        <v>54736</v>
      </c>
      <c r="C23">
        <v>59306</v>
      </c>
    </row>
    <row r="24" spans="1:3" x14ac:dyDescent="0.2">
      <c r="A24" t="s">
        <v>318</v>
      </c>
      <c r="B24">
        <v>38792</v>
      </c>
      <c r="C24">
        <v>34803</v>
      </c>
    </row>
    <row r="25" spans="1:3" x14ac:dyDescent="0.2">
      <c r="A25" t="s">
        <v>479</v>
      </c>
      <c r="B25">
        <v>1090378</v>
      </c>
      <c r="C25">
        <v>1082905</v>
      </c>
    </row>
    <row r="26" spans="1:3" x14ac:dyDescent="0.2">
      <c r="A26" t="s">
        <v>259</v>
      </c>
      <c r="B26">
        <v>46360</v>
      </c>
      <c r="C26">
        <v>53860</v>
      </c>
    </row>
    <row r="27" spans="1:3" x14ac:dyDescent="0.2">
      <c r="A27" t="s">
        <v>304</v>
      </c>
      <c r="B27">
        <v>18884</v>
      </c>
      <c r="C27">
        <v>19126</v>
      </c>
    </row>
    <row r="28" spans="1:3" x14ac:dyDescent="0.2">
      <c r="A28" t="s">
        <v>41</v>
      </c>
      <c r="B28">
        <v>122846</v>
      </c>
      <c r="C28">
        <v>142989</v>
      </c>
    </row>
    <row r="29" spans="1:3" x14ac:dyDescent="0.2">
      <c r="A29" t="s">
        <v>481</v>
      </c>
      <c r="B29">
        <v>592568</v>
      </c>
      <c r="C29">
        <v>713568</v>
      </c>
    </row>
    <row r="30" spans="1:3" x14ac:dyDescent="0.2">
      <c r="A30" t="s">
        <v>452</v>
      </c>
      <c r="B30">
        <v>32825</v>
      </c>
      <c r="C30">
        <v>34475</v>
      </c>
    </row>
    <row r="31" spans="1:3" x14ac:dyDescent="0.2">
      <c r="A31" t="s">
        <v>347</v>
      </c>
      <c r="B31">
        <v>100587</v>
      </c>
      <c r="C31">
        <v>102733</v>
      </c>
    </row>
    <row r="32" spans="1:3" x14ac:dyDescent="0.2">
      <c r="A32" t="s">
        <v>460</v>
      </c>
      <c r="B32">
        <v>48420</v>
      </c>
      <c r="C32">
        <v>51106</v>
      </c>
    </row>
    <row r="33" spans="1:3" x14ac:dyDescent="0.2">
      <c r="A33" t="s">
        <v>36</v>
      </c>
      <c r="B33">
        <v>120912</v>
      </c>
      <c r="C33">
        <v>160644</v>
      </c>
    </row>
    <row r="34" spans="1:3" x14ac:dyDescent="0.2">
      <c r="A34" t="s">
        <v>151</v>
      </c>
      <c r="B34">
        <v>93466</v>
      </c>
      <c r="C34">
        <v>81598</v>
      </c>
    </row>
    <row r="35" spans="1:3" x14ac:dyDescent="0.2">
      <c r="A35" t="s">
        <v>163</v>
      </c>
      <c r="B35">
        <v>7011226</v>
      </c>
      <c r="C35">
        <v>7835502</v>
      </c>
    </row>
    <row r="36" spans="1:3" x14ac:dyDescent="0.2">
      <c r="A36" t="s">
        <v>354</v>
      </c>
      <c r="B36">
        <v>3374888</v>
      </c>
      <c r="C36">
        <v>3394733</v>
      </c>
    </row>
    <row r="37" spans="1:3" x14ac:dyDescent="0.2">
      <c r="A37" t="s">
        <v>153</v>
      </c>
      <c r="B37">
        <v>2075182</v>
      </c>
      <c r="C37">
        <v>2438702</v>
      </c>
    </row>
    <row r="38" spans="1:3" x14ac:dyDescent="0.2">
      <c r="A38" t="s">
        <v>316</v>
      </c>
      <c r="B38">
        <v>77581</v>
      </c>
      <c r="C38">
        <v>82307</v>
      </c>
    </row>
    <row r="39" spans="1:3" x14ac:dyDescent="0.2">
      <c r="A39" t="s">
        <v>134</v>
      </c>
      <c r="B39">
        <v>369436</v>
      </c>
      <c r="C39">
        <v>469436</v>
      </c>
    </row>
    <row r="40" spans="1:3" x14ac:dyDescent="0.2">
      <c r="A40" t="s">
        <v>405</v>
      </c>
      <c r="B40">
        <v>849861</v>
      </c>
      <c r="C40">
        <v>978046</v>
      </c>
    </row>
    <row r="41" spans="1:3" x14ac:dyDescent="0.2">
      <c r="A41" t="s">
        <v>556</v>
      </c>
      <c r="B41">
        <v>2095185</v>
      </c>
      <c r="C41">
        <v>2175399</v>
      </c>
    </row>
    <row r="42" spans="1:3" x14ac:dyDescent="0.2">
      <c r="A42" t="s">
        <v>597</v>
      </c>
      <c r="B42">
        <v>289091</v>
      </c>
      <c r="C42">
        <v>381984</v>
      </c>
    </row>
    <row r="43" spans="1:3" x14ac:dyDescent="0.2">
      <c r="A43" t="s">
        <v>397</v>
      </c>
      <c r="B43">
        <v>588950</v>
      </c>
      <c r="C43">
        <v>545694</v>
      </c>
    </row>
    <row r="44" spans="1:3" x14ac:dyDescent="0.2">
      <c r="A44" t="s">
        <v>314</v>
      </c>
      <c r="B44">
        <v>419649</v>
      </c>
      <c r="C44">
        <v>392996</v>
      </c>
    </row>
    <row r="45" spans="1:3" x14ac:dyDescent="0.2">
      <c r="A45" t="s">
        <v>448</v>
      </c>
      <c r="B45">
        <v>124271</v>
      </c>
      <c r="C45">
        <v>133134</v>
      </c>
    </row>
    <row r="46" spans="1:3" x14ac:dyDescent="0.2">
      <c r="A46" t="s">
        <v>290</v>
      </c>
      <c r="B46">
        <v>12618</v>
      </c>
      <c r="C46">
        <v>12555</v>
      </c>
    </row>
    <row r="47" spans="1:3" x14ac:dyDescent="0.2">
      <c r="A47" t="s">
        <v>396</v>
      </c>
      <c r="B47">
        <v>14373</v>
      </c>
      <c r="C47">
        <v>14924</v>
      </c>
    </row>
    <row r="48" spans="1:3" x14ac:dyDescent="0.2">
      <c r="A48" t="s">
        <v>278</v>
      </c>
      <c r="B48">
        <v>405404</v>
      </c>
      <c r="C48">
        <v>421697</v>
      </c>
    </row>
    <row r="49" spans="1:3" x14ac:dyDescent="0.2">
      <c r="A49" t="s">
        <v>279</v>
      </c>
      <c r="B49">
        <v>321650</v>
      </c>
      <c r="C49">
        <v>349562</v>
      </c>
    </row>
    <row r="50" spans="1:3" x14ac:dyDescent="0.2">
      <c r="A50" t="s">
        <v>78</v>
      </c>
      <c r="B50">
        <v>14818</v>
      </c>
      <c r="C50">
        <v>13336</v>
      </c>
    </row>
    <row r="51" spans="1:3" x14ac:dyDescent="0.2">
      <c r="A51" t="s">
        <v>300</v>
      </c>
      <c r="B51">
        <v>34627</v>
      </c>
      <c r="C51">
        <v>37611</v>
      </c>
    </row>
    <row r="52" spans="1:3" x14ac:dyDescent="0.2">
      <c r="A52" t="s">
        <v>383</v>
      </c>
      <c r="B52">
        <v>24057</v>
      </c>
      <c r="C52">
        <v>23726</v>
      </c>
    </row>
    <row r="53" spans="1:3" x14ac:dyDescent="0.2">
      <c r="A53" t="s">
        <v>358</v>
      </c>
      <c r="B53">
        <v>187923</v>
      </c>
      <c r="C53">
        <v>196167</v>
      </c>
    </row>
    <row r="54" spans="1:3" x14ac:dyDescent="0.2">
      <c r="A54" t="s">
        <v>144</v>
      </c>
      <c r="B54">
        <v>397785</v>
      </c>
      <c r="C54">
        <v>405093</v>
      </c>
    </row>
    <row r="55" spans="1:3" x14ac:dyDescent="0.2">
      <c r="A55" t="s">
        <v>385</v>
      </c>
      <c r="B55">
        <v>11605690</v>
      </c>
      <c r="C55">
        <v>12005690</v>
      </c>
    </row>
    <row r="56" spans="1:3" x14ac:dyDescent="0.2">
      <c r="A56" t="s">
        <v>16</v>
      </c>
      <c r="B56">
        <v>101575</v>
      </c>
      <c r="C56">
        <v>112351</v>
      </c>
    </row>
    <row r="57" spans="1:3" x14ac:dyDescent="0.2">
      <c r="A57" t="s">
        <v>558</v>
      </c>
      <c r="B57">
        <v>5765</v>
      </c>
      <c r="C57">
        <v>6720</v>
      </c>
    </row>
    <row r="58" spans="1:3" x14ac:dyDescent="0.2">
      <c r="A58" t="s">
        <v>251</v>
      </c>
      <c r="B58">
        <v>509740</v>
      </c>
      <c r="C58">
        <v>572520</v>
      </c>
    </row>
    <row r="59" spans="1:3" x14ac:dyDescent="0.2">
      <c r="A59" t="s">
        <v>338</v>
      </c>
      <c r="B59">
        <v>393720</v>
      </c>
      <c r="C59">
        <v>415564</v>
      </c>
    </row>
    <row r="60" spans="1:3" x14ac:dyDescent="0.2">
      <c r="A60" t="s">
        <v>557</v>
      </c>
      <c r="B60">
        <v>244964</v>
      </c>
      <c r="C60">
        <v>242391</v>
      </c>
    </row>
    <row r="61" spans="1:3" x14ac:dyDescent="0.2">
      <c r="A61" t="s">
        <v>170</v>
      </c>
      <c r="B61">
        <v>7395657</v>
      </c>
      <c r="C61">
        <v>8357168</v>
      </c>
    </row>
    <row r="62" spans="1:3" x14ac:dyDescent="0.2">
      <c r="A62" t="s">
        <v>560</v>
      </c>
      <c r="B62">
        <v>45133896</v>
      </c>
      <c r="C62">
        <v>50581758</v>
      </c>
    </row>
    <row r="63" spans="1:3" x14ac:dyDescent="0.2">
      <c r="A63" t="s">
        <v>390</v>
      </c>
      <c r="B63">
        <v>22841512</v>
      </c>
      <c r="C63">
        <v>25557256</v>
      </c>
    </row>
    <row r="64" spans="1:3" x14ac:dyDescent="0.2">
      <c r="A64" t="s">
        <v>221</v>
      </c>
      <c r="B64">
        <v>25929753</v>
      </c>
      <c r="C64">
        <v>28128832</v>
      </c>
    </row>
    <row r="65" spans="1:3" x14ac:dyDescent="0.2">
      <c r="A65" t="s">
        <v>319</v>
      </c>
      <c r="B65">
        <v>79845132</v>
      </c>
      <c r="C65">
        <v>85288550</v>
      </c>
    </row>
    <row r="66" spans="1:3" x14ac:dyDescent="0.2">
      <c r="A66" t="s">
        <v>198</v>
      </c>
      <c r="B66">
        <v>325366</v>
      </c>
      <c r="C66">
        <v>387513</v>
      </c>
    </row>
    <row r="67" spans="1:3" x14ac:dyDescent="0.2">
      <c r="A67" t="s">
        <v>209</v>
      </c>
      <c r="B67">
        <v>295714</v>
      </c>
      <c r="C67">
        <v>491643</v>
      </c>
    </row>
    <row r="68" spans="1:3" x14ac:dyDescent="0.2">
      <c r="A68" t="s">
        <v>116</v>
      </c>
      <c r="B68">
        <v>39519428</v>
      </c>
      <c r="C68">
        <v>40935248</v>
      </c>
    </row>
    <row r="69" spans="1:3" x14ac:dyDescent="0.2">
      <c r="A69" t="s">
        <v>583</v>
      </c>
      <c r="B69">
        <v>15676</v>
      </c>
      <c r="C69">
        <v>15941</v>
      </c>
    </row>
    <row r="70" spans="1:3" x14ac:dyDescent="0.2">
      <c r="A70" t="s">
        <v>63</v>
      </c>
      <c r="B70">
        <v>6280065</v>
      </c>
      <c r="C70">
        <v>5852953</v>
      </c>
    </row>
    <row r="71" spans="1:3" x14ac:dyDescent="0.2">
      <c r="A71" t="s">
        <v>412</v>
      </c>
      <c r="B71">
        <v>217890</v>
      </c>
      <c r="C71">
        <v>202348</v>
      </c>
    </row>
    <row r="72" spans="1:3" x14ac:dyDescent="0.2">
      <c r="A72" t="s">
        <v>128</v>
      </c>
      <c r="B72">
        <v>567720</v>
      </c>
      <c r="C72">
        <v>1072949</v>
      </c>
    </row>
    <row r="73" spans="1:3" x14ac:dyDescent="0.2">
      <c r="A73" t="s">
        <v>28</v>
      </c>
      <c r="B73">
        <v>51301015</v>
      </c>
      <c r="C73">
        <v>54070726</v>
      </c>
    </row>
    <row r="74" spans="1:3" x14ac:dyDescent="0.2">
      <c r="A74" t="s">
        <v>176</v>
      </c>
      <c r="B74">
        <v>10439570</v>
      </c>
      <c r="C74">
        <v>12225004</v>
      </c>
    </row>
    <row r="75" spans="1:3" x14ac:dyDescent="0.2">
      <c r="A75" t="s">
        <v>39</v>
      </c>
      <c r="B75">
        <v>248135</v>
      </c>
      <c r="C75">
        <v>315881</v>
      </c>
    </row>
    <row r="76" spans="1:3" x14ac:dyDescent="0.2">
      <c r="A76" t="s">
        <v>121</v>
      </c>
      <c r="B76">
        <v>13351</v>
      </c>
      <c r="C76">
        <v>13751</v>
      </c>
    </row>
    <row r="77" spans="1:3" x14ac:dyDescent="0.2">
      <c r="A77" t="s">
        <v>305</v>
      </c>
      <c r="B77">
        <v>7196481</v>
      </c>
      <c r="C77">
        <v>7784418</v>
      </c>
    </row>
    <row r="78" spans="1:3" x14ac:dyDescent="0.2">
      <c r="A78" t="s">
        <v>277</v>
      </c>
      <c r="B78">
        <v>5096</v>
      </c>
      <c r="C78">
        <v>5517</v>
      </c>
    </row>
    <row r="79" spans="1:3" x14ac:dyDescent="0.2">
      <c r="A79" t="s">
        <v>310</v>
      </c>
      <c r="B79">
        <v>2805</v>
      </c>
      <c r="C79">
        <v>2756</v>
      </c>
    </row>
    <row r="80" spans="1:3" x14ac:dyDescent="0.2">
      <c r="A80" t="s">
        <v>400</v>
      </c>
      <c r="B80">
        <v>243992</v>
      </c>
      <c r="C80">
        <v>268384</v>
      </c>
    </row>
    <row r="81" spans="1:3" x14ac:dyDescent="0.2">
      <c r="A81" t="s">
        <v>541</v>
      </c>
      <c r="B81">
        <v>7604583</v>
      </c>
      <c r="C81">
        <v>8543120</v>
      </c>
    </row>
    <row r="82" spans="1:3" x14ac:dyDescent="0.2">
      <c r="A82" t="s">
        <v>503</v>
      </c>
      <c r="B82">
        <v>182202</v>
      </c>
      <c r="C82">
        <v>168802</v>
      </c>
    </row>
    <row r="83" spans="1:3" x14ac:dyDescent="0.2">
      <c r="A83" t="s">
        <v>137</v>
      </c>
      <c r="B83">
        <v>337017</v>
      </c>
      <c r="C83">
        <v>399471</v>
      </c>
    </row>
    <row r="84" spans="1:3" x14ac:dyDescent="0.2">
      <c r="A84" t="s">
        <v>104</v>
      </c>
      <c r="B84">
        <v>10369</v>
      </c>
      <c r="C84">
        <v>11065</v>
      </c>
    </row>
    <row r="85" spans="1:3" x14ac:dyDescent="0.2">
      <c r="A85" t="s">
        <v>464</v>
      </c>
      <c r="B85">
        <v>205111</v>
      </c>
      <c r="C85">
        <v>228413</v>
      </c>
    </row>
    <row r="86" spans="1:3" x14ac:dyDescent="0.2">
      <c r="A86" t="s">
        <v>18</v>
      </c>
      <c r="B86">
        <v>185763</v>
      </c>
      <c r="C86">
        <v>192540</v>
      </c>
    </row>
    <row r="87" spans="1:3" x14ac:dyDescent="0.2">
      <c r="A87" t="s">
        <v>469</v>
      </c>
      <c r="B87">
        <v>21061</v>
      </c>
      <c r="C87">
        <v>22333</v>
      </c>
    </row>
    <row r="88" spans="1:3" x14ac:dyDescent="0.2">
      <c r="A88" t="s">
        <v>520</v>
      </c>
      <c r="B88">
        <v>8658</v>
      </c>
      <c r="C88">
        <v>10825</v>
      </c>
    </row>
    <row r="89" spans="1:3" x14ac:dyDescent="0.2">
      <c r="A89" t="s">
        <v>559</v>
      </c>
      <c r="B89">
        <v>1269749</v>
      </c>
      <c r="C89">
        <v>1242514</v>
      </c>
    </row>
    <row r="90" spans="1:3" x14ac:dyDescent="0.2">
      <c r="A90" t="s">
        <v>59</v>
      </c>
      <c r="B90">
        <v>6980</v>
      </c>
      <c r="C90">
        <v>7057</v>
      </c>
    </row>
    <row r="91" spans="1:3" x14ac:dyDescent="0.2">
      <c r="A91" t="s">
        <v>421</v>
      </c>
      <c r="B91">
        <v>6226</v>
      </c>
      <c r="C91">
        <v>6009</v>
      </c>
    </row>
    <row r="92" spans="1:3" x14ac:dyDescent="0.2">
      <c r="A92" t="s">
        <v>213</v>
      </c>
      <c r="B92">
        <v>66384</v>
      </c>
      <c r="C92">
        <v>76352</v>
      </c>
    </row>
    <row r="93" spans="1:3" x14ac:dyDescent="0.2">
      <c r="A93" t="s">
        <v>591</v>
      </c>
      <c r="B93">
        <v>75416</v>
      </c>
      <c r="C93">
        <v>76089</v>
      </c>
    </row>
    <row r="94" spans="1:3" x14ac:dyDescent="0.2">
      <c r="A94" t="s">
        <v>293</v>
      </c>
      <c r="B94">
        <v>13126</v>
      </c>
      <c r="C94">
        <v>15384</v>
      </c>
    </row>
    <row r="95" spans="1:3" x14ac:dyDescent="0.2">
      <c r="A95" t="s">
        <v>282</v>
      </c>
      <c r="B95">
        <v>146204406</v>
      </c>
      <c r="C95">
        <v>159768330</v>
      </c>
    </row>
    <row r="96" spans="1:3" x14ac:dyDescent="0.2">
      <c r="A96" t="s">
        <v>217</v>
      </c>
      <c r="B96">
        <v>2779950</v>
      </c>
      <c r="C96">
        <v>2838665</v>
      </c>
    </row>
    <row r="97" spans="1:3" x14ac:dyDescent="0.2">
      <c r="A97" t="s">
        <v>441</v>
      </c>
      <c r="B97">
        <v>27288</v>
      </c>
      <c r="C97">
        <v>28070</v>
      </c>
    </row>
    <row r="98" spans="1:3" x14ac:dyDescent="0.2">
      <c r="A98" t="s">
        <v>552</v>
      </c>
      <c r="B98">
        <v>10450770</v>
      </c>
      <c r="C98">
        <v>11941421</v>
      </c>
    </row>
    <row r="99" spans="1:3" x14ac:dyDescent="0.2">
      <c r="A99" t="s">
        <v>417</v>
      </c>
      <c r="B99">
        <v>573248</v>
      </c>
      <c r="C99">
        <v>576883</v>
      </c>
    </row>
    <row r="100" spans="1:3" x14ac:dyDescent="0.2">
      <c r="A100" t="s">
        <v>4</v>
      </c>
      <c r="B100">
        <v>35104</v>
      </c>
      <c r="C100">
        <v>39529</v>
      </c>
    </row>
    <row r="101" spans="1:3" x14ac:dyDescent="0.2">
      <c r="A101" t="s">
        <v>38</v>
      </c>
      <c r="B101">
        <v>436616</v>
      </c>
      <c r="C101">
        <v>449632</v>
      </c>
    </row>
    <row r="102" spans="1:3" x14ac:dyDescent="0.2">
      <c r="A102" t="s">
        <v>576</v>
      </c>
      <c r="B102">
        <v>55350497</v>
      </c>
      <c r="C102">
        <v>62749055</v>
      </c>
    </row>
    <row r="103" spans="1:3" x14ac:dyDescent="0.2">
      <c r="A103" t="s">
        <v>61</v>
      </c>
      <c r="B103">
        <v>78412893</v>
      </c>
      <c r="C103">
        <v>87196231</v>
      </c>
    </row>
    <row r="104" spans="1:3" x14ac:dyDescent="0.2">
      <c r="A104" t="s">
        <v>592</v>
      </c>
      <c r="B104">
        <v>23062396</v>
      </c>
      <c r="C104">
        <v>24447176</v>
      </c>
    </row>
    <row r="105" spans="1:3" x14ac:dyDescent="0.2">
      <c r="A105" t="s">
        <v>402</v>
      </c>
      <c r="B105">
        <v>8369282</v>
      </c>
      <c r="C105">
        <v>8500362</v>
      </c>
    </row>
    <row r="106" spans="1:3" x14ac:dyDescent="0.2">
      <c r="A106" t="s">
        <v>376</v>
      </c>
      <c r="B106">
        <v>305416</v>
      </c>
      <c r="C106">
        <v>328846</v>
      </c>
    </row>
    <row r="107" spans="1:3" x14ac:dyDescent="0.2">
      <c r="A107" t="s">
        <v>588</v>
      </c>
      <c r="B107">
        <v>14693114</v>
      </c>
      <c r="C107">
        <v>15946814</v>
      </c>
    </row>
    <row r="108" spans="1:3" x14ac:dyDescent="0.2">
      <c r="A108" t="s">
        <v>241</v>
      </c>
      <c r="B108">
        <v>43447</v>
      </c>
      <c r="C108">
        <v>45221</v>
      </c>
    </row>
    <row r="109" spans="1:3" x14ac:dyDescent="0.2">
      <c r="A109" t="s">
        <v>167</v>
      </c>
      <c r="B109">
        <v>5436012</v>
      </c>
      <c r="C109">
        <v>5240960</v>
      </c>
    </row>
    <row r="110" spans="1:3" x14ac:dyDescent="0.2">
      <c r="A110" t="s">
        <v>416</v>
      </c>
    </row>
    <row r="111" spans="1:3" x14ac:dyDescent="0.2">
      <c r="A111" t="s">
        <v>84</v>
      </c>
      <c r="B111">
        <v>730542</v>
      </c>
      <c r="C111">
        <v>746260</v>
      </c>
    </row>
    <row r="112" spans="1:3" x14ac:dyDescent="0.2">
      <c r="A112" t="s">
        <v>336</v>
      </c>
      <c r="B112">
        <v>2761561</v>
      </c>
      <c r="C112">
        <v>2726420</v>
      </c>
    </row>
    <row r="113" spans="1:3" x14ac:dyDescent="0.2">
      <c r="A113" t="s">
        <v>0</v>
      </c>
      <c r="B113">
        <v>117389</v>
      </c>
      <c r="C113">
        <v>353881</v>
      </c>
    </row>
    <row r="114" spans="1:3" x14ac:dyDescent="0.2">
      <c r="A114" t="s">
        <v>20</v>
      </c>
      <c r="B114">
        <v>35091</v>
      </c>
      <c r="C114">
        <v>37522</v>
      </c>
    </row>
    <row r="115" spans="1:3" x14ac:dyDescent="0.2">
      <c r="A115" t="s">
        <v>386</v>
      </c>
      <c r="B115">
        <v>1950615</v>
      </c>
      <c r="C115">
        <v>2011727</v>
      </c>
    </row>
    <row r="116" spans="1:3" x14ac:dyDescent="0.2">
      <c r="A116" t="s">
        <v>140</v>
      </c>
      <c r="B116">
        <v>5787893</v>
      </c>
      <c r="C116">
        <v>5788875</v>
      </c>
    </row>
    <row r="117" spans="1:3" x14ac:dyDescent="0.2">
      <c r="A117" t="s">
        <v>100</v>
      </c>
      <c r="B117">
        <v>23677</v>
      </c>
      <c r="C117">
        <v>23167</v>
      </c>
    </row>
    <row r="118" spans="1:3" x14ac:dyDescent="0.2">
      <c r="A118" t="s">
        <v>463</v>
      </c>
      <c r="B118">
        <v>2722983</v>
      </c>
      <c r="C118">
        <v>3112026</v>
      </c>
    </row>
    <row r="119" spans="1:3" x14ac:dyDescent="0.2">
      <c r="A119" t="s">
        <v>590</v>
      </c>
      <c r="B119">
        <v>2134151</v>
      </c>
      <c r="C119">
        <v>2043877</v>
      </c>
    </row>
    <row r="120" spans="1:3" x14ac:dyDescent="0.2">
      <c r="A120" t="s">
        <v>65</v>
      </c>
      <c r="B120">
        <v>3334623</v>
      </c>
      <c r="C120">
        <v>3546778</v>
      </c>
    </row>
    <row r="121" spans="1:3" x14ac:dyDescent="0.2">
      <c r="A121" t="s">
        <v>594</v>
      </c>
      <c r="B121">
        <v>926959</v>
      </c>
      <c r="C121">
        <v>1084357</v>
      </c>
    </row>
    <row r="122" spans="1:3" x14ac:dyDescent="0.2">
      <c r="A122" t="s">
        <v>374</v>
      </c>
      <c r="B122">
        <v>231511</v>
      </c>
      <c r="C122">
        <v>204382</v>
      </c>
    </row>
    <row r="123" spans="1:3" x14ac:dyDescent="0.2">
      <c r="A123" t="s">
        <v>545</v>
      </c>
      <c r="B123">
        <v>81977</v>
      </c>
      <c r="C123">
        <v>73963</v>
      </c>
    </row>
    <row r="124" spans="1:3" x14ac:dyDescent="0.2">
      <c r="A124" t="s">
        <v>511</v>
      </c>
      <c r="B124">
        <v>2868</v>
      </c>
      <c r="C124">
        <v>3153</v>
      </c>
    </row>
    <row r="125" spans="1:3" x14ac:dyDescent="0.2">
      <c r="A125" t="s">
        <v>135</v>
      </c>
      <c r="B125">
        <v>7245</v>
      </c>
      <c r="C125">
        <v>7443</v>
      </c>
    </row>
    <row r="126" spans="1:3" x14ac:dyDescent="0.2">
      <c r="A126" t="s">
        <v>159</v>
      </c>
      <c r="B126">
        <v>919275</v>
      </c>
      <c r="C126">
        <v>1327324</v>
      </c>
    </row>
    <row r="127" spans="1:3" x14ac:dyDescent="0.2">
      <c r="A127" t="s">
        <v>582</v>
      </c>
      <c r="B127">
        <v>1871537</v>
      </c>
      <c r="C127">
        <v>2866136</v>
      </c>
    </row>
    <row r="128" spans="1:3" x14ac:dyDescent="0.2">
      <c r="A128" t="s">
        <v>228</v>
      </c>
      <c r="B128">
        <v>4883023</v>
      </c>
      <c r="C128">
        <v>5469377</v>
      </c>
    </row>
    <row r="129" spans="1:3" x14ac:dyDescent="0.2">
      <c r="A129" t="s">
        <v>462</v>
      </c>
      <c r="B129">
        <v>21185</v>
      </c>
      <c r="C129">
        <v>22244</v>
      </c>
    </row>
    <row r="130" spans="1:3" x14ac:dyDescent="0.2">
      <c r="A130" t="s">
        <v>356</v>
      </c>
      <c r="B130">
        <v>820655</v>
      </c>
      <c r="C130">
        <v>1997776</v>
      </c>
    </row>
    <row r="131" spans="1:3" x14ac:dyDescent="0.2">
      <c r="A131" t="s">
        <v>195</v>
      </c>
      <c r="B131">
        <v>99129</v>
      </c>
      <c r="C131">
        <v>113779</v>
      </c>
    </row>
    <row r="132" spans="1:3" x14ac:dyDescent="0.2">
      <c r="A132" t="s">
        <v>444</v>
      </c>
      <c r="B132">
        <v>683998</v>
      </c>
      <c r="C132">
        <v>771146</v>
      </c>
    </row>
    <row r="133" spans="1:3" x14ac:dyDescent="0.2">
      <c r="A133" t="s">
        <v>411</v>
      </c>
      <c r="B133">
        <v>12100</v>
      </c>
      <c r="C133">
        <v>12771</v>
      </c>
    </row>
    <row r="134" spans="1:3" x14ac:dyDescent="0.2">
      <c r="A134" t="s">
        <v>491</v>
      </c>
      <c r="B134">
        <v>7968729</v>
      </c>
      <c r="C134">
        <v>8946249</v>
      </c>
    </row>
    <row r="135" spans="1:3" x14ac:dyDescent="0.2">
      <c r="A135" t="s">
        <v>225</v>
      </c>
      <c r="B135">
        <v>10009470</v>
      </c>
      <c r="C135">
        <v>11940491</v>
      </c>
    </row>
    <row r="136" spans="1:3" x14ac:dyDescent="0.2">
      <c r="A136" t="s">
        <v>524</v>
      </c>
      <c r="B136">
        <v>9798230</v>
      </c>
      <c r="C136">
        <v>10877021</v>
      </c>
    </row>
    <row r="137" spans="1:3" x14ac:dyDescent="0.2">
      <c r="A137" t="s">
        <v>500</v>
      </c>
      <c r="B137">
        <v>22342</v>
      </c>
      <c r="C137">
        <v>23493</v>
      </c>
    </row>
    <row r="138" spans="1:3" x14ac:dyDescent="0.2">
      <c r="A138" t="s">
        <v>3</v>
      </c>
      <c r="B138">
        <v>38959</v>
      </c>
      <c r="C138">
        <v>38706</v>
      </c>
    </row>
    <row r="139" spans="1:3" x14ac:dyDescent="0.2">
      <c r="A139" t="s">
        <v>299</v>
      </c>
      <c r="B139">
        <v>25168462</v>
      </c>
      <c r="C139">
        <v>25576620</v>
      </c>
    </row>
    <row r="140" spans="1:3" x14ac:dyDescent="0.2">
      <c r="A140" t="s">
        <v>264</v>
      </c>
      <c r="B140">
        <v>75029588</v>
      </c>
      <c r="C140">
        <v>83424351</v>
      </c>
    </row>
    <row r="141" spans="1:3" x14ac:dyDescent="0.2">
      <c r="A141" t="s">
        <v>401</v>
      </c>
      <c r="B141">
        <v>6414</v>
      </c>
      <c r="C141">
        <v>6572</v>
      </c>
    </row>
    <row r="142" spans="1:3" x14ac:dyDescent="0.2">
      <c r="A142" t="s">
        <v>332</v>
      </c>
      <c r="B142">
        <v>40591170</v>
      </c>
      <c r="C142">
        <v>46599687</v>
      </c>
    </row>
    <row r="143" spans="1:3" x14ac:dyDescent="0.2">
      <c r="A143" t="s">
        <v>340</v>
      </c>
      <c r="B143">
        <v>160772</v>
      </c>
      <c r="C143">
        <v>136036</v>
      </c>
    </row>
    <row r="144" spans="1:3" x14ac:dyDescent="0.2">
      <c r="A144" t="s">
        <v>239</v>
      </c>
      <c r="B144">
        <v>163142</v>
      </c>
      <c r="C144">
        <v>249325</v>
      </c>
    </row>
    <row r="145" spans="1:3" x14ac:dyDescent="0.2">
      <c r="A145" t="s">
        <v>219</v>
      </c>
      <c r="B145">
        <v>313786</v>
      </c>
      <c r="C145">
        <v>263126</v>
      </c>
    </row>
    <row r="146" spans="1:3" x14ac:dyDescent="0.2">
      <c r="A146" t="s">
        <v>466</v>
      </c>
      <c r="B146">
        <v>318506</v>
      </c>
      <c r="C146">
        <v>342703</v>
      </c>
    </row>
    <row r="147" spans="1:3" x14ac:dyDescent="0.2">
      <c r="A147" t="s">
        <v>323</v>
      </c>
    </row>
    <row r="148" spans="1:3" x14ac:dyDescent="0.2">
      <c r="A148" t="s">
        <v>24</v>
      </c>
      <c r="B148">
        <v>70909</v>
      </c>
      <c r="C148">
        <v>88511</v>
      </c>
    </row>
    <row r="149" spans="1:3" x14ac:dyDescent="0.2">
      <c r="A149" t="s">
        <v>331</v>
      </c>
      <c r="B149">
        <v>21132</v>
      </c>
      <c r="C149">
        <v>21042</v>
      </c>
    </row>
    <row r="150" spans="1:3" x14ac:dyDescent="0.2">
      <c r="A150" t="s">
        <v>384</v>
      </c>
      <c r="B150">
        <v>157668</v>
      </c>
      <c r="C150">
        <v>142904</v>
      </c>
    </row>
    <row r="151" spans="1:3" x14ac:dyDescent="0.2">
      <c r="A151" t="s">
        <v>341</v>
      </c>
      <c r="B151">
        <v>28905</v>
      </c>
      <c r="C151">
        <v>32075</v>
      </c>
    </row>
    <row r="152" spans="1:3" x14ac:dyDescent="0.2">
      <c r="A152" t="s">
        <v>181</v>
      </c>
      <c r="B152">
        <v>73604</v>
      </c>
      <c r="C152">
        <v>94086</v>
      </c>
    </row>
    <row r="153" spans="1:3" x14ac:dyDescent="0.2">
      <c r="A153" t="s">
        <v>106</v>
      </c>
      <c r="B153">
        <v>32601004</v>
      </c>
      <c r="C153">
        <v>38864804</v>
      </c>
    </row>
    <row r="154" spans="1:3" x14ac:dyDescent="0.2">
      <c r="A154" t="s">
        <v>193</v>
      </c>
      <c r="B154">
        <v>969538</v>
      </c>
      <c r="C154">
        <v>1193155</v>
      </c>
    </row>
    <row r="155" spans="1:3" x14ac:dyDescent="0.2">
      <c r="A155" t="s">
        <v>571</v>
      </c>
      <c r="B155">
        <v>3089</v>
      </c>
      <c r="C155">
        <v>3284</v>
      </c>
    </row>
    <row r="156" spans="1:3" x14ac:dyDescent="0.2">
      <c r="A156" t="s">
        <v>364</v>
      </c>
      <c r="B156">
        <v>65231358</v>
      </c>
      <c r="C156">
        <v>72547330</v>
      </c>
    </row>
    <row r="157" spans="1:3" x14ac:dyDescent="0.2">
      <c r="A157" t="s">
        <v>96</v>
      </c>
      <c r="B157">
        <v>129701</v>
      </c>
      <c r="C157">
        <v>130730</v>
      </c>
    </row>
    <row r="158" spans="1:3" x14ac:dyDescent="0.2">
      <c r="A158" t="s">
        <v>285</v>
      </c>
      <c r="B158">
        <v>336607</v>
      </c>
      <c r="C158">
        <v>363145</v>
      </c>
    </row>
    <row r="159" spans="1:3" x14ac:dyDescent="0.2">
      <c r="A159" t="s">
        <v>324</v>
      </c>
      <c r="B159">
        <v>33084</v>
      </c>
      <c r="C159">
        <v>41442</v>
      </c>
    </row>
    <row r="160" spans="1:3" x14ac:dyDescent="0.2">
      <c r="A160" t="s">
        <v>345</v>
      </c>
      <c r="B160">
        <v>76414</v>
      </c>
      <c r="C160">
        <v>73308</v>
      </c>
    </row>
    <row r="161" spans="1:3" x14ac:dyDescent="0.2">
      <c r="A161" t="s">
        <v>77</v>
      </c>
      <c r="B161">
        <v>10068711</v>
      </c>
      <c r="C161">
        <v>11427673</v>
      </c>
    </row>
    <row r="162" spans="1:3" x14ac:dyDescent="0.2">
      <c r="A162" t="s">
        <v>329</v>
      </c>
      <c r="B162">
        <v>78507</v>
      </c>
      <c r="C162">
        <v>82541</v>
      </c>
    </row>
    <row r="163" spans="1:3" x14ac:dyDescent="0.2">
      <c r="A163" t="s">
        <v>322</v>
      </c>
      <c r="B163">
        <v>16061</v>
      </c>
      <c r="C163">
        <v>17620</v>
      </c>
    </row>
    <row r="164" spans="1:3" x14ac:dyDescent="0.2">
      <c r="A164" t="s">
        <v>147</v>
      </c>
      <c r="B164">
        <v>24168</v>
      </c>
      <c r="C164">
        <v>21648</v>
      </c>
    </row>
    <row r="165" spans="1:3" x14ac:dyDescent="0.2">
      <c r="A165" t="s">
        <v>492</v>
      </c>
      <c r="B165">
        <v>214612</v>
      </c>
      <c r="C165">
        <v>222928</v>
      </c>
    </row>
    <row r="166" spans="1:3" x14ac:dyDescent="0.2">
      <c r="A166" t="s">
        <v>43</v>
      </c>
      <c r="B166">
        <v>84679</v>
      </c>
      <c r="C166">
        <v>138162</v>
      </c>
    </row>
    <row r="167" spans="1:3" x14ac:dyDescent="0.2">
      <c r="A167" t="s">
        <v>37</v>
      </c>
      <c r="B167">
        <v>24836</v>
      </c>
      <c r="C167">
        <v>28585</v>
      </c>
    </row>
    <row r="168" spans="1:3" x14ac:dyDescent="0.2">
      <c r="A168" t="s">
        <v>433</v>
      </c>
      <c r="B168">
        <v>217722</v>
      </c>
      <c r="C168">
        <v>215158</v>
      </c>
    </row>
    <row r="169" spans="1:3" x14ac:dyDescent="0.2">
      <c r="A169" t="s">
        <v>361</v>
      </c>
      <c r="B169">
        <v>2406011</v>
      </c>
      <c r="C169">
        <v>2514243</v>
      </c>
    </row>
    <row r="170" spans="1:3" x14ac:dyDescent="0.2">
      <c r="A170" t="s">
        <v>180</v>
      </c>
      <c r="B170">
        <v>51213753</v>
      </c>
      <c r="C170">
        <v>54481730</v>
      </c>
    </row>
    <row r="171" spans="1:3" x14ac:dyDescent="0.2">
      <c r="A171" t="s">
        <v>126</v>
      </c>
      <c r="B171">
        <v>102405</v>
      </c>
      <c r="C171">
        <v>93888</v>
      </c>
    </row>
    <row r="172" spans="1:3" x14ac:dyDescent="0.2">
      <c r="A172" t="s">
        <v>581</v>
      </c>
      <c r="B172">
        <v>61158</v>
      </c>
      <c r="C172">
        <v>64290</v>
      </c>
    </row>
    <row r="173" spans="1:3" x14ac:dyDescent="0.2">
      <c r="A173" t="s">
        <v>145</v>
      </c>
      <c r="B173">
        <v>126464</v>
      </c>
      <c r="C173">
        <v>189255</v>
      </c>
    </row>
    <row r="174" spans="1:3" x14ac:dyDescent="0.2">
      <c r="A174" t="s">
        <v>242</v>
      </c>
      <c r="B174">
        <v>920118</v>
      </c>
      <c r="C174">
        <v>1199115</v>
      </c>
    </row>
    <row r="175" spans="1:3" x14ac:dyDescent="0.2">
      <c r="A175" t="s">
        <v>490</v>
      </c>
      <c r="B175">
        <v>37333</v>
      </c>
      <c r="C175">
        <v>40262</v>
      </c>
    </row>
    <row r="176" spans="1:3" x14ac:dyDescent="0.2">
      <c r="A176" t="s">
        <v>10</v>
      </c>
      <c r="B176">
        <v>1832510</v>
      </c>
      <c r="C176">
        <v>1979486</v>
      </c>
    </row>
    <row r="177" spans="1:3" x14ac:dyDescent="0.2">
      <c r="A177" t="s">
        <v>550</v>
      </c>
      <c r="B177">
        <v>526799</v>
      </c>
      <c r="C177">
        <v>741813</v>
      </c>
    </row>
    <row r="178" spans="1:3" x14ac:dyDescent="0.2">
      <c r="A178" t="s">
        <v>172</v>
      </c>
      <c r="B178">
        <v>578657</v>
      </c>
      <c r="C178">
        <v>518278</v>
      </c>
    </row>
    <row r="179" spans="1:3" x14ac:dyDescent="0.2">
      <c r="A179" t="s">
        <v>83</v>
      </c>
      <c r="B179">
        <v>2112</v>
      </c>
      <c r="C179">
        <v>3178</v>
      </c>
    </row>
    <row r="180" spans="1:3" x14ac:dyDescent="0.2">
      <c r="A180" t="s">
        <v>451</v>
      </c>
      <c r="B180">
        <v>947443</v>
      </c>
      <c r="C180">
        <v>1039736</v>
      </c>
    </row>
    <row r="181" spans="1:3" x14ac:dyDescent="0.2">
      <c r="A181" t="s">
        <v>276</v>
      </c>
      <c r="B181">
        <v>118486132</v>
      </c>
      <c r="C181">
        <v>128285617</v>
      </c>
    </row>
    <row r="182" spans="1:3" x14ac:dyDescent="0.2">
      <c r="A182" t="s">
        <v>564</v>
      </c>
      <c r="B182">
        <v>816221</v>
      </c>
      <c r="C182">
        <v>1844978</v>
      </c>
    </row>
    <row r="183" spans="1:3" x14ac:dyDescent="0.2">
      <c r="A183" t="s">
        <v>562</v>
      </c>
      <c r="B183">
        <v>3791960</v>
      </c>
      <c r="C183">
        <v>4185638</v>
      </c>
    </row>
    <row r="184" spans="1:3" x14ac:dyDescent="0.2">
      <c r="A184" t="s">
        <v>595</v>
      </c>
      <c r="B184">
        <v>3941586</v>
      </c>
      <c r="C184">
        <v>3628956</v>
      </c>
    </row>
    <row r="185" spans="1:3" x14ac:dyDescent="0.2">
      <c r="A185" t="s">
        <v>432</v>
      </c>
      <c r="B185">
        <v>157309</v>
      </c>
      <c r="C185">
        <v>184710</v>
      </c>
    </row>
    <row r="186" spans="1:3" x14ac:dyDescent="0.2">
      <c r="A186" t="s">
        <v>395</v>
      </c>
      <c r="B186">
        <v>84066</v>
      </c>
      <c r="C186">
        <v>90881</v>
      </c>
    </row>
    <row r="187" spans="1:3" x14ac:dyDescent="0.2">
      <c r="A187" t="s">
        <v>226</v>
      </c>
      <c r="B187">
        <v>208599</v>
      </c>
      <c r="C187">
        <v>211862</v>
      </c>
    </row>
    <row r="188" spans="1:3" x14ac:dyDescent="0.2">
      <c r="A188" t="s">
        <v>549</v>
      </c>
      <c r="B188">
        <v>5787</v>
      </c>
      <c r="C188">
        <v>5664</v>
      </c>
    </row>
    <row r="189" spans="1:3" x14ac:dyDescent="0.2">
      <c r="A189" t="s">
        <v>362</v>
      </c>
      <c r="B189">
        <v>25424</v>
      </c>
      <c r="C189">
        <v>25782</v>
      </c>
    </row>
    <row r="190" spans="1:3" x14ac:dyDescent="0.2">
      <c r="A190" t="s">
        <v>58</v>
      </c>
      <c r="B190">
        <v>642417</v>
      </c>
      <c r="C190">
        <v>619403</v>
      </c>
    </row>
    <row r="191" spans="1:3" x14ac:dyDescent="0.2">
      <c r="A191" t="s">
        <v>188</v>
      </c>
      <c r="B191">
        <v>11189410</v>
      </c>
      <c r="C191">
        <v>13348827</v>
      </c>
    </row>
    <row r="192" spans="1:3" x14ac:dyDescent="0.2">
      <c r="A192" t="s">
        <v>449</v>
      </c>
      <c r="B192">
        <v>304969</v>
      </c>
      <c r="C192">
        <v>274972</v>
      </c>
    </row>
    <row r="193" spans="1:3" x14ac:dyDescent="0.2">
      <c r="A193" t="s">
        <v>250</v>
      </c>
      <c r="B193">
        <v>44010</v>
      </c>
      <c r="C193">
        <v>48458</v>
      </c>
    </row>
    <row r="194" spans="1:3" x14ac:dyDescent="0.2">
      <c r="A194" t="s">
        <v>346</v>
      </c>
      <c r="B194">
        <v>762825</v>
      </c>
      <c r="C194">
        <v>837257</v>
      </c>
    </row>
    <row r="195" spans="1:3" x14ac:dyDescent="0.2">
      <c r="A195" t="s">
        <v>394</v>
      </c>
      <c r="B195">
        <v>160299</v>
      </c>
      <c r="C195">
        <v>156462</v>
      </c>
    </row>
    <row r="196" spans="1:3" x14ac:dyDescent="0.2">
      <c r="A196" t="s">
        <v>67</v>
      </c>
      <c r="B196">
        <v>258032</v>
      </c>
      <c r="C196">
        <v>255507</v>
      </c>
    </row>
    <row r="197" spans="1:3" x14ac:dyDescent="0.2">
      <c r="A197" t="s">
        <v>103</v>
      </c>
      <c r="B197">
        <v>46061</v>
      </c>
      <c r="C197">
        <v>48359</v>
      </c>
    </row>
    <row r="198" spans="1:3" x14ac:dyDescent="0.2">
      <c r="A198" t="s">
        <v>480</v>
      </c>
      <c r="B198">
        <v>123872097</v>
      </c>
      <c r="C198">
        <v>132210514</v>
      </c>
    </row>
    <row r="199" spans="1:3" x14ac:dyDescent="0.2">
      <c r="A199" t="s">
        <v>292</v>
      </c>
      <c r="B199">
        <v>31640</v>
      </c>
      <c r="C199">
        <v>30058</v>
      </c>
    </row>
    <row r="200" spans="1:3" x14ac:dyDescent="0.2">
      <c r="A200" t="s">
        <v>499</v>
      </c>
      <c r="B200">
        <v>1456413</v>
      </c>
      <c r="C200">
        <v>1687640</v>
      </c>
    </row>
    <row r="201" spans="1:3" x14ac:dyDescent="0.2">
      <c r="A201" t="s">
        <v>443</v>
      </c>
      <c r="B201">
        <v>155982</v>
      </c>
      <c r="C201">
        <v>226943</v>
      </c>
    </row>
    <row r="202" spans="1:3" x14ac:dyDescent="0.2">
      <c r="A202" t="s">
        <v>2</v>
      </c>
      <c r="B202">
        <v>11194710</v>
      </c>
      <c r="C202">
        <v>11643276</v>
      </c>
    </row>
    <row r="203" spans="1:3" x14ac:dyDescent="0.2">
      <c r="A203" t="s">
        <v>216</v>
      </c>
      <c r="B203">
        <v>436787</v>
      </c>
      <c r="C203">
        <v>441525</v>
      </c>
    </row>
    <row r="204" spans="1:3" x14ac:dyDescent="0.2">
      <c r="A204" t="s">
        <v>70</v>
      </c>
      <c r="B204">
        <v>11565030</v>
      </c>
      <c r="C204">
        <v>11377262</v>
      </c>
    </row>
    <row r="205" spans="1:3" x14ac:dyDescent="0.2">
      <c r="A205" t="s">
        <v>381</v>
      </c>
      <c r="B205">
        <v>8429956</v>
      </c>
      <c r="C205">
        <v>10185945</v>
      </c>
    </row>
    <row r="206" spans="1:3" x14ac:dyDescent="0.2">
      <c r="A206" t="s">
        <v>184</v>
      </c>
      <c r="B206">
        <v>578363</v>
      </c>
      <c r="C206">
        <v>503477</v>
      </c>
    </row>
    <row r="207" spans="1:3" x14ac:dyDescent="0.2">
      <c r="A207" t="s">
        <v>23</v>
      </c>
      <c r="B207">
        <v>256092</v>
      </c>
      <c r="C207">
        <v>263242</v>
      </c>
    </row>
    <row r="208" spans="1:3" x14ac:dyDescent="0.2">
      <c r="A208" t="s">
        <v>406</v>
      </c>
      <c r="B208">
        <v>2164794</v>
      </c>
      <c r="C208">
        <v>2543638</v>
      </c>
    </row>
    <row r="209" spans="1:3" x14ac:dyDescent="0.2">
      <c r="A209" t="s">
        <v>80</v>
      </c>
      <c r="B209">
        <v>2760</v>
      </c>
      <c r="C209">
        <v>2585</v>
      </c>
    </row>
    <row r="210" spans="1:3" x14ac:dyDescent="0.2">
      <c r="A210" t="s">
        <v>568</v>
      </c>
      <c r="B210">
        <v>97452</v>
      </c>
      <c r="C210">
        <v>91213</v>
      </c>
    </row>
    <row r="211" spans="1:3" x14ac:dyDescent="0.2">
      <c r="A211" t="s">
        <v>461</v>
      </c>
      <c r="B211">
        <v>40324</v>
      </c>
      <c r="C211">
        <v>42045</v>
      </c>
    </row>
    <row r="212" spans="1:3" x14ac:dyDescent="0.2">
      <c r="A212" t="s">
        <v>363</v>
      </c>
      <c r="B212">
        <v>4399</v>
      </c>
      <c r="C212">
        <v>4717</v>
      </c>
    </row>
    <row r="213" spans="1:3" x14ac:dyDescent="0.2">
      <c r="A213" t="s">
        <v>430</v>
      </c>
      <c r="B213">
        <v>23995</v>
      </c>
      <c r="C213">
        <v>25291</v>
      </c>
    </row>
    <row r="214" spans="1:3" x14ac:dyDescent="0.2">
      <c r="A214" t="s">
        <v>258</v>
      </c>
      <c r="B214">
        <v>826066</v>
      </c>
      <c r="C214">
        <v>807441</v>
      </c>
    </row>
    <row r="215" spans="1:3" x14ac:dyDescent="0.2">
      <c r="A215" t="s">
        <v>45</v>
      </c>
      <c r="B215">
        <v>15187414</v>
      </c>
      <c r="C215">
        <v>18664039</v>
      </c>
    </row>
    <row r="216" spans="1:3" x14ac:dyDescent="0.2">
      <c r="A216" t="s">
        <v>229</v>
      </c>
      <c r="B216">
        <v>257905</v>
      </c>
      <c r="C216">
        <v>824122</v>
      </c>
    </row>
    <row r="217" spans="1:3" x14ac:dyDescent="0.2">
      <c r="A217" t="s">
        <v>252</v>
      </c>
      <c r="B217">
        <v>15198834</v>
      </c>
      <c r="C217">
        <v>18676830</v>
      </c>
    </row>
    <row r="218" spans="1:3" x14ac:dyDescent="0.2">
      <c r="A218" t="s">
        <v>30</v>
      </c>
      <c r="B218">
        <v>4159671</v>
      </c>
      <c r="C218">
        <v>4583559</v>
      </c>
    </row>
    <row r="219" spans="1:3" x14ac:dyDescent="0.2">
      <c r="A219" t="s">
        <v>200</v>
      </c>
      <c r="B219">
        <v>2700</v>
      </c>
      <c r="C219">
        <v>2394</v>
      </c>
    </row>
    <row r="220" spans="1:3" x14ac:dyDescent="0.2">
      <c r="A220" t="s">
        <v>409</v>
      </c>
      <c r="B220">
        <v>39713</v>
      </c>
      <c r="C220">
        <v>46836</v>
      </c>
    </row>
    <row r="221" spans="1:3" x14ac:dyDescent="0.2">
      <c r="A221" t="s">
        <v>308</v>
      </c>
      <c r="B221">
        <v>146319</v>
      </c>
      <c r="C221">
        <v>177190</v>
      </c>
    </row>
    <row r="222" spans="1:3" x14ac:dyDescent="0.2">
      <c r="A222" t="s">
        <v>302</v>
      </c>
      <c r="B222">
        <v>253786</v>
      </c>
      <c r="C222">
        <v>235966</v>
      </c>
    </row>
    <row r="223" spans="1:3" x14ac:dyDescent="0.2">
      <c r="A223" t="s">
        <v>57</v>
      </c>
      <c r="B223">
        <v>1384929</v>
      </c>
      <c r="C223">
        <v>1639771</v>
      </c>
    </row>
    <row r="224" spans="1:3" x14ac:dyDescent="0.2">
      <c r="A224" t="s">
        <v>530</v>
      </c>
      <c r="B224">
        <v>30476</v>
      </c>
      <c r="C224">
        <v>31579</v>
      </c>
    </row>
    <row r="225" spans="1:3" x14ac:dyDescent="0.2">
      <c r="A225" t="s">
        <v>294</v>
      </c>
      <c r="B225">
        <v>26200</v>
      </c>
      <c r="C225">
        <v>27295</v>
      </c>
    </row>
    <row r="226" spans="1:3" x14ac:dyDescent="0.2">
      <c r="A226" t="s">
        <v>403</v>
      </c>
      <c r="B226">
        <v>11420</v>
      </c>
      <c r="C226">
        <v>12791</v>
      </c>
    </row>
    <row r="227" spans="1:3" x14ac:dyDescent="0.2">
      <c r="A227" t="s">
        <v>143</v>
      </c>
      <c r="B227">
        <v>1661922</v>
      </c>
      <c r="C227">
        <v>875189</v>
      </c>
    </row>
    <row r="228" spans="1:3" x14ac:dyDescent="0.2">
      <c r="A228" t="s">
        <v>97</v>
      </c>
      <c r="B228">
        <v>10875</v>
      </c>
      <c r="C228">
        <v>11688</v>
      </c>
    </row>
    <row r="229" spans="1:3" x14ac:dyDescent="0.2">
      <c r="A229" t="s">
        <v>494</v>
      </c>
      <c r="B229">
        <v>416924</v>
      </c>
      <c r="C229">
        <v>516968</v>
      </c>
    </row>
    <row r="230" spans="1:3" x14ac:dyDescent="0.2">
      <c r="A230" t="s">
        <v>574</v>
      </c>
      <c r="B230">
        <v>7333879</v>
      </c>
      <c r="C230">
        <v>8291158</v>
      </c>
    </row>
    <row r="231" spans="1:3" x14ac:dyDescent="0.2">
      <c r="A231" t="s">
        <v>389</v>
      </c>
      <c r="B231">
        <v>27145418</v>
      </c>
      <c r="C231">
        <v>29325118</v>
      </c>
    </row>
    <row r="232" spans="1:3" x14ac:dyDescent="0.2">
      <c r="A232" t="s">
        <v>206</v>
      </c>
      <c r="B232">
        <v>255262</v>
      </c>
      <c r="C232">
        <v>276844</v>
      </c>
    </row>
    <row r="233" spans="1:3" x14ac:dyDescent="0.2">
      <c r="A233" t="s">
        <v>446</v>
      </c>
      <c r="B233">
        <v>3224131</v>
      </c>
      <c r="C233">
        <v>3913258</v>
      </c>
    </row>
    <row r="234" spans="1:3" x14ac:dyDescent="0.2">
      <c r="A234" t="s">
        <v>33</v>
      </c>
      <c r="B234">
        <v>278152</v>
      </c>
      <c r="C234">
        <v>275059</v>
      </c>
    </row>
    <row r="235" spans="1:3" x14ac:dyDescent="0.2">
      <c r="A235" t="s">
        <v>420</v>
      </c>
      <c r="B235">
        <v>197979</v>
      </c>
      <c r="C235">
        <v>196386</v>
      </c>
    </row>
    <row r="236" spans="1:3" x14ac:dyDescent="0.2">
      <c r="A236" t="s">
        <v>119</v>
      </c>
      <c r="B236">
        <v>7359053</v>
      </c>
      <c r="C236">
        <v>8353697</v>
      </c>
    </row>
    <row r="237" spans="1:3" x14ac:dyDescent="0.2">
      <c r="A237" t="s">
        <v>544</v>
      </c>
      <c r="B237">
        <v>10983</v>
      </c>
      <c r="C237">
        <v>10834</v>
      </c>
    </row>
    <row r="238" spans="1:3" x14ac:dyDescent="0.2">
      <c r="A238" t="s">
        <v>102</v>
      </c>
      <c r="B238">
        <v>9810679</v>
      </c>
      <c r="C238">
        <v>11172166</v>
      </c>
    </row>
    <row r="239" spans="1:3" x14ac:dyDescent="0.2">
      <c r="A239" t="s">
        <v>521</v>
      </c>
      <c r="B239">
        <v>5022</v>
      </c>
      <c r="C239">
        <v>5731</v>
      </c>
    </row>
    <row r="240" spans="1:3" x14ac:dyDescent="0.2">
      <c r="A240" t="s">
        <v>6</v>
      </c>
      <c r="B240">
        <v>11565030</v>
      </c>
      <c r="C240">
        <v>11377262</v>
      </c>
    </row>
    <row r="241" spans="1:3" x14ac:dyDescent="0.2">
      <c r="A241" t="s">
        <v>190</v>
      </c>
      <c r="B241">
        <v>15198834</v>
      </c>
      <c r="C241">
        <v>18676830</v>
      </c>
    </row>
    <row r="242" spans="1:3" x14ac:dyDescent="0.2">
      <c r="A242" t="s">
        <v>537</v>
      </c>
      <c r="B242">
        <v>48226</v>
      </c>
      <c r="C242">
        <v>49883</v>
      </c>
    </row>
    <row r="243" spans="1:3" x14ac:dyDescent="0.2">
      <c r="A243" t="s">
        <v>171</v>
      </c>
      <c r="B243">
        <v>43172</v>
      </c>
      <c r="C243">
        <v>56701</v>
      </c>
    </row>
    <row r="244" spans="1:3" x14ac:dyDescent="0.2">
      <c r="A244" t="s">
        <v>297</v>
      </c>
      <c r="B244">
        <v>1367034</v>
      </c>
      <c r="C244">
        <v>2964916</v>
      </c>
    </row>
    <row r="245" spans="1:3" x14ac:dyDescent="0.2">
      <c r="A245" t="s">
        <v>353</v>
      </c>
      <c r="B245">
        <v>154</v>
      </c>
      <c r="C245">
        <v>141</v>
      </c>
    </row>
    <row r="246" spans="1:3" x14ac:dyDescent="0.2">
      <c r="A246" t="s">
        <v>458</v>
      </c>
      <c r="B246">
        <v>308600</v>
      </c>
      <c r="C246">
        <v>261222</v>
      </c>
    </row>
    <row r="247" spans="1:3" x14ac:dyDescent="0.2">
      <c r="A247" t="s">
        <v>561</v>
      </c>
      <c r="B247">
        <v>529160</v>
      </c>
      <c r="C247">
        <v>749471</v>
      </c>
    </row>
    <row r="248" spans="1:3" x14ac:dyDescent="0.2">
      <c r="A248" t="s">
        <v>352</v>
      </c>
      <c r="B248">
        <v>4818767</v>
      </c>
      <c r="C248">
        <v>4834898</v>
      </c>
    </row>
    <row r="249" spans="1:3" x14ac:dyDescent="0.2">
      <c r="A249" t="s">
        <v>133</v>
      </c>
      <c r="B249">
        <v>40062896</v>
      </c>
      <c r="C249">
        <v>46970710</v>
      </c>
    </row>
    <row r="250" spans="1:3" x14ac:dyDescent="0.2">
      <c r="A250" t="s">
        <v>426</v>
      </c>
      <c r="B250">
        <v>76263</v>
      </c>
      <c r="C250">
        <v>71799</v>
      </c>
    </row>
    <row r="251" spans="1:3" x14ac:dyDescent="0.2">
      <c r="A251" t="s">
        <v>325</v>
      </c>
      <c r="B251">
        <v>44183643</v>
      </c>
      <c r="C251">
        <v>46627102</v>
      </c>
    </row>
    <row r="252" spans="1:3" x14ac:dyDescent="0.2">
      <c r="A252" t="s">
        <v>253</v>
      </c>
      <c r="B252">
        <v>1220149</v>
      </c>
      <c r="C252">
        <v>1170899</v>
      </c>
    </row>
    <row r="253" spans="1:3" x14ac:dyDescent="0.2">
      <c r="A253" t="s">
        <v>40</v>
      </c>
      <c r="B253">
        <v>4485</v>
      </c>
      <c r="C253">
        <v>4577</v>
      </c>
    </row>
    <row r="254" spans="1:3" x14ac:dyDescent="0.2">
      <c r="A254" t="s">
        <v>62</v>
      </c>
      <c r="B254">
        <v>1331488</v>
      </c>
      <c r="C254">
        <v>1404448</v>
      </c>
    </row>
    <row r="255" spans="1:3" x14ac:dyDescent="0.2">
      <c r="A255" t="s">
        <v>266</v>
      </c>
      <c r="B255">
        <v>15558</v>
      </c>
      <c r="C255">
        <v>17308</v>
      </c>
    </row>
    <row r="256" spans="1:3" x14ac:dyDescent="0.2">
      <c r="A256" t="s">
        <v>348</v>
      </c>
      <c r="B256">
        <v>56684</v>
      </c>
      <c r="C256">
        <v>56721</v>
      </c>
    </row>
    <row r="257" spans="1:3" x14ac:dyDescent="0.2">
      <c r="A257" t="s">
        <v>201</v>
      </c>
      <c r="B257">
        <v>61756</v>
      </c>
      <c r="C257">
        <v>72793</v>
      </c>
    </row>
    <row r="258" spans="1:3" x14ac:dyDescent="0.2">
      <c r="A258" t="s">
        <v>510</v>
      </c>
      <c r="B258">
        <v>2991</v>
      </c>
      <c r="C258">
        <v>3187</v>
      </c>
    </row>
    <row r="259" spans="1:3" x14ac:dyDescent="0.2">
      <c r="A259" t="s">
        <v>478</v>
      </c>
      <c r="B259">
        <v>221233994</v>
      </c>
      <c r="C259">
        <v>243192681</v>
      </c>
    </row>
    <row r="260" spans="1:3" x14ac:dyDescent="0.2">
      <c r="A260" t="s">
        <v>148</v>
      </c>
      <c r="B260">
        <v>5122</v>
      </c>
      <c r="C260">
        <v>4929</v>
      </c>
    </row>
    <row r="261" spans="1:3" x14ac:dyDescent="0.2">
      <c r="A261" t="s">
        <v>351</v>
      </c>
    </row>
    <row r="262" spans="1:3" x14ac:dyDescent="0.2">
      <c r="A262" t="s">
        <v>565</v>
      </c>
      <c r="B262">
        <v>285837</v>
      </c>
      <c r="C262">
        <v>344131</v>
      </c>
    </row>
    <row r="263" spans="1:3" x14ac:dyDescent="0.2">
      <c r="A263" t="s">
        <v>393</v>
      </c>
      <c r="B263">
        <v>1943099</v>
      </c>
      <c r="C263">
        <v>3142511</v>
      </c>
    </row>
    <row r="264" spans="1:3" x14ac:dyDescent="0.2">
      <c r="A264" t="s">
        <v>7</v>
      </c>
      <c r="B264">
        <v>149637</v>
      </c>
      <c r="C264">
        <v>127915</v>
      </c>
    </row>
    <row r="265" spans="1:3" x14ac:dyDescent="0.2">
      <c r="A265" t="s">
        <v>596</v>
      </c>
      <c r="B265">
        <v>397891</v>
      </c>
      <c r="C265">
        <v>398866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42"/>
  <sheetViews>
    <sheetView workbookViewId="0">
      <selection activeCell="G14" sqref="G14"/>
    </sheetView>
  </sheetViews>
  <sheetFormatPr baseColWidth="10" defaultColWidth="9.1640625" defaultRowHeight="15" x14ac:dyDescent="0.2"/>
  <cols>
    <col min="1" max="1" width="32" style="7" bestFit="1" customWidth="1"/>
    <col min="2" max="3" width="9.1640625" style="8"/>
    <col min="4" max="16384" width="9.1640625" style="7"/>
  </cols>
  <sheetData>
    <row r="3" spans="1:3" x14ac:dyDescent="0.2">
      <c r="B3" s="8">
        <v>2010</v>
      </c>
      <c r="C3" s="8">
        <v>2010</v>
      </c>
    </row>
    <row r="5" spans="1:3" x14ac:dyDescent="0.2">
      <c r="A5" s="7" t="s">
        <v>629</v>
      </c>
      <c r="B5" s="8">
        <v>1328102</v>
      </c>
      <c r="C5" s="8">
        <v>1366070</v>
      </c>
    </row>
    <row r="6" spans="1:3" x14ac:dyDescent="0.2">
      <c r="A6" s="7" t="s">
        <v>630</v>
      </c>
      <c r="B6" s="8">
        <v>673199</v>
      </c>
      <c r="C6" s="8">
        <v>963210</v>
      </c>
    </row>
    <row r="7" spans="1:3" x14ac:dyDescent="0.2">
      <c r="A7" s="7" t="s">
        <v>631</v>
      </c>
      <c r="B7" s="8">
        <v>404843</v>
      </c>
      <c r="C7" s="8">
        <v>565949</v>
      </c>
    </row>
    <row r="8" spans="1:3" x14ac:dyDescent="0.2">
      <c r="A8" s="7" t="s">
        <v>28</v>
      </c>
      <c r="B8" s="8">
        <v>358644</v>
      </c>
      <c r="C8" s="8">
        <v>459366</v>
      </c>
    </row>
    <row r="9" spans="1:3" x14ac:dyDescent="0.2">
      <c r="A9" s="7" t="s">
        <v>47</v>
      </c>
      <c r="B9" s="8">
        <v>2575</v>
      </c>
      <c r="C9" s="8">
        <v>9585</v>
      </c>
    </row>
    <row r="10" spans="1:3" x14ac:dyDescent="0.2">
      <c r="A10" s="7" t="s">
        <v>518</v>
      </c>
      <c r="B10" s="8">
        <v>60635</v>
      </c>
      <c r="C10" s="8">
        <v>9092</v>
      </c>
    </row>
    <row r="11" spans="1:3" x14ac:dyDescent="0.2">
      <c r="A11" s="7" t="s">
        <v>493</v>
      </c>
      <c r="B11" s="8">
        <v>1525</v>
      </c>
      <c r="C11" s="8">
        <v>230</v>
      </c>
    </row>
    <row r="12" spans="1:3" x14ac:dyDescent="0.2">
      <c r="A12" s="7" t="s">
        <v>417</v>
      </c>
      <c r="B12" s="8">
        <v>1133</v>
      </c>
      <c r="C12" s="8">
        <v>-91</v>
      </c>
    </row>
    <row r="13" spans="1:3" x14ac:dyDescent="0.2">
      <c r="A13" s="7" t="s">
        <v>358</v>
      </c>
      <c r="B13" s="8">
        <v>766</v>
      </c>
      <c r="C13" s="8">
        <v>679</v>
      </c>
    </row>
    <row r="14" spans="1:3" x14ac:dyDescent="0.2">
      <c r="A14" s="7" t="s">
        <v>144</v>
      </c>
      <c r="B14" s="8">
        <v>6141</v>
      </c>
      <c r="C14" s="8">
        <v>1167</v>
      </c>
    </row>
    <row r="15" spans="1:3" x14ac:dyDescent="0.2">
      <c r="A15" s="7" t="s">
        <v>251</v>
      </c>
      <c r="B15" s="8">
        <v>-9163</v>
      </c>
      <c r="C15" s="8">
        <v>1381</v>
      </c>
    </row>
    <row r="16" spans="1:3" x14ac:dyDescent="0.2">
      <c r="A16" s="7" t="s">
        <v>412</v>
      </c>
      <c r="B16" s="8">
        <v>1024</v>
      </c>
      <c r="C16" s="8">
        <v>156</v>
      </c>
    </row>
    <row r="17" spans="1:3" x14ac:dyDescent="0.2">
      <c r="A17" s="7" t="s">
        <v>39</v>
      </c>
      <c r="B17" s="8">
        <v>7359</v>
      </c>
      <c r="C17" s="8">
        <v>10167</v>
      </c>
    </row>
    <row r="18" spans="1:3" x14ac:dyDescent="0.2">
      <c r="A18" s="7" t="s">
        <v>305</v>
      </c>
      <c r="B18" s="8">
        <v>13889</v>
      </c>
      <c r="C18" s="8">
        <v>48156</v>
      </c>
    </row>
    <row r="19" spans="1:3" x14ac:dyDescent="0.2">
      <c r="A19" s="7" t="s">
        <v>385</v>
      </c>
      <c r="B19" s="8">
        <v>65642</v>
      </c>
      <c r="C19" s="8">
        <v>125451</v>
      </c>
    </row>
    <row r="20" spans="1:3" x14ac:dyDescent="0.2">
      <c r="A20" s="7" t="s">
        <v>559</v>
      </c>
      <c r="B20" s="8">
        <v>330</v>
      </c>
      <c r="C20" s="8">
        <v>1557</v>
      </c>
    </row>
    <row r="21" spans="1:3" x14ac:dyDescent="0.2">
      <c r="A21" s="7" t="s">
        <v>38</v>
      </c>
      <c r="B21" s="8">
        <v>2193</v>
      </c>
      <c r="C21" s="8">
        <v>1172</v>
      </c>
    </row>
    <row r="22" spans="1:3" x14ac:dyDescent="0.2">
      <c r="A22" s="7" t="s">
        <v>84</v>
      </c>
      <c r="B22" s="8">
        <v>42804</v>
      </c>
      <c r="C22" s="8">
        <v>22348</v>
      </c>
    </row>
    <row r="23" spans="1:3" x14ac:dyDescent="0.2">
      <c r="A23" s="7" t="s">
        <v>140</v>
      </c>
      <c r="B23" s="8">
        <v>9178</v>
      </c>
      <c r="C23" s="8">
        <v>32655</v>
      </c>
    </row>
    <row r="24" spans="1:3" x14ac:dyDescent="0.2">
      <c r="A24" s="7" t="s">
        <v>219</v>
      </c>
      <c r="B24" s="8">
        <v>379</v>
      </c>
      <c r="C24" s="8">
        <v>19</v>
      </c>
    </row>
    <row r="25" spans="1:3" x14ac:dyDescent="0.2">
      <c r="A25" s="7" t="s">
        <v>340</v>
      </c>
      <c r="B25" s="8">
        <v>800</v>
      </c>
      <c r="C25" s="8">
        <v>-6</v>
      </c>
    </row>
    <row r="26" spans="1:3" x14ac:dyDescent="0.2">
      <c r="A26" s="7" t="s">
        <v>239</v>
      </c>
      <c r="B26" s="8">
        <v>38588</v>
      </c>
      <c r="C26" s="8">
        <v>23243</v>
      </c>
    </row>
    <row r="27" spans="1:3" x14ac:dyDescent="0.2">
      <c r="A27" s="7" t="s">
        <v>324</v>
      </c>
      <c r="B27" s="8">
        <v>929</v>
      </c>
      <c r="C27" s="8">
        <v>1921</v>
      </c>
    </row>
    <row r="28" spans="1:3" x14ac:dyDescent="0.2">
      <c r="A28" s="7" t="s">
        <v>10</v>
      </c>
      <c r="B28" s="8">
        <v>-7184</v>
      </c>
      <c r="C28" s="8">
        <v>68358</v>
      </c>
    </row>
    <row r="29" spans="1:3" x14ac:dyDescent="0.2">
      <c r="A29" s="7" t="s">
        <v>58</v>
      </c>
      <c r="B29" s="8">
        <v>12796</v>
      </c>
      <c r="C29" s="8">
        <v>6147</v>
      </c>
    </row>
    <row r="30" spans="1:3" x14ac:dyDescent="0.2">
      <c r="A30" s="7" t="s">
        <v>346</v>
      </c>
      <c r="B30" s="8">
        <v>2424</v>
      </c>
      <c r="C30" s="8">
        <v>-9782</v>
      </c>
    </row>
    <row r="31" spans="1:3" x14ac:dyDescent="0.2">
      <c r="A31" s="7" t="s">
        <v>443</v>
      </c>
      <c r="B31" s="8">
        <v>3041</v>
      </c>
      <c r="C31" s="8">
        <v>6</v>
      </c>
    </row>
    <row r="32" spans="1:3" x14ac:dyDescent="0.2">
      <c r="A32" s="7" t="s">
        <v>632</v>
      </c>
      <c r="B32" s="8">
        <v>1770</v>
      </c>
      <c r="C32" s="8">
        <v>946</v>
      </c>
    </row>
    <row r="33" spans="1:3" x14ac:dyDescent="0.2">
      <c r="A33" s="7" t="s">
        <v>302</v>
      </c>
      <c r="B33" s="8">
        <v>105</v>
      </c>
      <c r="C33" s="8">
        <v>-18</v>
      </c>
    </row>
    <row r="34" spans="1:3" x14ac:dyDescent="0.2">
      <c r="A34" s="7" t="s">
        <v>63</v>
      </c>
      <c r="B34" s="8">
        <v>39873</v>
      </c>
      <c r="C34" s="8">
        <v>37844</v>
      </c>
    </row>
    <row r="35" spans="1:3" x14ac:dyDescent="0.2">
      <c r="A35" s="7" t="s">
        <v>57</v>
      </c>
      <c r="B35" s="8">
        <v>140</v>
      </c>
      <c r="C35" s="8">
        <v>20349</v>
      </c>
    </row>
    <row r="36" spans="1:3" x14ac:dyDescent="0.2">
      <c r="A36" s="7" t="s">
        <v>541</v>
      </c>
      <c r="B36" s="8">
        <v>58954</v>
      </c>
      <c r="C36" s="8">
        <v>46633</v>
      </c>
    </row>
    <row r="37" spans="1:3" x14ac:dyDescent="0.2">
      <c r="A37" s="7" t="s">
        <v>633</v>
      </c>
      <c r="B37" s="8">
        <v>46199</v>
      </c>
      <c r="C37" s="8">
        <v>106582</v>
      </c>
    </row>
    <row r="38" spans="1:3" x14ac:dyDescent="0.2">
      <c r="A38" s="7" t="s">
        <v>104</v>
      </c>
      <c r="B38" s="8">
        <v>165</v>
      </c>
      <c r="C38" s="8" t="s">
        <v>634</v>
      </c>
    </row>
    <row r="39" spans="1:3" x14ac:dyDescent="0.2">
      <c r="A39" s="7" t="s">
        <v>20</v>
      </c>
      <c r="B39" s="8">
        <v>246</v>
      </c>
      <c r="C39" s="8">
        <v>-2357</v>
      </c>
    </row>
    <row r="40" spans="1:3" x14ac:dyDescent="0.2">
      <c r="A40" s="7" t="s">
        <v>550</v>
      </c>
      <c r="B40" s="8">
        <v>17044</v>
      </c>
      <c r="C40" s="8">
        <v>23239</v>
      </c>
    </row>
    <row r="41" spans="1:3" x14ac:dyDescent="0.2">
      <c r="A41" s="7" t="s">
        <v>153</v>
      </c>
      <c r="B41" s="8">
        <v>28744</v>
      </c>
      <c r="C41" s="8">
        <v>85701</v>
      </c>
    </row>
    <row r="42" spans="1:3" x14ac:dyDescent="0.2">
      <c r="A42" s="7" t="s">
        <v>180</v>
      </c>
      <c r="B42" s="8">
        <v>226449</v>
      </c>
      <c r="C42" s="8">
        <v>312502</v>
      </c>
    </row>
    <row r="43" spans="1:3" x14ac:dyDescent="0.2">
      <c r="A43" s="7" t="s">
        <v>163</v>
      </c>
      <c r="B43" s="8">
        <v>28400</v>
      </c>
      <c r="C43" s="8">
        <v>34723</v>
      </c>
    </row>
    <row r="44" spans="1:3" x14ac:dyDescent="0.2">
      <c r="A44" s="7" t="s">
        <v>325</v>
      </c>
      <c r="B44" s="8">
        <v>198049</v>
      </c>
      <c r="C44" s="8">
        <v>277779</v>
      </c>
    </row>
    <row r="45" spans="1:3" x14ac:dyDescent="0.2">
      <c r="A45" s="7" t="s">
        <v>635</v>
      </c>
      <c r="B45" s="8">
        <v>41906</v>
      </c>
      <c r="C45" s="8">
        <v>84759</v>
      </c>
    </row>
    <row r="46" spans="1:3" x14ac:dyDescent="0.2">
      <c r="A46" s="7" t="s">
        <v>350</v>
      </c>
      <c r="B46" s="8">
        <v>36443</v>
      </c>
      <c r="C46" s="8">
        <v>19804</v>
      </c>
    </row>
    <row r="47" spans="1:3" x14ac:dyDescent="0.2">
      <c r="A47" s="7" t="s">
        <v>304</v>
      </c>
      <c r="B47" s="8">
        <v>231</v>
      </c>
      <c r="C47" s="8">
        <v>-33</v>
      </c>
    </row>
    <row r="48" spans="1:3" x14ac:dyDescent="0.2">
      <c r="A48" s="7" t="s">
        <v>386</v>
      </c>
      <c r="B48" s="8">
        <v>5458</v>
      </c>
      <c r="C48" s="8">
        <v>8010</v>
      </c>
    </row>
    <row r="49" spans="1:3" x14ac:dyDescent="0.2">
      <c r="A49" s="7" t="s">
        <v>590</v>
      </c>
      <c r="B49" s="8">
        <v>-1252</v>
      </c>
      <c r="C49" s="8">
        <v>56263</v>
      </c>
    </row>
    <row r="50" spans="1:3" x14ac:dyDescent="0.2">
      <c r="A50" s="7" t="s">
        <v>451</v>
      </c>
      <c r="B50" s="8">
        <v>1026</v>
      </c>
      <c r="C50" s="8">
        <v>716</v>
      </c>
    </row>
    <row r="51" spans="1:3" x14ac:dyDescent="0.2">
      <c r="A51" s="7" t="s">
        <v>636</v>
      </c>
      <c r="B51" s="8">
        <v>579891</v>
      </c>
      <c r="C51" s="8">
        <v>340876</v>
      </c>
    </row>
    <row r="52" spans="1:3" x14ac:dyDescent="0.2">
      <c r="A52" s="7" t="s">
        <v>637</v>
      </c>
      <c r="B52" s="8">
        <v>44072</v>
      </c>
      <c r="C52" s="8">
        <v>9264</v>
      </c>
    </row>
    <row r="53" spans="1:3" x14ac:dyDescent="0.2">
      <c r="A53" s="7" t="s">
        <v>638</v>
      </c>
      <c r="B53" s="8">
        <v>15745</v>
      </c>
      <c r="C53" s="8">
        <v>4781</v>
      </c>
    </row>
    <row r="54" spans="1:3" x14ac:dyDescent="0.2">
      <c r="A54" s="7" t="s">
        <v>557</v>
      </c>
      <c r="B54" s="8">
        <v>2300</v>
      </c>
      <c r="C54" s="8">
        <v>220</v>
      </c>
    </row>
    <row r="55" spans="1:3" x14ac:dyDescent="0.2">
      <c r="A55" s="7" t="s">
        <v>639</v>
      </c>
      <c r="B55" s="8">
        <v>6386</v>
      </c>
      <c r="C55" s="8">
        <v>1176</v>
      </c>
    </row>
    <row r="56" spans="1:3" x14ac:dyDescent="0.2">
      <c r="A56" s="7" t="s">
        <v>444</v>
      </c>
      <c r="B56" s="8">
        <v>1909</v>
      </c>
      <c r="C56" s="8">
        <v>2722</v>
      </c>
    </row>
    <row r="57" spans="1:3" x14ac:dyDescent="0.2">
      <c r="A57" s="7" t="s">
        <v>24</v>
      </c>
      <c r="B57" s="8">
        <v>1574</v>
      </c>
      <c r="C57" s="8">
        <v>589</v>
      </c>
    </row>
    <row r="58" spans="1:3" x14ac:dyDescent="0.2">
      <c r="A58" s="7" t="s">
        <v>229</v>
      </c>
      <c r="B58" s="8" t="s">
        <v>634</v>
      </c>
      <c r="C58" s="8" t="s">
        <v>634</v>
      </c>
    </row>
    <row r="59" spans="1:3" x14ac:dyDescent="0.2">
      <c r="A59" s="7" t="s">
        <v>184</v>
      </c>
      <c r="B59" s="8">
        <v>2064</v>
      </c>
      <c r="C59" s="8" t="s">
        <v>634</v>
      </c>
    </row>
    <row r="60" spans="1:3" x14ac:dyDescent="0.2">
      <c r="A60" s="7" t="s">
        <v>171</v>
      </c>
      <c r="B60" s="8">
        <v>1513</v>
      </c>
      <c r="C60" s="8">
        <v>74</v>
      </c>
    </row>
    <row r="61" spans="1:3" x14ac:dyDescent="0.2">
      <c r="A61" s="7" t="s">
        <v>640</v>
      </c>
      <c r="B61" s="8">
        <v>28327</v>
      </c>
      <c r="C61" s="8">
        <v>4483</v>
      </c>
    </row>
    <row r="62" spans="1:3" x14ac:dyDescent="0.2">
      <c r="A62" s="7" t="s">
        <v>641</v>
      </c>
      <c r="B62" s="8">
        <v>12008</v>
      </c>
      <c r="C62" s="8">
        <v>1292</v>
      </c>
    </row>
    <row r="63" spans="1:3" x14ac:dyDescent="0.2">
      <c r="A63" s="7" t="s">
        <v>508</v>
      </c>
      <c r="B63" s="8">
        <v>177</v>
      </c>
      <c r="C63" s="8">
        <v>-18</v>
      </c>
    </row>
    <row r="64" spans="1:3" x14ac:dyDescent="0.2">
      <c r="A64" s="7" t="s">
        <v>94</v>
      </c>
      <c r="B64" s="8">
        <v>35</v>
      </c>
      <c r="C64" s="8">
        <v>-4</v>
      </c>
    </row>
    <row r="65" spans="1:3" x14ac:dyDescent="0.2">
      <c r="A65" s="7" t="s">
        <v>396</v>
      </c>
      <c r="B65" s="8">
        <v>159</v>
      </c>
      <c r="C65" s="8">
        <v>0</v>
      </c>
    </row>
    <row r="66" spans="1:3" x14ac:dyDescent="0.2">
      <c r="A66" s="7" t="s">
        <v>642</v>
      </c>
      <c r="B66" s="8">
        <v>339</v>
      </c>
      <c r="C66" s="8">
        <v>25</v>
      </c>
    </row>
    <row r="67" spans="1:3" x14ac:dyDescent="0.2">
      <c r="A67" s="7" t="s">
        <v>643</v>
      </c>
      <c r="B67" s="8">
        <v>20</v>
      </c>
      <c r="C67" s="8" t="s">
        <v>634</v>
      </c>
    </row>
    <row r="68" spans="1:3" x14ac:dyDescent="0.2">
      <c r="A68" s="7" t="s">
        <v>137</v>
      </c>
      <c r="B68" s="8">
        <v>2527</v>
      </c>
      <c r="C68" s="8" t="s">
        <v>634</v>
      </c>
    </row>
    <row r="70" spans="1:3" x14ac:dyDescent="0.2">
      <c r="A70" s="7" t="s">
        <v>464</v>
      </c>
      <c r="B70" s="8">
        <v>101</v>
      </c>
      <c r="C70" s="8" t="s">
        <v>634</v>
      </c>
    </row>
    <row r="71" spans="1:3" x14ac:dyDescent="0.2">
      <c r="A71" s="7" t="s">
        <v>469</v>
      </c>
      <c r="B71" s="8">
        <v>33</v>
      </c>
      <c r="C71" s="8">
        <v>6</v>
      </c>
    </row>
    <row r="72" spans="1:3" x14ac:dyDescent="0.2">
      <c r="A72" s="7" t="s">
        <v>195</v>
      </c>
      <c r="B72" s="8">
        <v>450</v>
      </c>
      <c r="C72" s="8">
        <v>369</v>
      </c>
    </row>
    <row r="73" spans="1:3" x14ac:dyDescent="0.2">
      <c r="A73" s="7" t="s">
        <v>285</v>
      </c>
      <c r="B73" s="8">
        <v>406</v>
      </c>
      <c r="C73" s="8">
        <v>7</v>
      </c>
    </row>
    <row r="74" spans="1:3" x14ac:dyDescent="0.2">
      <c r="A74" s="7" t="s">
        <v>43</v>
      </c>
      <c r="B74" s="8">
        <v>131</v>
      </c>
      <c r="C74" s="8">
        <v>4</v>
      </c>
    </row>
    <row r="75" spans="1:3" x14ac:dyDescent="0.2">
      <c r="A75" s="7" t="s">
        <v>145</v>
      </c>
      <c r="B75" s="8">
        <v>940</v>
      </c>
      <c r="C75" s="8">
        <v>-60</v>
      </c>
    </row>
    <row r="76" spans="1:3" x14ac:dyDescent="0.2">
      <c r="A76" s="7" t="s">
        <v>242</v>
      </c>
      <c r="B76" s="8">
        <v>6099</v>
      </c>
      <c r="C76" s="8">
        <v>923</v>
      </c>
    </row>
    <row r="77" spans="1:3" x14ac:dyDescent="0.2">
      <c r="A77" s="7" t="s">
        <v>23</v>
      </c>
      <c r="B77" s="8">
        <v>266</v>
      </c>
      <c r="C77" s="8">
        <v>2</v>
      </c>
    </row>
    <row r="78" spans="1:3" x14ac:dyDescent="0.2">
      <c r="A78" s="7" t="s">
        <v>568</v>
      </c>
      <c r="B78" s="8">
        <v>238</v>
      </c>
      <c r="C78" s="8">
        <v>0</v>
      </c>
    </row>
    <row r="79" spans="1:3" x14ac:dyDescent="0.2">
      <c r="A79" s="7" t="s">
        <v>206</v>
      </c>
      <c r="B79" s="8">
        <v>86</v>
      </c>
      <c r="C79" s="8">
        <v>37</v>
      </c>
    </row>
    <row r="80" spans="1:3" x14ac:dyDescent="0.2">
      <c r="A80" s="7" t="s">
        <v>644</v>
      </c>
      <c r="B80" s="8">
        <v>8315</v>
      </c>
      <c r="C80" s="8">
        <v>595</v>
      </c>
    </row>
    <row r="81" spans="1:3" x14ac:dyDescent="0.2">
      <c r="A81" s="7" t="s">
        <v>379</v>
      </c>
      <c r="B81" s="8">
        <v>1</v>
      </c>
      <c r="C81" s="8" t="s">
        <v>634</v>
      </c>
    </row>
    <row r="82" spans="1:3" x14ac:dyDescent="0.2">
      <c r="A82" s="7" t="s">
        <v>597</v>
      </c>
      <c r="B82" s="8">
        <v>538</v>
      </c>
      <c r="C82" s="8">
        <v>503</v>
      </c>
    </row>
    <row r="83" spans="1:3" x14ac:dyDescent="0.2">
      <c r="A83" s="7" t="s">
        <v>151</v>
      </c>
      <c r="B83" s="8">
        <v>62</v>
      </c>
      <c r="C83" s="8" t="s">
        <v>634</v>
      </c>
    </row>
    <row r="84" spans="1:3" x14ac:dyDescent="0.2">
      <c r="A84" s="7" t="s">
        <v>494</v>
      </c>
      <c r="B84" s="8">
        <v>313</v>
      </c>
      <c r="C84" s="8" t="s">
        <v>634</v>
      </c>
    </row>
    <row r="85" spans="1:3" x14ac:dyDescent="0.2">
      <c r="A85" s="7" t="s">
        <v>645</v>
      </c>
      <c r="B85" s="8">
        <v>928</v>
      </c>
      <c r="C85" s="8">
        <v>4</v>
      </c>
    </row>
    <row r="86" spans="1:3" x14ac:dyDescent="0.2">
      <c r="A86" s="7" t="s">
        <v>646</v>
      </c>
      <c r="B86" s="8">
        <v>2939</v>
      </c>
      <c r="C86" s="8">
        <v>7</v>
      </c>
    </row>
    <row r="87" spans="1:3" x14ac:dyDescent="0.2">
      <c r="A87" s="7" t="s">
        <v>520</v>
      </c>
      <c r="B87" s="8">
        <v>2734</v>
      </c>
      <c r="C87" s="8" t="s">
        <v>634</v>
      </c>
    </row>
    <row r="88" spans="1:3" x14ac:dyDescent="0.2">
      <c r="A88" s="7" t="s">
        <v>400</v>
      </c>
      <c r="B88" s="8">
        <v>499</v>
      </c>
      <c r="C88" s="8">
        <v>81</v>
      </c>
    </row>
    <row r="89" spans="1:3" x14ac:dyDescent="0.2">
      <c r="A89" s="7" t="s">
        <v>216</v>
      </c>
      <c r="B89" s="8">
        <v>251</v>
      </c>
      <c r="C89" s="8" t="s">
        <v>634</v>
      </c>
    </row>
    <row r="90" spans="1:3" x14ac:dyDescent="0.2">
      <c r="A90" s="7" t="s">
        <v>200</v>
      </c>
      <c r="B90" s="8">
        <v>51</v>
      </c>
      <c r="C90" s="8">
        <v>0</v>
      </c>
    </row>
    <row r="91" spans="1:3" x14ac:dyDescent="0.2">
      <c r="A91" s="7" t="s">
        <v>647</v>
      </c>
      <c r="B91" s="8">
        <v>4520</v>
      </c>
      <c r="C91" s="8">
        <v>174</v>
      </c>
    </row>
    <row r="92" spans="1:3" x14ac:dyDescent="0.2">
      <c r="A92" s="7" t="s">
        <v>290</v>
      </c>
      <c r="B92" s="8">
        <v>8</v>
      </c>
      <c r="C92" s="8" t="s">
        <v>634</v>
      </c>
    </row>
    <row r="93" spans="1:3" x14ac:dyDescent="0.2">
      <c r="A93" s="7" t="s">
        <v>16</v>
      </c>
      <c r="B93" s="8">
        <v>37</v>
      </c>
      <c r="C93" s="8" t="s">
        <v>634</v>
      </c>
    </row>
    <row r="94" spans="1:3" x14ac:dyDescent="0.2">
      <c r="A94" s="7" t="s">
        <v>583</v>
      </c>
      <c r="B94" s="8">
        <v>91</v>
      </c>
      <c r="C94" s="8" t="s">
        <v>634</v>
      </c>
    </row>
    <row r="95" spans="1:3" x14ac:dyDescent="0.2">
      <c r="A95" s="7" t="s">
        <v>128</v>
      </c>
      <c r="B95" s="8">
        <v>288</v>
      </c>
      <c r="C95" s="8" t="s">
        <v>634</v>
      </c>
    </row>
    <row r="96" spans="1:3" x14ac:dyDescent="0.2">
      <c r="A96" s="7" t="s">
        <v>594</v>
      </c>
      <c r="B96" s="8">
        <v>178</v>
      </c>
      <c r="C96" s="8">
        <v>2</v>
      </c>
    </row>
    <row r="97" spans="1:3" x14ac:dyDescent="0.2">
      <c r="A97" s="7" t="s">
        <v>341</v>
      </c>
      <c r="B97" s="8">
        <v>808</v>
      </c>
      <c r="C97" s="8" t="s">
        <v>634</v>
      </c>
    </row>
    <row r="98" spans="1:3" x14ac:dyDescent="0.2">
      <c r="A98" s="7" t="s">
        <v>37</v>
      </c>
      <c r="B98" s="8">
        <v>430</v>
      </c>
      <c r="C98" s="8">
        <v>129</v>
      </c>
    </row>
    <row r="99" spans="1:3" x14ac:dyDescent="0.2">
      <c r="A99" s="7" t="s">
        <v>403</v>
      </c>
      <c r="B99" s="8">
        <v>211</v>
      </c>
      <c r="C99" s="8">
        <v>6</v>
      </c>
    </row>
    <row r="100" spans="1:3" x14ac:dyDescent="0.2">
      <c r="A100" s="7" t="s">
        <v>430</v>
      </c>
      <c r="B100" s="8">
        <v>112</v>
      </c>
      <c r="C100" s="8" t="s">
        <v>634</v>
      </c>
    </row>
    <row r="101" spans="1:3" x14ac:dyDescent="0.2">
      <c r="A101" s="7" t="s">
        <v>561</v>
      </c>
      <c r="B101" s="8">
        <v>544</v>
      </c>
      <c r="C101" s="8">
        <v>37</v>
      </c>
    </row>
    <row r="102" spans="1:3" x14ac:dyDescent="0.2">
      <c r="A102" s="7" t="s">
        <v>648</v>
      </c>
      <c r="B102" s="8">
        <v>1813</v>
      </c>
      <c r="C102" s="8" t="s">
        <v>634</v>
      </c>
    </row>
    <row r="103" spans="1:3" x14ac:dyDescent="0.2">
      <c r="A103" s="7" t="s">
        <v>649</v>
      </c>
      <c r="B103" s="8">
        <v>3485</v>
      </c>
      <c r="C103" s="8">
        <v>2423</v>
      </c>
    </row>
    <row r="104" spans="1:3" x14ac:dyDescent="0.2">
      <c r="A104" s="7" t="s">
        <v>262</v>
      </c>
      <c r="B104" s="8">
        <v>-3227</v>
      </c>
      <c r="C104" s="8">
        <v>1340</v>
      </c>
    </row>
    <row r="105" spans="1:3" x14ac:dyDescent="0.2">
      <c r="A105" s="7" t="s">
        <v>36</v>
      </c>
      <c r="B105" s="8">
        <v>218</v>
      </c>
      <c r="C105" s="8">
        <v>-1</v>
      </c>
    </row>
    <row r="106" spans="1:3" x14ac:dyDescent="0.2">
      <c r="A106" s="7" t="s">
        <v>401</v>
      </c>
      <c r="B106" s="8">
        <v>30</v>
      </c>
      <c r="C106" s="8">
        <v>-21</v>
      </c>
    </row>
    <row r="107" spans="1:3" x14ac:dyDescent="0.2">
      <c r="A107" s="7" t="s">
        <v>433</v>
      </c>
      <c r="B107" s="8">
        <v>97</v>
      </c>
      <c r="C107" s="8">
        <v>42</v>
      </c>
    </row>
    <row r="108" spans="1:3" x14ac:dyDescent="0.2">
      <c r="A108" s="7" t="s">
        <v>492</v>
      </c>
      <c r="B108" s="8">
        <v>1018</v>
      </c>
      <c r="C108" s="8">
        <v>2</v>
      </c>
    </row>
    <row r="109" spans="1:3" x14ac:dyDescent="0.2">
      <c r="A109" s="7" t="s">
        <v>126</v>
      </c>
      <c r="B109" s="8">
        <v>793</v>
      </c>
      <c r="C109" s="8">
        <v>4</v>
      </c>
    </row>
    <row r="110" spans="1:3" x14ac:dyDescent="0.2">
      <c r="A110" s="7" t="s">
        <v>393</v>
      </c>
      <c r="B110" s="8">
        <v>3636</v>
      </c>
      <c r="C110" s="8">
        <v>-76</v>
      </c>
    </row>
    <row r="111" spans="1:3" x14ac:dyDescent="0.2">
      <c r="A111" s="7" t="s">
        <v>650</v>
      </c>
      <c r="B111" s="8">
        <v>120</v>
      </c>
      <c r="C111" s="8">
        <v>-8</v>
      </c>
    </row>
    <row r="112" spans="1:3" x14ac:dyDescent="0.2">
      <c r="A112" s="7" t="s">
        <v>7</v>
      </c>
      <c r="B112" s="8">
        <v>634</v>
      </c>
      <c r="C112" s="8">
        <v>1095</v>
      </c>
    </row>
    <row r="113" spans="1:3" x14ac:dyDescent="0.2">
      <c r="A113" s="7" t="s">
        <v>596</v>
      </c>
      <c r="B113" s="8">
        <v>166</v>
      </c>
      <c r="C113" s="8">
        <v>43</v>
      </c>
    </row>
    <row r="114" spans="1:3" x14ac:dyDescent="0.2">
      <c r="A114" s="7" t="s">
        <v>651</v>
      </c>
      <c r="B114" s="8">
        <v>401851</v>
      </c>
      <c r="C114" s="8">
        <v>284078</v>
      </c>
    </row>
    <row r="115" spans="1:3" x14ac:dyDescent="0.2">
      <c r="A115" s="7" t="s">
        <v>652</v>
      </c>
      <c r="B115" s="8">
        <v>306975</v>
      </c>
      <c r="C115" s="8">
        <v>250008</v>
      </c>
    </row>
    <row r="116" spans="1:3" x14ac:dyDescent="0.2">
      <c r="A116" s="7" t="s">
        <v>653</v>
      </c>
      <c r="B116" s="8">
        <v>201825</v>
      </c>
      <c r="C116" s="8">
        <v>194532</v>
      </c>
    </row>
    <row r="117" spans="1:3" x14ac:dyDescent="0.2">
      <c r="A117" s="7" t="s">
        <v>405</v>
      </c>
      <c r="B117" s="8">
        <v>114734</v>
      </c>
      <c r="C117" s="8">
        <v>68811</v>
      </c>
    </row>
    <row r="118" spans="1:3" x14ac:dyDescent="0.2">
      <c r="A118" s="7" t="s">
        <v>654</v>
      </c>
      <c r="B118" s="8">
        <v>70541</v>
      </c>
      <c r="C118" s="8">
        <v>86247</v>
      </c>
    </row>
    <row r="119" spans="1:3" x14ac:dyDescent="0.2">
      <c r="A119" s="7" t="s">
        <v>655</v>
      </c>
      <c r="B119" s="8">
        <v>38</v>
      </c>
      <c r="C119" s="8" t="s">
        <v>634</v>
      </c>
    </row>
    <row r="120" spans="1:3" x14ac:dyDescent="0.2">
      <c r="A120" s="7" t="s">
        <v>656</v>
      </c>
      <c r="B120" s="8">
        <v>9497</v>
      </c>
      <c r="C120" s="8">
        <v>28280</v>
      </c>
    </row>
    <row r="121" spans="1:3" x14ac:dyDescent="0.2">
      <c r="A121" s="7" t="s">
        <v>657</v>
      </c>
      <c r="B121" s="8">
        <v>2831</v>
      </c>
      <c r="C121" s="8">
        <v>-441</v>
      </c>
    </row>
    <row r="122" spans="1:3" x14ac:dyDescent="0.2">
      <c r="A122" s="7" t="s">
        <v>322</v>
      </c>
      <c r="B122" s="8">
        <v>1691</v>
      </c>
      <c r="C122" s="8">
        <v>62</v>
      </c>
    </row>
    <row r="123" spans="1:3" x14ac:dyDescent="0.2">
      <c r="A123" s="7" t="s">
        <v>658</v>
      </c>
      <c r="B123" s="8">
        <v>2492</v>
      </c>
      <c r="C123" s="8">
        <v>11574</v>
      </c>
    </row>
    <row r="124" spans="1:3" x14ac:dyDescent="0.2">
      <c r="A124" s="7" t="s">
        <v>659</v>
      </c>
      <c r="B124" s="8">
        <v>105151</v>
      </c>
      <c r="C124" s="8">
        <v>55476</v>
      </c>
    </row>
    <row r="125" spans="1:3" x14ac:dyDescent="0.2">
      <c r="A125" s="7" t="s">
        <v>347</v>
      </c>
      <c r="B125" s="8">
        <v>481</v>
      </c>
      <c r="C125" s="8">
        <v>6</v>
      </c>
    </row>
    <row r="126" spans="1:3" x14ac:dyDescent="0.2">
      <c r="A126" s="7" t="s">
        <v>545</v>
      </c>
      <c r="B126" s="8">
        <v>1342</v>
      </c>
      <c r="C126" s="8">
        <v>21</v>
      </c>
    </row>
    <row r="127" spans="1:3" x14ac:dyDescent="0.2">
      <c r="A127" s="7" t="s">
        <v>376</v>
      </c>
      <c r="B127" s="8">
        <v>13771</v>
      </c>
      <c r="C127" s="8">
        <v>2664</v>
      </c>
    </row>
    <row r="128" spans="1:3" x14ac:dyDescent="0.2">
      <c r="A128" s="7" t="s">
        <v>660</v>
      </c>
      <c r="B128" s="8">
        <v>279</v>
      </c>
      <c r="C128" s="8">
        <v>-1</v>
      </c>
    </row>
    <row r="129" spans="1:3" x14ac:dyDescent="0.2">
      <c r="A129" s="7" t="s">
        <v>361</v>
      </c>
      <c r="B129" s="8">
        <v>9060</v>
      </c>
      <c r="C129" s="8">
        <v>13399</v>
      </c>
    </row>
    <row r="130" spans="1:3" x14ac:dyDescent="0.2">
      <c r="A130" s="7" t="s">
        <v>345</v>
      </c>
      <c r="B130" s="8">
        <v>6669</v>
      </c>
      <c r="C130" s="8" t="s">
        <v>634</v>
      </c>
    </row>
    <row r="131" spans="1:3" x14ac:dyDescent="0.2">
      <c r="A131" s="7" t="s">
        <v>226</v>
      </c>
      <c r="B131" s="8">
        <v>1298</v>
      </c>
      <c r="C131" s="8">
        <v>616</v>
      </c>
    </row>
    <row r="133" spans="1:3" x14ac:dyDescent="0.2">
      <c r="A133" s="7" t="s">
        <v>406</v>
      </c>
      <c r="B133" s="8">
        <v>55076</v>
      </c>
      <c r="C133" s="8">
        <v>33377</v>
      </c>
    </row>
    <row r="134" spans="1:3" x14ac:dyDescent="0.2">
      <c r="A134" s="7" t="s">
        <v>446</v>
      </c>
      <c r="B134" s="8">
        <v>9147</v>
      </c>
      <c r="C134" s="8">
        <v>4467</v>
      </c>
    </row>
    <row r="135" spans="1:3" x14ac:dyDescent="0.2">
      <c r="A135" s="7" t="s">
        <v>544</v>
      </c>
      <c r="B135" s="8">
        <v>29</v>
      </c>
      <c r="C135" s="8">
        <v>26</v>
      </c>
    </row>
    <row r="136" spans="1:3" x14ac:dyDescent="0.2">
      <c r="A136" s="7" t="s">
        <v>661</v>
      </c>
      <c r="B136" s="8">
        <v>8000</v>
      </c>
      <c r="C136" s="8">
        <v>900</v>
      </c>
    </row>
    <row r="137" spans="1:3" x14ac:dyDescent="0.2">
      <c r="A137" s="7" t="s">
        <v>70</v>
      </c>
      <c r="B137" s="8">
        <v>35024</v>
      </c>
      <c r="C137" s="8">
        <v>16298</v>
      </c>
    </row>
    <row r="138" spans="1:3" x14ac:dyDescent="0.2">
      <c r="A138" s="7" t="s">
        <v>270</v>
      </c>
      <c r="B138" s="8">
        <v>211</v>
      </c>
      <c r="C138" s="8">
        <v>72</v>
      </c>
    </row>
    <row r="139" spans="1:3" x14ac:dyDescent="0.2">
      <c r="A139" s="7" t="s">
        <v>26</v>
      </c>
      <c r="B139" s="8">
        <v>913</v>
      </c>
      <c r="C139" s="8">
        <v>15</v>
      </c>
    </row>
    <row r="140" spans="1:3" x14ac:dyDescent="0.2">
      <c r="A140" s="7" t="s">
        <v>460</v>
      </c>
      <c r="B140" s="8">
        <v>31</v>
      </c>
      <c r="C140" s="8" t="s">
        <v>634</v>
      </c>
    </row>
    <row r="141" spans="1:3" x14ac:dyDescent="0.2">
      <c r="A141" s="7" t="s">
        <v>167</v>
      </c>
      <c r="B141" s="8">
        <v>27417</v>
      </c>
      <c r="C141" s="8">
        <v>15947</v>
      </c>
    </row>
    <row r="142" spans="1:3" x14ac:dyDescent="0.2">
      <c r="A142" s="7" t="s">
        <v>662</v>
      </c>
      <c r="B142" s="8">
        <v>3649</v>
      </c>
      <c r="C142" s="8">
        <v>174</v>
      </c>
    </row>
    <row r="143" spans="1:3" x14ac:dyDescent="0.2">
      <c r="A143" s="7" t="s">
        <v>181</v>
      </c>
      <c r="B143" s="8">
        <v>216</v>
      </c>
      <c r="C143" s="8" t="s">
        <v>634</v>
      </c>
    </row>
    <row r="144" spans="1:3" x14ac:dyDescent="0.2">
      <c r="A144" s="7" t="s">
        <v>172</v>
      </c>
      <c r="B144" s="8">
        <v>87</v>
      </c>
      <c r="C144" s="8" t="s">
        <v>634</v>
      </c>
    </row>
    <row r="145" spans="1:3" x14ac:dyDescent="0.2">
      <c r="A145" s="7" t="s">
        <v>595</v>
      </c>
      <c r="B145" s="8">
        <v>2022</v>
      </c>
      <c r="C145" s="8">
        <v>47</v>
      </c>
    </row>
    <row r="146" spans="1:3" x14ac:dyDescent="0.2">
      <c r="A146" s="7" t="s">
        <v>3</v>
      </c>
      <c r="B146" s="8">
        <v>478</v>
      </c>
      <c r="C146" s="8">
        <v>43</v>
      </c>
    </row>
    <row r="147" spans="1:3" x14ac:dyDescent="0.2">
      <c r="A147" s="7" t="s">
        <v>663</v>
      </c>
      <c r="B147" s="8">
        <v>59852</v>
      </c>
      <c r="C147" s="8">
        <v>17771</v>
      </c>
    </row>
    <row r="148" spans="1:3" x14ac:dyDescent="0.2">
      <c r="A148" s="7" t="s">
        <v>296</v>
      </c>
      <c r="B148" s="8">
        <v>156</v>
      </c>
      <c r="C148" s="8">
        <v>334</v>
      </c>
    </row>
    <row r="149" spans="1:3" x14ac:dyDescent="0.2">
      <c r="A149" s="7" t="s">
        <v>0</v>
      </c>
      <c r="B149" s="8">
        <v>1396</v>
      </c>
      <c r="C149" s="8">
        <v>125</v>
      </c>
    </row>
    <row r="150" spans="1:3" x14ac:dyDescent="0.2">
      <c r="A150" s="7" t="s">
        <v>463</v>
      </c>
      <c r="B150" s="8">
        <v>1651</v>
      </c>
      <c r="C150" s="8">
        <v>28</v>
      </c>
    </row>
    <row r="151" spans="1:3" x14ac:dyDescent="0.2">
      <c r="A151" s="7" t="s">
        <v>582</v>
      </c>
      <c r="B151" s="8">
        <v>1305</v>
      </c>
      <c r="C151" s="8">
        <v>5890</v>
      </c>
    </row>
    <row r="152" spans="1:3" x14ac:dyDescent="0.2">
      <c r="A152" s="7" t="s">
        <v>356</v>
      </c>
      <c r="B152" s="8">
        <v>3748</v>
      </c>
      <c r="C152" s="8">
        <v>487</v>
      </c>
    </row>
    <row r="153" spans="1:3" x14ac:dyDescent="0.2">
      <c r="A153" s="7" t="s">
        <v>564</v>
      </c>
      <c r="B153" s="8">
        <v>1243</v>
      </c>
      <c r="C153" s="8">
        <v>1498</v>
      </c>
    </row>
    <row r="154" spans="1:3" x14ac:dyDescent="0.2">
      <c r="A154" s="7" t="s">
        <v>499</v>
      </c>
      <c r="B154" s="8">
        <v>4670</v>
      </c>
      <c r="C154" s="8">
        <v>1863</v>
      </c>
    </row>
    <row r="155" spans="1:3" x14ac:dyDescent="0.2">
      <c r="A155" s="7" t="s">
        <v>381</v>
      </c>
      <c r="B155" s="8">
        <v>29233</v>
      </c>
      <c r="C155" s="8">
        <v>3907</v>
      </c>
    </row>
    <row r="156" spans="1:3" x14ac:dyDescent="0.2">
      <c r="A156" s="7" t="s">
        <v>664</v>
      </c>
      <c r="B156" s="8">
        <v>206</v>
      </c>
      <c r="C156" s="8">
        <v>84</v>
      </c>
    </row>
    <row r="157" spans="1:3" x14ac:dyDescent="0.2">
      <c r="A157" s="7" t="s">
        <v>143</v>
      </c>
      <c r="B157" s="8">
        <v>1469</v>
      </c>
      <c r="C157" s="8" t="s">
        <v>634</v>
      </c>
    </row>
    <row r="158" spans="1:3" x14ac:dyDescent="0.2">
      <c r="A158" s="7" t="s">
        <v>297</v>
      </c>
      <c r="B158" s="8">
        <v>9086</v>
      </c>
      <c r="C158" s="8">
        <v>1469</v>
      </c>
    </row>
    <row r="159" spans="1:3" x14ac:dyDescent="0.2">
      <c r="A159" s="7" t="s">
        <v>32</v>
      </c>
      <c r="B159" s="8">
        <v>5500</v>
      </c>
      <c r="C159" s="8">
        <v>2015</v>
      </c>
    </row>
    <row r="160" spans="1:3" x14ac:dyDescent="0.2">
      <c r="A160" s="7" t="s">
        <v>665</v>
      </c>
      <c r="B160" s="8">
        <v>189</v>
      </c>
      <c r="C160" s="8">
        <v>70</v>
      </c>
    </row>
    <row r="162" spans="1:3" x14ac:dyDescent="0.2">
      <c r="A162" s="7" t="s">
        <v>666</v>
      </c>
      <c r="B162" s="8">
        <v>96345</v>
      </c>
      <c r="C162" s="8">
        <v>31370</v>
      </c>
    </row>
    <row r="163" spans="1:3" x14ac:dyDescent="0.2">
      <c r="A163" s="7" t="s">
        <v>255</v>
      </c>
      <c r="B163" s="8">
        <v>11333</v>
      </c>
      <c r="C163" s="8">
        <v>965</v>
      </c>
    </row>
    <row r="164" spans="1:3" x14ac:dyDescent="0.2">
      <c r="A164" s="7" t="s">
        <v>667</v>
      </c>
      <c r="B164" s="8">
        <v>643</v>
      </c>
      <c r="C164" s="8">
        <v>-29</v>
      </c>
    </row>
    <row r="165" spans="1:3" x14ac:dyDescent="0.2">
      <c r="A165" s="7" t="s">
        <v>481</v>
      </c>
      <c r="B165" s="8">
        <v>48506</v>
      </c>
      <c r="C165" s="8">
        <v>11588</v>
      </c>
    </row>
    <row r="166" spans="1:3" x14ac:dyDescent="0.2">
      <c r="A166" s="7" t="s">
        <v>134</v>
      </c>
      <c r="B166" s="8">
        <v>16789</v>
      </c>
      <c r="C166" s="8">
        <v>10524</v>
      </c>
    </row>
    <row r="167" spans="1:3" x14ac:dyDescent="0.2">
      <c r="A167" s="7" t="s">
        <v>448</v>
      </c>
      <c r="B167" s="8">
        <v>6430</v>
      </c>
      <c r="C167" s="8">
        <v>5483</v>
      </c>
    </row>
    <row r="168" spans="1:3" x14ac:dyDescent="0.2">
      <c r="A168" s="7" t="s">
        <v>198</v>
      </c>
      <c r="B168" s="8">
        <v>166</v>
      </c>
      <c r="C168" s="8">
        <v>134</v>
      </c>
    </row>
    <row r="169" spans="1:3" x14ac:dyDescent="0.2">
      <c r="A169" s="7" t="s">
        <v>293</v>
      </c>
      <c r="B169" s="8">
        <v>198</v>
      </c>
      <c r="C169" s="8" t="s">
        <v>634</v>
      </c>
    </row>
    <row r="170" spans="1:3" x14ac:dyDescent="0.2">
      <c r="A170" s="7" t="s">
        <v>394</v>
      </c>
      <c r="B170" s="8">
        <v>210</v>
      </c>
      <c r="C170" s="8">
        <v>7</v>
      </c>
    </row>
    <row r="171" spans="1:3" x14ac:dyDescent="0.2">
      <c r="A171" s="7" t="s">
        <v>395</v>
      </c>
      <c r="B171" s="8">
        <v>8455</v>
      </c>
      <c r="C171" s="8">
        <v>266</v>
      </c>
    </row>
    <row r="172" spans="1:3" x14ac:dyDescent="0.2">
      <c r="A172" s="7" t="s">
        <v>409</v>
      </c>
      <c r="B172" s="8">
        <v>-248</v>
      </c>
      <c r="C172" s="8" t="s">
        <v>634</v>
      </c>
    </row>
    <row r="173" spans="1:3" x14ac:dyDescent="0.2">
      <c r="A173" s="7" t="s">
        <v>426</v>
      </c>
      <c r="B173" s="8">
        <v>2289</v>
      </c>
      <c r="C173" s="8">
        <v>-60</v>
      </c>
    </row>
    <row r="174" spans="1:3" x14ac:dyDescent="0.2">
      <c r="A174" s="7" t="s">
        <v>668</v>
      </c>
      <c r="B174" s="8">
        <v>1574</v>
      </c>
      <c r="C174" s="8">
        <v>2492</v>
      </c>
    </row>
    <row r="175" spans="1:3" x14ac:dyDescent="0.2">
      <c r="A175" s="7" t="s">
        <v>669</v>
      </c>
      <c r="B175" s="8">
        <v>32404</v>
      </c>
      <c r="C175" s="8">
        <v>15426</v>
      </c>
    </row>
    <row r="176" spans="1:3" x14ac:dyDescent="0.2">
      <c r="A176" s="7" t="s">
        <v>259</v>
      </c>
      <c r="B176" s="8">
        <v>97</v>
      </c>
      <c r="C176" s="8">
        <v>1</v>
      </c>
    </row>
    <row r="177" spans="1:3" x14ac:dyDescent="0.2">
      <c r="A177" s="7" t="s">
        <v>278</v>
      </c>
      <c r="B177" s="8">
        <v>1466</v>
      </c>
      <c r="C177" s="8">
        <v>25</v>
      </c>
    </row>
    <row r="178" spans="1:3" x14ac:dyDescent="0.2">
      <c r="A178" s="7" t="s">
        <v>461</v>
      </c>
      <c r="B178" s="8">
        <v>-230</v>
      </c>
      <c r="C178" s="8">
        <v>-5</v>
      </c>
    </row>
    <row r="179" spans="1:3" x14ac:dyDescent="0.2">
      <c r="A179" s="7" t="s">
        <v>213</v>
      </c>
      <c r="B179" s="8">
        <v>806</v>
      </c>
      <c r="C179" s="8">
        <v>24</v>
      </c>
    </row>
    <row r="180" spans="1:3" x14ac:dyDescent="0.2">
      <c r="A180" s="7" t="s">
        <v>441</v>
      </c>
      <c r="B180" s="8">
        <v>969</v>
      </c>
      <c r="C180" s="8">
        <v>-1</v>
      </c>
    </row>
    <row r="181" spans="1:3" x14ac:dyDescent="0.2">
      <c r="A181" s="7" t="s">
        <v>193</v>
      </c>
      <c r="B181" s="8">
        <v>26083</v>
      </c>
      <c r="C181" s="8">
        <v>15050</v>
      </c>
    </row>
    <row r="182" spans="1:3" x14ac:dyDescent="0.2">
      <c r="A182" s="7" t="s">
        <v>490</v>
      </c>
      <c r="B182" s="8">
        <v>490</v>
      </c>
      <c r="C182" s="8">
        <v>16</v>
      </c>
    </row>
    <row r="183" spans="1:3" x14ac:dyDescent="0.2">
      <c r="A183" s="7" t="s">
        <v>432</v>
      </c>
      <c r="B183" s="8">
        <v>2723</v>
      </c>
      <c r="C183" s="8">
        <v>317</v>
      </c>
    </row>
    <row r="184" spans="1:3" x14ac:dyDescent="0.2">
      <c r="A184" s="7" t="s">
        <v>670</v>
      </c>
      <c r="B184" s="8">
        <v>2979</v>
      </c>
      <c r="C184" s="8">
        <v>83</v>
      </c>
    </row>
    <row r="185" spans="1:3" x14ac:dyDescent="0.2">
      <c r="A185" s="7" t="s">
        <v>671</v>
      </c>
      <c r="B185" s="8">
        <v>11</v>
      </c>
      <c r="C185" s="8">
        <v>0</v>
      </c>
    </row>
    <row r="186" spans="1:3" x14ac:dyDescent="0.2">
      <c r="A186" s="7" t="s">
        <v>333</v>
      </c>
      <c r="B186" s="8">
        <v>101</v>
      </c>
      <c r="C186" s="8">
        <v>5</v>
      </c>
    </row>
    <row r="187" spans="1:3" x14ac:dyDescent="0.2">
      <c r="A187" s="7" t="s">
        <v>424</v>
      </c>
      <c r="B187" s="8">
        <v>190</v>
      </c>
      <c r="C187" s="8">
        <v>6</v>
      </c>
    </row>
    <row r="188" spans="1:3" x14ac:dyDescent="0.2">
      <c r="A188" s="7" t="s">
        <v>672</v>
      </c>
      <c r="B188" s="8">
        <v>1148</v>
      </c>
      <c r="C188" s="8">
        <v>150</v>
      </c>
    </row>
    <row r="189" spans="1:3" x14ac:dyDescent="0.2">
      <c r="A189" s="7" t="s">
        <v>452</v>
      </c>
      <c r="B189" s="8">
        <v>290</v>
      </c>
      <c r="C189" s="8">
        <v>-54</v>
      </c>
    </row>
    <row r="190" spans="1:3" x14ac:dyDescent="0.2">
      <c r="A190" s="7" t="s">
        <v>326</v>
      </c>
      <c r="B190" s="8">
        <v>89</v>
      </c>
      <c r="C190" s="8">
        <v>15</v>
      </c>
    </row>
    <row r="191" spans="1:3" x14ac:dyDescent="0.2">
      <c r="A191" s="7" t="s">
        <v>558</v>
      </c>
      <c r="B191" s="8">
        <v>58</v>
      </c>
      <c r="C191" s="8">
        <v>1</v>
      </c>
    </row>
    <row r="192" spans="1:3" x14ac:dyDescent="0.2">
      <c r="A192" s="7" t="s">
        <v>338</v>
      </c>
      <c r="B192" s="8">
        <v>2024</v>
      </c>
      <c r="C192" s="8">
        <v>25</v>
      </c>
    </row>
    <row r="193" spans="1:3" x14ac:dyDescent="0.2">
      <c r="A193" s="7" t="s">
        <v>59</v>
      </c>
      <c r="B193" s="8">
        <v>64</v>
      </c>
      <c r="C193" s="8">
        <v>3</v>
      </c>
    </row>
    <row r="194" spans="1:3" x14ac:dyDescent="0.2">
      <c r="A194" s="7" t="s">
        <v>4</v>
      </c>
      <c r="B194" s="8">
        <v>178</v>
      </c>
      <c r="C194" s="8" t="s">
        <v>634</v>
      </c>
    </row>
    <row r="196" spans="1:3" x14ac:dyDescent="0.2">
      <c r="A196" s="7" t="s">
        <v>100</v>
      </c>
      <c r="B196" s="8">
        <v>228</v>
      </c>
      <c r="C196" s="8">
        <v>58</v>
      </c>
    </row>
    <row r="197" spans="1:3" x14ac:dyDescent="0.2">
      <c r="A197" s="7" t="s">
        <v>673</v>
      </c>
      <c r="B197" s="8">
        <v>4</v>
      </c>
      <c r="C197" s="8">
        <v>0</v>
      </c>
    </row>
    <row r="198" spans="1:3" x14ac:dyDescent="0.2">
      <c r="A198" s="7" t="s">
        <v>674</v>
      </c>
      <c r="B198" s="8">
        <v>119</v>
      </c>
      <c r="C198" s="8">
        <v>3</v>
      </c>
    </row>
    <row r="199" spans="1:3" x14ac:dyDescent="0.2">
      <c r="A199" s="7" t="s">
        <v>675</v>
      </c>
      <c r="B199" s="8">
        <v>127</v>
      </c>
      <c r="C199" s="8">
        <v>5</v>
      </c>
    </row>
    <row r="200" spans="1:3" x14ac:dyDescent="0.2">
      <c r="A200" s="7" t="s">
        <v>676</v>
      </c>
      <c r="B200" s="8">
        <v>97</v>
      </c>
      <c r="C200" s="8">
        <v>0</v>
      </c>
    </row>
    <row r="201" spans="1:3" x14ac:dyDescent="0.2">
      <c r="A201" s="7" t="s">
        <v>677</v>
      </c>
      <c r="B201" s="8">
        <v>33</v>
      </c>
      <c r="C201" s="8">
        <v>3</v>
      </c>
    </row>
    <row r="202" spans="1:3" x14ac:dyDescent="0.2">
      <c r="A202" s="7" t="s">
        <v>537</v>
      </c>
      <c r="B202" s="8">
        <v>549</v>
      </c>
      <c r="C202" s="8" t="s">
        <v>634</v>
      </c>
    </row>
    <row r="203" spans="1:3" x14ac:dyDescent="0.2">
      <c r="A203" s="7" t="s">
        <v>678</v>
      </c>
      <c r="B203" s="8">
        <v>2240</v>
      </c>
      <c r="C203" s="8">
        <v>655</v>
      </c>
    </row>
    <row r="204" spans="1:3" x14ac:dyDescent="0.2">
      <c r="A204" s="7" t="s">
        <v>679</v>
      </c>
      <c r="B204" s="8" t="s">
        <v>634</v>
      </c>
      <c r="C204" s="8">
        <v>540</v>
      </c>
    </row>
    <row r="205" spans="1:3" x14ac:dyDescent="0.2">
      <c r="A205" s="7" t="s">
        <v>121</v>
      </c>
      <c r="B205" s="8">
        <v>350</v>
      </c>
      <c r="C205" s="8">
        <v>6</v>
      </c>
    </row>
    <row r="206" spans="1:3" x14ac:dyDescent="0.2">
      <c r="A206" s="7" t="s">
        <v>292</v>
      </c>
      <c r="B206" s="8">
        <v>64</v>
      </c>
      <c r="C206" s="8">
        <v>38</v>
      </c>
    </row>
    <row r="207" spans="1:3" x14ac:dyDescent="0.2">
      <c r="A207" s="7" t="s">
        <v>511</v>
      </c>
      <c r="B207" s="8">
        <v>0</v>
      </c>
      <c r="C207" s="8">
        <v>0</v>
      </c>
    </row>
    <row r="208" spans="1:3" x14ac:dyDescent="0.2">
      <c r="A208" s="7" t="s">
        <v>571</v>
      </c>
      <c r="B208" s="8">
        <v>27</v>
      </c>
      <c r="C208" s="8">
        <v>-11</v>
      </c>
    </row>
    <row r="209" spans="1:3" x14ac:dyDescent="0.2">
      <c r="A209" s="7" t="s">
        <v>680</v>
      </c>
      <c r="B209" s="8">
        <v>1</v>
      </c>
      <c r="C209" s="8" t="s">
        <v>634</v>
      </c>
    </row>
    <row r="210" spans="1:3" x14ac:dyDescent="0.2">
      <c r="A210" s="7" t="s">
        <v>83</v>
      </c>
      <c r="B210" s="8" t="s">
        <v>634</v>
      </c>
      <c r="C210" s="8" t="s">
        <v>634</v>
      </c>
    </row>
    <row r="211" spans="1:3" x14ac:dyDescent="0.2">
      <c r="A211" s="7" t="s">
        <v>581</v>
      </c>
      <c r="B211" s="8">
        <v>1439</v>
      </c>
      <c r="C211" s="8">
        <v>76</v>
      </c>
    </row>
    <row r="212" spans="1:3" x14ac:dyDescent="0.2">
      <c r="A212" s="7" t="s">
        <v>681</v>
      </c>
      <c r="B212" s="8" t="s">
        <v>634</v>
      </c>
      <c r="C212" s="8" t="s">
        <v>634</v>
      </c>
    </row>
    <row r="213" spans="1:3" x14ac:dyDescent="0.2">
      <c r="A213" s="7" t="s">
        <v>549</v>
      </c>
      <c r="B213" s="8">
        <v>-7</v>
      </c>
      <c r="C213" s="8" t="s">
        <v>634</v>
      </c>
    </row>
    <row r="214" spans="1:3" x14ac:dyDescent="0.2">
      <c r="A214" s="7" t="s">
        <v>362</v>
      </c>
      <c r="B214" s="8">
        <v>29</v>
      </c>
      <c r="C214" s="8">
        <v>0</v>
      </c>
    </row>
    <row r="215" spans="1:3" x14ac:dyDescent="0.2">
      <c r="A215" s="7" t="s">
        <v>148</v>
      </c>
      <c r="B215" s="8">
        <v>1</v>
      </c>
      <c r="C215" s="8" t="s">
        <v>634</v>
      </c>
    </row>
    <row r="216" spans="1:3" x14ac:dyDescent="0.2">
      <c r="A216" s="7" t="s">
        <v>80</v>
      </c>
      <c r="B216" s="8">
        <v>238</v>
      </c>
      <c r="C216" s="8">
        <v>2</v>
      </c>
    </row>
    <row r="217" spans="1:3" x14ac:dyDescent="0.2">
      <c r="A217" s="7" t="s">
        <v>521</v>
      </c>
      <c r="B217" s="8">
        <v>25</v>
      </c>
      <c r="C217" s="8">
        <v>3</v>
      </c>
    </row>
    <row r="218" spans="1:3" x14ac:dyDescent="0.2">
      <c r="A218" s="7" t="s">
        <v>510</v>
      </c>
      <c r="B218" s="8">
        <v>59</v>
      </c>
      <c r="C218" s="8">
        <v>1</v>
      </c>
    </row>
    <row r="219" spans="1:3" x14ac:dyDescent="0.2">
      <c r="A219" s="7" t="s">
        <v>682</v>
      </c>
      <c r="B219" s="8">
        <v>75013</v>
      </c>
      <c r="C219" s="8">
        <v>61984</v>
      </c>
    </row>
    <row r="220" spans="1:3" x14ac:dyDescent="0.2">
      <c r="A220" s="7" t="s">
        <v>683</v>
      </c>
      <c r="B220" s="8">
        <v>4600</v>
      </c>
      <c r="C220" s="8">
        <v>317</v>
      </c>
    </row>
    <row r="221" spans="1:3" x14ac:dyDescent="0.2">
      <c r="A221" s="7" t="s">
        <v>166</v>
      </c>
      <c r="B221" s="8">
        <v>1051</v>
      </c>
      <c r="C221" s="8">
        <v>6</v>
      </c>
    </row>
    <row r="222" spans="1:3" x14ac:dyDescent="0.2">
      <c r="A222" s="7" t="s">
        <v>318</v>
      </c>
      <c r="B222" s="8">
        <v>406</v>
      </c>
      <c r="C222" s="8">
        <v>46</v>
      </c>
    </row>
    <row r="223" spans="1:3" x14ac:dyDescent="0.2">
      <c r="A223" s="7" t="s">
        <v>329</v>
      </c>
      <c r="B223" s="8">
        <v>760</v>
      </c>
      <c r="C223" s="8">
        <v>29</v>
      </c>
    </row>
    <row r="224" spans="1:3" x14ac:dyDescent="0.2">
      <c r="A224" s="7" t="s">
        <v>258</v>
      </c>
      <c r="B224" s="8">
        <v>1686</v>
      </c>
      <c r="C224" s="8">
        <v>185</v>
      </c>
    </row>
    <row r="225" spans="1:3" x14ac:dyDescent="0.2">
      <c r="A225" s="7" t="s">
        <v>684</v>
      </c>
      <c r="B225" s="8">
        <v>213</v>
      </c>
      <c r="C225" s="8">
        <v>5</v>
      </c>
    </row>
    <row r="226" spans="1:3" x14ac:dyDescent="0.2">
      <c r="A226" s="7" t="s">
        <v>685</v>
      </c>
      <c r="B226" s="8">
        <v>69599</v>
      </c>
      <c r="C226" s="8">
        <v>61532</v>
      </c>
    </row>
    <row r="227" spans="1:3" x14ac:dyDescent="0.2">
      <c r="A227" s="7" t="s">
        <v>69</v>
      </c>
      <c r="B227" s="8">
        <v>529</v>
      </c>
      <c r="C227" s="8">
        <v>8</v>
      </c>
    </row>
    <row r="228" spans="1:3" x14ac:dyDescent="0.2">
      <c r="A228" s="7" t="s">
        <v>429</v>
      </c>
      <c r="B228" s="8">
        <v>563</v>
      </c>
      <c r="C228" s="8">
        <v>232</v>
      </c>
    </row>
    <row r="229" spans="1:3" x14ac:dyDescent="0.2">
      <c r="A229" s="7" t="s">
        <v>479</v>
      </c>
      <c r="B229" s="8">
        <v>1393</v>
      </c>
      <c r="C229" s="8">
        <v>51</v>
      </c>
    </row>
    <row r="230" spans="1:3" x14ac:dyDescent="0.2">
      <c r="A230" s="7" t="s">
        <v>65</v>
      </c>
      <c r="B230" s="8">
        <v>11551</v>
      </c>
      <c r="C230" s="8">
        <v>7885</v>
      </c>
    </row>
    <row r="231" spans="1:3" x14ac:dyDescent="0.2">
      <c r="A231" s="7" t="s">
        <v>686</v>
      </c>
      <c r="B231" s="8">
        <v>438</v>
      </c>
      <c r="C231" s="8">
        <v>0</v>
      </c>
    </row>
    <row r="232" spans="1:3" x14ac:dyDescent="0.2">
      <c r="A232" s="7" t="s">
        <v>687</v>
      </c>
      <c r="B232" s="8">
        <v>208</v>
      </c>
      <c r="C232" s="8">
        <v>4</v>
      </c>
    </row>
    <row r="233" spans="1:3" x14ac:dyDescent="0.2">
      <c r="A233" s="7" t="s">
        <v>2</v>
      </c>
      <c r="B233" s="8">
        <v>43168</v>
      </c>
      <c r="C233" s="8">
        <v>52616</v>
      </c>
    </row>
    <row r="234" spans="1:3" x14ac:dyDescent="0.2">
      <c r="A234" s="7" t="s">
        <v>33</v>
      </c>
      <c r="B234" s="8">
        <v>-15</v>
      </c>
      <c r="C234" s="8" t="s">
        <v>634</v>
      </c>
    </row>
    <row r="235" spans="1:3" x14ac:dyDescent="0.2">
      <c r="A235" s="7" t="s">
        <v>420</v>
      </c>
      <c r="B235" s="8">
        <v>3632</v>
      </c>
      <c r="C235" s="8" t="s">
        <v>634</v>
      </c>
    </row>
    <row r="236" spans="1:3" x14ac:dyDescent="0.2">
      <c r="A236" s="7" t="s">
        <v>352</v>
      </c>
      <c r="B236" s="8">
        <v>6495</v>
      </c>
      <c r="C236" s="8">
        <v>736</v>
      </c>
    </row>
    <row r="237" spans="1:3" x14ac:dyDescent="0.2">
      <c r="A237" s="7" t="s">
        <v>253</v>
      </c>
      <c r="B237" s="8">
        <v>1636</v>
      </c>
      <c r="C237" s="8" t="s">
        <v>634</v>
      </c>
    </row>
    <row r="238" spans="1:3" x14ac:dyDescent="0.2">
      <c r="A238" s="7" t="s">
        <v>503</v>
      </c>
      <c r="B238" s="8">
        <v>814</v>
      </c>
      <c r="C238" s="8">
        <v>135</v>
      </c>
    </row>
    <row r="239" spans="1:3" x14ac:dyDescent="0.2">
      <c r="A239" s="7" t="s">
        <v>688</v>
      </c>
    </row>
    <row r="240" spans="1:3" x14ac:dyDescent="0.2">
      <c r="A240" s="7" t="s">
        <v>689</v>
      </c>
      <c r="B240" s="8">
        <v>23774</v>
      </c>
      <c r="C240" s="8">
        <v>3055</v>
      </c>
    </row>
    <row r="241" spans="1:3" x14ac:dyDescent="0.2">
      <c r="A241" s="7" t="s">
        <v>690</v>
      </c>
      <c r="B241" s="8">
        <v>26011</v>
      </c>
      <c r="C241" s="8">
        <v>9378</v>
      </c>
    </row>
    <row r="242" spans="1:3" x14ac:dyDescent="0.2">
      <c r="A242" s="7" t="s">
        <v>691</v>
      </c>
      <c r="B242" s="8">
        <v>4606</v>
      </c>
      <c r="C242" s="8">
        <v>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5"/>
  <sheetViews>
    <sheetView workbookViewId="0">
      <selection activeCell="O29" sqref="O29"/>
    </sheetView>
  </sheetViews>
  <sheetFormatPr baseColWidth="10" defaultColWidth="7.6640625" defaultRowHeight="15" x14ac:dyDescent="0.2"/>
  <cols>
    <col min="1" max="1" width="30.1640625" style="7" bestFit="1" customWidth="1"/>
    <col min="2" max="2" width="9.5" style="11" bestFit="1" customWidth="1"/>
    <col min="3" max="3" width="10.5" style="11" bestFit="1" customWidth="1"/>
    <col min="4" max="16384" width="7.6640625" style="7"/>
  </cols>
  <sheetData>
    <row r="1" spans="1:3" ht="15.75" customHeight="1" x14ac:dyDescent="0.2">
      <c r="A1" s="7" t="s">
        <v>692</v>
      </c>
      <c r="B1" s="9">
        <v>2015</v>
      </c>
      <c r="C1" s="9">
        <v>2015</v>
      </c>
    </row>
    <row r="2" spans="1:3" ht="15.75" customHeight="1" x14ac:dyDescent="0.2">
      <c r="A2" s="7" t="s">
        <v>629</v>
      </c>
      <c r="B2" s="10">
        <v>1774001</v>
      </c>
      <c r="C2" s="11">
        <v>1594317</v>
      </c>
    </row>
    <row r="3" spans="1:3" ht="15.75" customHeight="1" x14ac:dyDescent="0.2">
      <c r="A3" s="7" t="s">
        <v>630</v>
      </c>
      <c r="B3" s="11">
        <v>984105</v>
      </c>
      <c r="C3" s="11">
        <v>1172867</v>
      </c>
    </row>
    <row r="4" spans="1:3" ht="15.75" customHeight="1" x14ac:dyDescent="0.2">
      <c r="A4" s="7" t="s">
        <v>631</v>
      </c>
      <c r="B4" s="11">
        <v>565934</v>
      </c>
      <c r="C4" s="11">
        <v>665781</v>
      </c>
    </row>
    <row r="5" spans="1:3" ht="15.75" customHeight="1" x14ac:dyDescent="0.2">
      <c r="A5" s="7" t="s">
        <v>28</v>
      </c>
      <c r="B5" s="11">
        <v>483839</v>
      </c>
      <c r="C5" s="11">
        <v>535957</v>
      </c>
    </row>
    <row r="6" spans="1:3" ht="15.75" customHeight="1" x14ac:dyDescent="0.2">
      <c r="A6" s="7" t="s">
        <v>47</v>
      </c>
      <c r="B6" s="11">
        <v>3785</v>
      </c>
      <c r="C6" s="11">
        <v>10107</v>
      </c>
    </row>
    <row r="7" spans="1:3" ht="15.75" customHeight="1" x14ac:dyDescent="0.2">
      <c r="A7" s="7" t="s">
        <v>518</v>
      </c>
      <c r="B7" s="11">
        <v>21244</v>
      </c>
      <c r="C7" s="11">
        <v>30356</v>
      </c>
    </row>
    <row r="8" spans="1:3" ht="15.75" customHeight="1" x14ac:dyDescent="0.2">
      <c r="A8" s="7" t="s">
        <v>493</v>
      </c>
      <c r="B8" s="11">
        <v>2822</v>
      </c>
      <c r="C8" s="11">
        <v>163</v>
      </c>
    </row>
    <row r="9" spans="1:3" ht="15.75" customHeight="1" x14ac:dyDescent="0.2">
      <c r="A9" s="7" t="s">
        <v>417</v>
      </c>
      <c r="B9" s="11">
        <v>270</v>
      </c>
      <c r="C9" s="11">
        <v>-4</v>
      </c>
    </row>
    <row r="10" spans="1:3" ht="15.75" customHeight="1" x14ac:dyDescent="0.2">
      <c r="A10" s="7" t="s">
        <v>358</v>
      </c>
      <c r="B10" s="11">
        <v>7385</v>
      </c>
      <c r="C10" s="11">
        <v>16843</v>
      </c>
    </row>
    <row r="11" spans="1:3" ht="15.75" customHeight="1" x14ac:dyDescent="0.2">
      <c r="A11" s="7" t="s">
        <v>144</v>
      </c>
      <c r="B11" s="11">
        <v>465</v>
      </c>
      <c r="C11" s="11">
        <v>2487</v>
      </c>
    </row>
    <row r="12" spans="1:3" ht="15.75" customHeight="1" x14ac:dyDescent="0.2">
      <c r="A12" s="7" t="s">
        <v>251</v>
      </c>
      <c r="B12" s="11">
        <v>4102</v>
      </c>
      <c r="C12" s="11">
        <v>11177</v>
      </c>
    </row>
    <row r="13" spans="1:3" ht="15.75" customHeight="1" x14ac:dyDescent="0.2">
      <c r="A13" s="7" t="s">
        <v>412</v>
      </c>
      <c r="B13" s="11">
        <v>130</v>
      </c>
      <c r="C13" s="11">
        <v>323</v>
      </c>
    </row>
    <row r="14" spans="1:3" ht="15.75" customHeight="1" x14ac:dyDescent="0.2">
      <c r="A14" s="7" t="s">
        <v>39</v>
      </c>
      <c r="B14" s="11">
        <v>1568</v>
      </c>
      <c r="C14" s="11">
        <v>-16029</v>
      </c>
    </row>
    <row r="15" spans="1:3" ht="15.75" customHeight="1" x14ac:dyDescent="0.2">
      <c r="A15" s="7" t="s">
        <v>305</v>
      </c>
      <c r="B15" s="11">
        <v>46991</v>
      </c>
      <c r="C15" s="11">
        <v>44373</v>
      </c>
    </row>
    <row r="16" spans="1:3" ht="15.75" customHeight="1" x14ac:dyDescent="0.2">
      <c r="A16" s="7" t="s">
        <v>385</v>
      </c>
      <c r="B16" s="11">
        <v>33312</v>
      </c>
      <c r="C16" s="11">
        <v>93283</v>
      </c>
    </row>
    <row r="17" spans="1:3" ht="15.75" customHeight="1" x14ac:dyDescent="0.2">
      <c r="A17" s="7" t="s">
        <v>559</v>
      </c>
      <c r="B17" s="11">
        <v>1140</v>
      </c>
      <c r="C17" s="11">
        <v>2127</v>
      </c>
    </row>
    <row r="18" spans="1:3" ht="15.75" customHeight="1" x14ac:dyDescent="0.2">
      <c r="A18" s="7" t="s">
        <v>38</v>
      </c>
      <c r="B18" s="11">
        <v>-14804</v>
      </c>
      <c r="C18" s="11">
        <v>-15972</v>
      </c>
    </row>
    <row r="19" spans="1:3" ht="15.75" customHeight="1" x14ac:dyDescent="0.2">
      <c r="A19" s="7" t="s">
        <v>84</v>
      </c>
      <c r="B19" s="11">
        <v>188327</v>
      </c>
      <c r="C19" s="11">
        <v>166291</v>
      </c>
    </row>
    <row r="20" spans="1:3" ht="15.75" customHeight="1" x14ac:dyDescent="0.2">
      <c r="A20" s="7" t="s">
        <v>140</v>
      </c>
      <c r="B20" s="11">
        <v>19331</v>
      </c>
      <c r="C20" s="11">
        <v>20279</v>
      </c>
    </row>
    <row r="21" spans="1:3" ht="15.75" customHeight="1" x14ac:dyDescent="0.2">
      <c r="A21" s="7" t="s">
        <v>219</v>
      </c>
      <c r="B21" s="11">
        <v>668</v>
      </c>
      <c r="C21" s="11">
        <v>32</v>
      </c>
    </row>
    <row r="22" spans="1:3" ht="15.75" customHeight="1" x14ac:dyDescent="0.2">
      <c r="A22" s="7" t="s">
        <v>340</v>
      </c>
      <c r="B22" s="11">
        <v>874</v>
      </c>
      <c r="C22" s="11">
        <v>85</v>
      </c>
    </row>
    <row r="23" spans="1:3" ht="15.75" customHeight="1" x14ac:dyDescent="0.2">
      <c r="A23" s="7" t="s">
        <v>239</v>
      </c>
      <c r="B23" s="11">
        <v>16001</v>
      </c>
      <c r="C23" s="11">
        <v>50449</v>
      </c>
    </row>
    <row r="24" spans="1:3" ht="15.75" customHeight="1" x14ac:dyDescent="0.2">
      <c r="A24" s="7" t="s">
        <v>324</v>
      </c>
      <c r="B24" s="11">
        <v>4687</v>
      </c>
      <c r="C24" s="11">
        <v>-5253</v>
      </c>
    </row>
    <row r="25" spans="1:3" ht="15.75" customHeight="1" x14ac:dyDescent="0.2">
      <c r="A25" s="7" t="s">
        <v>10</v>
      </c>
      <c r="B25" s="11">
        <v>68751</v>
      </c>
      <c r="C25" s="11">
        <v>138016</v>
      </c>
    </row>
    <row r="26" spans="1:3" ht="15.75" customHeight="1" x14ac:dyDescent="0.2">
      <c r="A26" s="7" t="s">
        <v>58</v>
      </c>
      <c r="B26" s="11">
        <v>13472</v>
      </c>
      <c r="C26" s="11">
        <v>3216</v>
      </c>
    </row>
    <row r="27" spans="1:3" ht="15.75" customHeight="1" x14ac:dyDescent="0.2">
      <c r="A27" s="7" t="s">
        <v>346</v>
      </c>
      <c r="B27" s="11">
        <v>6933</v>
      </c>
      <c r="C27" s="11">
        <v>5685</v>
      </c>
    </row>
    <row r="28" spans="1:3" ht="15.75" customHeight="1" x14ac:dyDescent="0.2">
      <c r="A28" s="7" t="s">
        <v>443</v>
      </c>
      <c r="B28" s="11">
        <v>3839</v>
      </c>
      <c r="C28" s="11">
        <v>562</v>
      </c>
    </row>
    <row r="29" spans="1:3" ht="15.75" customHeight="1" x14ac:dyDescent="0.2">
      <c r="A29" s="7" t="s">
        <v>632</v>
      </c>
      <c r="B29" s="11">
        <v>-196</v>
      </c>
      <c r="C29" s="11">
        <v>-183</v>
      </c>
    </row>
    <row r="30" spans="1:3" ht="15.75" customHeight="1" x14ac:dyDescent="0.2">
      <c r="A30" s="7" t="s">
        <v>302</v>
      </c>
      <c r="B30" s="11">
        <v>1625</v>
      </c>
      <c r="C30" s="11">
        <v>252</v>
      </c>
    </row>
    <row r="31" spans="1:3" ht="15.75" customHeight="1" x14ac:dyDescent="0.2">
      <c r="A31" s="7" t="s">
        <v>63</v>
      </c>
      <c r="B31" s="11">
        <v>11910</v>
      </c>
      <c r="C31" s="11">
        <v>44489</v>
      </c>
    </row>
    <row r="32" spans="1:3" ht="15.75" customHeight="1" x14ac:dyDescent="0.2">
      <c r="A32" s="7" t="s">
        <v>57</v>
      </c>
      <c r="B32" s="11">
        <v>6202</v>
      </c>
      <c r="C32" s="11">
        <v>14937</v>
      </c>
    </row>
    <row r="33" spans="1:3" ht="15.75" customHeight="1" x14ac:dyDescent="0.2">
      <c r="A33" s="7" t="s">
        <v>541</v>
      </c>
      <c r="B33" s="11">
        <v>33003</v>
      </c>
      <c r="C33" s="11">
        <v>-82138</v>
      </c>
    </row>
    <row r="34" spans="1:3" ht="15.75" customHeight="1" x14ac:dyDescent="0.2">
      <c r="A34" s="7" t="s">
        <v>633</v>
      </c>
      <c r="B34" s="11">
        <v>82094</v>
      </c>
      <c r="C34" s="11">
        <v>129824</v>
      </c>
    </row>
    <row r="35" spans="1:3" ht="15.75" customHeight="1" x14ac:dyDescent="0.2">
      <c r="A35" s="7" t="s">
        <v>104</v>
      </c>
      <c r="B35" s="11">
        <v>-669</v>
      </c>
      <c r="C35" s="11" t="s">
        <v>634</v>
      </c>
    </row>
    <row r="36" spans="1:3" ht="15.75" customHeight="1" x14ac:dyDescent="0.2">
      <c r="A36" s="7" t="s">
        <v>20</v>
      </c>
      <c r="B36" s="11">
        <v>709</v>
      </c>
      <c r="C36" s="11">
        <v>-31</v>
      </c>
    </row>
    <row r="37" spans="1:3" ht="15.75" customHeight="1" x14ac:dyDescent="0.2">
      <c r="A37" s="7" t="s">
        <v>550</v>
      </c>
      <c r="B37" s="11">
        <v>11654</v>
      </c>
      <c r="C37" s="11">
        <v>25848</v>
      </c>
    </row>
    <row r="38" spans="1:3" ht="15.75" customHeight="1" x14ac:dyDescent="0.2">
      <c r="A38" s="7" t="s">
        <v>153</v>
      </c>
      <c r="B38" s="11">
        <v>70400</v>
      </c>
      <c r="C38" s="11">
        <v>104007</v>
      </c>
    </row>
    <row r="39" spans="1:3" ht="15.75" customHeight="1" x14ac:dyDescent="0.2">
      <c r="A39" s="7" t="s">
        <v>180</v>
      </c>
      <c r="B39" s="11">
        <v>389914</v>
      </c>
      <c r="C39" s="11">
        <v>370214</v>
      </c>
    </row>
    <row r="40" spans="1:3" ht="15.75" customHeight="1" x14ac:dyDescent="0.2">
      <c r="A40" s="7" t="s">
        <v>163</v>
      </c>
      <c r="B40" s="11">
        <v>41512</v>
      </c>
      <c r="C40" s="11">
        <v>67037</v>
      </c>
    </row>
    <row r="41" spans="1:3" ht="15.75" customHeight="1" x14ac:dyDescent="0.2">
      <c r="A41" s="7" t="s">
        <v>325</v>
      </c>
      <c r="B41" s="11">
        <v>348402</v>
      </c>
      <c r="C41" s="11">
        <v>303177</v>
      </c>
    </row>
    <row r="42" spans="1:3" ht="15.75" customHeight="1" x14ac:dyDescent="0.2">
      <c r="A42" s="7" t="s">
        <v>635</v>
      </c>
      <c r="B42" s="11">
        <v>28257</v>
      </c>
      <c r="C42" s="11">
        <v>136872</v>
      </c>
    </row>
    <row r="43" spans="1:3" ht="15.75" customHeight="1" x14ac:dyDescent="0.2">
      <c r="A43" s="7" t="s">
        <v>350</v>
      </c>
      <c r="B43" s="11">
        <v>19477</v>
      </c>
      <c r="C43" s="11">
        <v>-1672</v>
      </c>
    </row>
    <row r="44" spans="1:3" ht="15.75" customHeight="1" x14ac:dyDescent="0.2">
      <c r="A44" s="7" t="s">
        <v>304</v>
      </c>
      <c r="B44" s="11">
        <v>-143</v>
      </c>
      <c r="C44" s="11">
        <v>-84</v>
      </c>
    </row>
    <row r="45" spans="1:3" ht="15.75" customHeight="1" x14ac:dyDescent="0.2">
      <c r="A45" s="7" t="s">
        <v>386</v>
      </c>
      <c r="B45" s="11">
        <v>11510</v>
      </c>
      <c r="C45" s="11">
        <v>9884</v>
      </c>
    </row>
    <row r="46" spans="1:3" ht="15.75" customHeight="1" x14ac:dyDescent="0.2">
      <c r="A46" s="7" t="s">
        <v>590</v>
      </c>
      <c r="B46" s="11">
        <v>-2250</v>
      </c>
      <c r="C46" s="11">
        <v>128654</v>
      </c>
    </row>
    <row r="47" spans="1:3" ht="15.75" customHeight="1" x14ac:dyDescent="0.2">
      <c r="A47" s="7" t="s">
        <v>451</v>
      </c>
      <c r="B47" s="11">
        <v>-337</v>
      </c>
      <c r="C47" s="11">
        <v>90</v>
      </c>
    </row>
    <row r="48" spans="1:3" ht="15.75" customHeight="1" x14ac:dyDescent="0.2">
      <c r="A48" s="7" t="s">
        <v>636</v>
      </c>
      <c r="B48" s="11">
        <v>752329</v>
      </c>
      <c r="C48" s="11">
        <v>389267</v>
      </c>
    </row>
    <row r="49" spans="1:3" ht="15.75" customHeight="1" x14ac:dyDescent="0.2">
      <c r="A49" s="7" t="s">
        <v>637</v>
      </c>
      <c r="B49" s="11">
        <v>61495</v>
      </c>
      <c r="C49" s="11">
        <v>18045</v>
      </c>
    </row>
    <row r="50" spans="1:3" ht="15.75" customHeight="1" x14ac:dyDescent="0.2">
      <c r="A50" s="7" t="s">
        <v>638</v>
      </c>
      <c r="B50" s="11">
        <v>12981</v>
      </c>
      <c r="C50" s="11">
        <v>1352</v>
      </c>
    </row>
    <row r="51" spans="1:3" ht="15.75" customHeight="1" x14ac:dyDescent="0.2">
      <c r="A51" s="7" t="s">
        <v>557</v>
      </c>
      <c r="B51" s="11">
        <v>-584</v>
      </c>
      <c r="C51" s="11">
        <v>103</v>
      </c>
    </row>
    <row r="52" spans="1:3" ht="15.75" customHeight="1" x14ac:dyDescent="0.2">
      <c r="A52" s="7" t="s">
        <v>639</v>
      </c>
      <c r="B52" s="11">
        <v>6925</v>
      </c>
      <c r="C52" s="11">
        <v>182</v>
      </c>
    </row>
    <row r="53" spans="1:3" ht="15.75" customHeight="1" x14ac:dyDescent="0.2">
      <c r="A53" s="7" t="s">
        <v>444</v>
      </c>
      <c r="B53" s="11">
        <v>726</v>
      </c>
      <c r="C53" s="11">
        <v>395</v>
      </c>
    </row>
    <row r="54" spans="1:3" ht="15.75" customHeight="1" x14ac:dyDescent="0.2">
      <c r="A54" s="7" t="s">
        <v>24</v>
      </c>
      <c r="B54" s="11">
        <v>3255</v>
      </c>
      <c r="C54" s="11">
        <v>653</v>
      </c>
    </row>
    <row r="55" spans="1:3" ht="15.75" customHeight="1" x14ac:dyDescent="0.2">
      <c r="A55" s="7" t="s">
        <v>229</v>
      </c>
      <c r="B55" s="11">
        <v>-71</v>
      </c>
      <c r="C55" s="11" t="s">
        <v>634</v>
      </c>
    </row>
    <row r="56" spans="1:3" ht="15.75" customHeight="1" x14ac:dyDescent="0.2">
      <c r="A56" s="7" t="s">
        <v>184</v>
      </c>
      <c r="B56" s="11">
        <v>1728</v>
      </c>
      <c r="C56" s="11" t="s">
        <v>634</v>
      </c>
    </row>
    <row r="57" spans="1:3" ht="15.75" customHeight="1" x14ac:dyDescent="0.2">
      <c r="A57" s="7" t="s">
        <v>171</v>
      </c>
      <c r="B57" s="11">
        <v>1002</v>
      </c>
      <c r="C57" s="11">
        <v>19</v>
      </c>
    </row>
    <row r="58" spans="1:3" ht="15.75" customHeight="1" x14ac:dyDescent="0.2">
      <c r="A58" s="12" t="s">
        <v>640</v>
      </c>
      <c r="B58" s="11">
        <v>48514</v>
      </c>
      <c r="C58" s="11">
        <v>16693</v>
      </c>
    </row>
    <row r="59" spans="1:3" ht="15.75" customHeight="1" x14ac:dyDescent="0.2">
      <c r="A59" s="12" t="s">
        <v>641</v>
      </c>
      <c r="B59" s="11">
        <v>10189</v>
      </c>
      <c r="C59" s="11">
        <v>2217</v>
      </c>
    </row>
    <row r="60" spans="1:3" ht="15.75" customHeight="1" x14ac:dyDescent="0.2">
      <c r="A60" s="7" t="s">
        <v>508</v>
      </c>
      <c r="B60" s="11">
        <v>150</v>
      </c>
      <c r="C60" s="11">
        <v>26</v>
      </c>
    </row>
    <row r="61" spans="1:3" ht="15.75" customHeight="1" x14ac:dyDescent="0.2">
      <c r="A61" s="7" t="s">
        <v>94</v>
      </c>
      <c r="B61" s="11">
        <v>232</v>
      </c>
      <c r="C61" s="11">
        <v>14</v>
      </c>
    </row>
    <row r="62" spans="1:3" ht="15.75" customHeight="1" x14ac:dyDescent="0.2">
      <c r="A62" s="7" t="s">
        <v>396</v>
      </c>
      <c r="B62" s="11">
        <v>116</v>
      </c>
      <c r="C62" s="11">
        <v>-4</v>
      </c>
    </row>
    <row r="63" spans="1:3" ht="15.75" customHeight="1" x14ac:dyDescent="0.2">
      <c r="A63" s="7" t="s">
        <v>115</v>
      </c>
      <c r="B63" s="11">
        <v>494</v>
      </c>
      <c r="C63" s="11">
        <v>14</v>
      </c>
    </row>
    <row r="64" spans="1:3" ht="15.75" customHeight="1" x14ac:dyDescent="0.2">
      <c r="A64" s="7" t="s">
        <v>643</v>
      </c>
      <c r="B64" s="11">
        <v>11</v>
      </c>
      <c r="C64" s="11">
        <v>19</v>
      </c>
    </row>
    <row r="65" spans="1:3" ht="15.75" customHeight="1" x14ac:dyDescent="0.2">
      <c r="A65" s="7" t="s">
        <v>137</v>
      </c>
      <c r="B65" s="11">
        <v>3192</v>
      </c>
      <c r="C65" s="11">
        <v>221</v>
      </c>
    </row>
    <row r="66" spans="1:3" ht="15.75" customHeight="1" x14ac:dyDescent="0.2">
      <c r="A66" s="12" t="s">
        <v>464</v>
      </c>
      <c r="B66" s="11">
        <v>48</v>
      </c>
      <c r="C66" s="11">
        <v>1</v>
      </c>
    </row>
    <row r="67" spans="1:3" ht="15.75" customHeight="1" x14ac:dyDescent="0.2">
      <c r="A67" s="7" t="s">
        <v>469</v>
      </c>
      <c r="B67" s="11">
        <v>19</v>
      </c>
      <c r="C67" s="11">
        <v>2</v>
      </c>
    </row>
    <row r="68" spans="1:3" ht="15.75" customHeight="1" x14ac:dyDescent="0.2">
      <c r="A68" s="7" t="s">
        <v>195</v>
      </c>
      <c r="B68" s="11">
        <v>627</v>
      </c>
      <c r="C68" s="11">
        <v>-17</v>
      </c>
    </row>
    <row r="69" spans="1:3" ht="15.75" customHeight="1" x14ac:dyDescent="0.2">
      <c r="A69" s="7" t="s">
        <v>285</v>
      </c>
      <c r="B69" s="11">
        <v>275</v>
      </c>
      <c r="C69" s="11">
        <v>82</v>
      </c>
    </row>
    <row r="70" spans="1:3" ht="15.75" customHeight="1" x14ac:dyDescent="0.2">
      <c r="A70" s="7" t="s">
        <v>43</v>
      </c>
      <c r="B70" s="11">
        <v>502</v>
      </c>
      <c r="C70" s="11">
        <v>8</v>
      </c>
    </row>
    <row r="71" spans="1:3" ht="15.75" customHeight="1" x14ac:dyDescent="0.2">
      <c r="A71" s="7" t="s">
        <v>145</v>
      </c>
      <c r="B71" s="11">
        <v>529</v>
      </c>
      <c r="C71" s="11">
        <v>34</v>
      </c>
    </row>
    <row r="72" spans="1:3" ht="15.75" customHeight="1" x14ac:dyDescent="0.2">
      <c r="A72" s="7" t="s">
        <v>242</v>
      </c>
      <c r="B72" s="11">
        <v>3064</v>
      </c>
      <c r="C72" s="11">
        <v>1435</v>
      </c>
    </row>
    <row r="73" spans="1:3" ht="15.75" customHeight="1" x14ac:dyDescent="0.2">
      <c r="A73" s="7" t="s">
        <v>23</v>
      </c>
      <c r="B73" s="11">
        <v>409</v>
      </c>
      <c r="C73" s="11">
        <v>31</v>
      </c>
    </row>
    <row r="74" spans="1:3" ht="15.75" customHeight="1" x14ac:dyDescent="0.2">
      <c r="A74" s="7" t="s">
        <v>568</v>
      </c>
      <c r="B74" s="11">
        <v>263</v>
      </c>
      <c r="C74" s="11" t="s">
        <v>634</v>
      </c>
    </row>
    <row r="75" spans="1:3" ht="15.75" customHeight="1" x14ac:dyDescent="0.2">
      <c r="A75" s="7" t="s">
        <v>206</v>
      </c>
      <c r="B75" s="11">
        <v>258</v>
      </c>
      <c r="C75" s="11">
        <v>349</v>
      </c>
    </row>
    <row r="76" spans="1:3" ht="15.75" customHeight="1" x14ac:dyDescent="0.2">
      <c r="A76" s="7" t="s">
        <v>644</v>
      </c>
      <c r="B76" s="11">
        <v>6003</v>
      </c>
      <c r="C76" s="11">
        <v>421</v>
      </c>
    </row>
    <row r="77" spans="1:3" ht="15.75" customHeight="1" x14ac:dyDescent="0.2">
      <c r="A77" s="7" t="s">
        <v>379</v>
      </c>
      <c r="B77" s="11">
        <v>7</v>
      </c>
      <c r="C77" s="11">
        <v>0.2</v>
      </c>
    </row>
    <row r="78" spans="1:3" ht="15.75" customHeight="1" x14ac:dyDescent="0.2">
      <c r="A78" s="7" t="s">
        <v>597</v>
      </c>
      <c r="B78" s="11">
        <v>627</v>
      </c>
      <c r="C78" s="11">
        <v>-11</v>
      </c>
    </row>
    <row r="79" spans="1:3" ht="15.75" customHeight="1" x14ac:dyDescent="0.2">
      <c r="A79" s="7" t="s">
        <v>693</v>
      </c>
      <c r="B79" s="11">
        <v>3</v>
      </c>
      <c r="C79" s="11" t="s">
        <v>634</v>
      </c>
    </row>
    <row r="80" spans="1:3" ht="15.75" customHeight="1" x14ac:dyDescent="0.2">
      <c r="A80" s="7" t="s">
        <v>494</v>
      </c>
      <c r="B80" s="11">
        <v>560</v>
      </c>
      <c r="C80" s="11" t="s">
        <v>634</v>
      </c>
    </row>
    <row r="81" spans="1:3" ht="15.75" customHeight="1" x14ac:dyDescent="0.2">
      <c r="A81" s="7" t="s">
        <v>645</v>
      </c>
      <c r="B81" s="11">
        <v>1866</v>
      </c>
      <c r="C81" s="11">
        <v>56</v>
      </c>
    </row>
    <row r="82" spans="1:3" ht="15.75" customHeight="1" x14ac:dyDescent="0.2">
      <c r="A82" s="7" t="s">
        <v>694</v>
      </c>
      <c r="B82" s="11">
        <v>1674</v>
      </c>
      <c r="C82" s="11">
        <v>508</v>
      </c>
    </row>
    <row r="83" spans="1:3" ht="15.75" customHeight="1" x14ac:dyDescent="0.2">
      <c r="A83" s="7" t="s">
        <v>520</v>
      </c>
      <c r="B83" s="11">
        <v>233</v>
      </c>
      <c r="C83" s="11" t="s">
        <v>634</v>
      </c>
    </row>
    <row r="84" spans="1:3" ht="15.75" customHeight="1" x14ac:dyDescent="0.2">
      <c r="A84" s="7" t="s">
        <v>400</v>
      </c>
      <c r="B84" s="11">
        <v>624</v>
      </c>
      <c r="C84" s="11">
        <v>-135</v>
      </c>
    </row>
    <row r="85" spans="1:3" ht="15.75" customHeight="1" x14ac:dyDescent="0.2">
      <c r="A85" s="7" t="s">
        <v>216</v>
      </c>
      <c r="B85" s="11">
        <v>380</v>
      </c>
      <c r="C85" s="11" t="s">
        <v>634</v>
      </c>
    </row>
    <row r="86" spans="1:3" ht="15.75" customHeight="1" x14ac:dyDescent="0.2">
      <c r="A86" s="7" t="s">
        <v>695</v>
      </c>
      <c r="B86" s="11">
        <v>29</v>
      </c>
      <c r="C86" s="11">
        <v>3</v>
      </c>
    </row>
    <row r="87" spans="1:3" ht="15.75" customHeight="1" x14ac:dyDescent="0.2">
      <c r="A87" s="7" t="s">
        <v>647</v>
      </c>
      <c r="B87" s="11">
        <v>6284</v>
      </c>
      <c r="C87" s="11">
        <v>111</v>
      </c>
    </row>
    <row r="88" spans="1:3" ht="15.75" customHeight="1" x14ac:dyDescent="0.2">
      <c r="A88" s="7" t="s">
        <v>290</v>
      </c>
      <c r="B88" s="11">
        <v>5</v>
      </c>
      <c r="C88" s="11" t="s">
        <v>634</v>
      </c>
    </row>
    <row r="89" spans="1:3" ht="15.75" customHeight="1" x14ac:dyDescent="0.2">
      <c r="A89" s="7" t="s">
        <v>16</v>
      </c>
      <c r="B89" s="11">
        <v>124</v>
      </c>
      <c r="C89" s="11" t="s">
        <v>634</v>
      </c>
    </row>
    <row r="90" spans="1:3" ht="15.75" customHeight="1" x14ac:dyDescent="0.2">
      <c r="A90" s="7" t="s">
        <v>583</v>
      </c>
      <c r="B90" s="11">
        <v>49</v>
      </c>
      <c r="C90" s="11" t="s">
        <v>634</v>
      </c>
    </row>
    <row r="91" spans="1:3" ht="15.75" customHeight="1" x14ac:dyDescent="0.2">
      <c r="A91" s="7" t="s">
        <v>128</v>
      </c>
      <c r="B91" s="11">
        <v>2193</v>
      </c>
      <c r="C91" s="11" t="s">
        <v>634</v>
      </c>
    </row>
    <row r="92" spans="1:3" ht="15.75" customHeight="1" x14ac:dyDescent="0.2">
      <c r="A92" s="7" t="s">
        <v>594</v>
      </c>
      <c r="B92" s="11">
        <v>620</v>
      </c>
      <c r="C92" s="11">
        <v>45</v>
      </c>
    </row>
    <row r="93" spans="1:3" ht="15.75" customHeight="1" x14ac:dyDescent="0.2">
      <c r="A93" s="7" t="s">
        <v>341</v>
      </c>
      <c r="B93" s="11">
        <v>441</v>
      </c>
      <c r="C93" s="11">
        <v>2</v>
      </c>
    </row>
    <row r="94" spans="1:3" ht="15.75" customHeight="1" x14ac:dyDescent="0.2">
      <c r="A94" s="7" t="s">
        <v>37</v>
      </c>
      <c r="B94" s="11">
        <v>208</v>
      </c>
      <c r="C94" s="11">
        <v>54</v>
      </c>
    </row>
    <row r="95" spans="1:3" ht="15.75" customHeight="1" x14ac:dyDescent="0.2">
      <c r="A95" s="7" t="s">
        <v>403</v>
      </c>
      <c r="B95" s="11">
        <v>195</v>
      </c>
      <c r="C95" s="11">
        <v>10</v>
      </c>
    </row>
    <row r="96" spans="1:3" ht="15.75" customHeight="1" x14ac:dyDescent="0.2">
      <c r="A96" s="7" t="s">
        <v>430</v>
      </c>
      <c r="B96" s="11">
        <v>306</v>
      </c>
      <c r="C96" s="11" t="s">
        <v>634</v>
      </c>
    </row>
    <row r="97" spans="1:3" ht="15.75" customHeight="1" x14ac:dyDescent="0.2">
      <c r="A97" s="7" t="s">
        <v>561</v>
      </c>
      <c r="B97" s="11">
        <v>538</v>
      </c>
      <c r="C97" s="11">
        <v>0.3</v>
      </c>
    </row>
    <row r="98" spans="1:3" ht="15.75" customHeight="1" x14ac:dyDescent="0.2">
      <c r="A98" s="7" t="s">
        <v>696</v>
      </c>
      <c r="B98" s="11">
        <v>1605</v>
      </c>
      <c r="C98" s="11" t="s">
        <v>634</v>
      </c>
    </row>
    <row r="99" spans="1:3" ht="15.75" customHeight="1" x14ac:dyDescent="0.2">
      <c r="A99" s="7" t="s">
        <v>649</v>
      </c>
      <c r="B99" s="11">
        <v>26039</v>
      </c>
      <c r="C99" s="11">
        <v>13943</v>
      </c>
    </row>
    <row r="100" spans="1:3" ht="15.75" customHeight="1" x14ac:dyDescent="0.2">
      <c r="A100" s="7" t="s">
        <v>262</v>
      </c>
      <c r="B100" s="11">
        <v>16176</v>
      </c>
      <c r="C100" s="11">
        <v>7941</v>
      </c>
    </row>
    <row r="101" spans="1:3" ht="15.75" customHeight="1" x14ac:dyDescent="0.2">
      <c r="A101" s="7" t="s">
        <v>36</v>
      </c>
      <c r="B101" s="11">
        <v>679</v>
      </c>
      <c r="C101" s="11">
        <v>169</v>
      </c>
    </row>
    <row r="102" spans="1:3" ht="15.75" customHeight="1" x14ac:dyDescent="0.2">
      <c r="A102" s="7" t="s">
        <v>401</v>
      </c>
      <c r="B102" s="11">
        <v>169</v>
      </c>
      <c r="C102" s="11" t="s">
        <v>634</v>
      </c>
    </row>
    <row r="103" spans="1:3" ht="15.75" customHeight="1" x14ac:dyDescent="0.2">
      <c r="A103" s="7" t="s">
        <v>433</v>
      </c>
      <c r="B103" s="11">
        <v>288</v>
      </c>
      <c r="C103" s="11">
        <v>-5</v>
      </c>
    </row>
    <row r="104" spans="1:3" ht="15.75" customHeight="1" x14ac:dyDescent="0.2">
      <c r="A104" s="7" t="s">
        <v>492</v>
      </c>
      <c r="B104" s="11">
        <v>3867</v>
      </c>
      <c r="C104" s="11">
        <v>2</v>
      </c>
    </row>
    <row r="105" spans="1:3" ht="15.75" customHeight="1" x14ac:dyDescent="0.2">
      <c r="A105" s="7" t="s">
        <v>126</v>
      </c>
      <c r="B105" s="11">
        <v>1095</v>
      </c>
      <c r="C105" s="11">
        <v>-55</v>
      </c>
    </row>
    <row r="106" spans="1:3" ht="15.75" customHeight="1" x14ac:dyDescent="0.2">
      <c r="A106" s="7" t="s">
        <v>393</v>
      </c>
      <c r="B106" s="11">
        <v>1729</v>
      </c>
      <c r="C106" s="11">
        <v>5744</v>
      </c>
    </row>
    <row r="107" spans="1:3" ht="15.75" customHeight="1" x14ac:dyDescent="0.2">
      <c r="A107" s="7" t="s">
        <v>650</v>
      </c>
      <c r="B107" s="11">
        <v>32</v>
      </c>
      <c r="C107" s="11">
        <v>-1</v>
      </c>
    </row>
    <row r="108" spans="1:3" ht="15.75" customHeight="1" x14ac:dyDescent="0.2">
      <c r="A108" s="7" t="s">
        <v>7</v>
      </c>
      <c r="B108" s="11">
        <v>1583</v>
      </c>
      <c r="C108" s="11">
        <v>127</v>
      </c>
    </row>
    <row r="109" spans="1:3" ht="15.75" customHeight="1" x14ac:dyDescent="0.2">
      <c r="A109" s="7" t="s">
        <v>596</v>
      </c>
      <c r="B109" s="11">
        <v>421</v>
      </c>
      <c r="C109" s="11">
        <v>22</v>
      </c>
    </row>
    <row r="110" spans="1:3" ht="15.75" customHeight="1" x14ac:dyDescent="0.2">
      <c r="A110" s="7" t="s">
        <v>651</v>
      </c>
      <c r="B110" s="11">
        <v>523641</v>
      </c>
      <c r="C110" s="11">
        <v>338683</v>
      </c>
    </row>
    <row r="111" spans="1:3" ht="15.75" customHeight="1" x14ac:dyDescent="0.2">
      <c r="A111" s="7" t="s">
        <v>652</v>
      </c>
      <c r="B111" s="11">
        <v>444435</v>
      </c>
      <c r="C111" s="11">
        <v>292865</v>
      </c>
    </row>
    <row r="112" spans="1:3" ht="15.75" customHeight="1" x14ac:dyDescent="0.2">
      <c r="A112" s="7" t="s">
        <v>653</v>
      </c>
      <c r="B112" s="11">
        <v>317796</v>
      </c>
      <c r="C112" s="11">
        <v>237176</v>
      </c>
    </row>
    <row r="113" spans="1:3" ht="15.75" customHeight="1" x14ac:dyDescent="0.2">
      <c r="A113" s="7" t="s">
        <v>405</v>
      </c>
      <c r="B113" s="11">
        <v>135610</v>
      </c>
      <c r="C113" s="11">
        <v>127560</v>
      </c>
    </row>
    <row r="114" spans="1:3" ht="15.75" customHeight="1" x14ac:dyDescent="0.2">
      <c r="A114" s="7" t="s">
        <v>654</v>
      </c>
      <c r="B114" s="11">
        <v>174353</v>
      </c>
      <c r="C114" s="11">
        <v>71821</v>
      </c>
    </row>
    <row r="115" spans="1:3" ht="15.75" customHeight="1" x14ac:dyDescent="0.2">
      <c r="A115" s="7" t="s">
        <v>697</v>
      </c>
      <c r="B115" s="11">
        <v>82</v>
      </c>
      <c r="C115" s="11" t="s">
        <v>634</v>
      </c>
    </row>
    <row r="116" spans="1:3" ht="15.75" customHeight="1" x14ac:dyDescent="0.2">
      <c r="A116" s="7" t="s">
        <v>656</v>
      </c>
      <c r="B116" s="11">
        <v>4104</v>
      </c>
      <c r="C116" s="11">
        <v>23760</v>
      </c>
    </row>
    <row r="117" spans="1:3" ht="15.75" customHeight="1" x14ac:dyDescent="0.2">
      <c r="A117" s="7" t="s">
        <v>657</v>
      </c>
      <c r="B117" s="11">
        <v>1140</v>
      </c>
      <c r="C117" s="11">
        <v>-686</v>
      </c>
    </row>
    <row r="118" spans="1:3" ht="15.75" customHeight="1" x14ac:dyDescent="0.2">
      <c r="A118" s="7" t="s">
        <v>322</v>
      </c>
      <c r="B118" s="11">
        <v>94</v>
      </c>
      <c r="C118" s="11">
        <v>11</v>
      </c>
    </row>
    <row r="119" spans="1:3" ht="15.75" customHeight="1" x14ac:dyDescent="0.2">
      <c r="A119" s="7" t="s">
        <v>698</v>
      </c>
      <c r="B119" s="11">
        <v>2413</v>
      </c>
      <c r="C119" s="11">
        <v>14709</v>
      </c>
    </row>
    <row r="120" spans="1:3" ht="15.75" customHeight="1" x14ac:dyDescent="0.2">
      <c r="A120" s="7" t="s">
        <v>659</v>
      </c>
      <c r="B120" s="11">
        <v>126639</v>
      </c>
      <c r="C120" s="11">
        <v>55689</v>
      </c>
    </row>
    <row r="121" spans="1:3" ht="15.75" customHeight="1" x14ac:dyDescent="0.2">
      <c r="A121" s="7" t="s">
        <v>347</v>
      </c>
      <c r="B121" s="11">
        <v>173</v>
      </c>
      <c r="C121" s="11">
        <v>58</v>
      </c>
    </row>
    <row r="122" spans="1:3" ht="15.75" customHeight="1" x14ac:dyDescent="0.2">
      <c r="A122" s="7" t="s">
        <v>545</v>
      </c>
      <c r="B122" s="11">
        <v>1701</v>
      </c>
      <c r="C122" s="11">
        <v>47</v>
      </c>
    </row>
    <row r="123" spans="1:3" ht="15.75" customHeight="1" x14ac:dyDescent="0.2">
      <c r="A123" s="7" t="s">
        <v>376</v>
      </c>
      <c r="B123" s="11">
        <v>16641</v>
      </c>
      <c r="C123" s="11">
        <v>5937</v>
      </c>
    </row>
    <row r="124" spans="1:3" ht="15.75" customHeight="1" x14ac:dyDescent="0.2">
      <c r="A124" s="7" t="s">
        <v>699</v>
      </c>
      <c r="B124" s="11">
        <v>1119</v>
      </c>
      <c r="C124" s="11">
        <v>2</v>
      </c>
    </row>
    <row r="125" spans="1:3" ht="15.75" customHeight="1" x14ac:dyDescent="0.2">
      <c r="A125" s="7" t="s">
        <v>361</v>
      </c>
      <c r="B125" s="11">
        <v>11121</v>
      </c>
      <c r="C125" s="11">
        <v>9899</v>
      </c>
    </row>
    <row r="126" spans="1:3" ht="15.75" customHeight="1" x14ac:dyDescent="0.2">
      <c r="A126" s="12" t="s">
        <v>345</v>
      </c>
      <c r="B126" s="11">
        <v>2824</v>
      </c>
      <c r="C126" s="11" t="s">
        <v>634</v>
      </c>
    </row>
    <row r="127" spans="1:3" ht="15.75" customHeight="1" x14ac:dyDescent="0.2">
      <c r="A127" s="12" t="s">
        <v>700</v>
      </c>
      <c r="B127" s="11">
        <v>4937</v>
      </c>
      <c r="C127" s="11">
        <v>5540</v>
      </c>
    </row>
    <row r="128" spans="1:3" ht="15.75" customHeight="1" x14ac:dyDescent="0.2">
      <c r="A128" s="7" t="s">
        <v>406</v>
      </c>
      <c r="B128" s="11">
        <v>70579</v>
      </c>
      <c r="C128" s="11">
        <v>31405</v>
      </c>
    </row>
    <row r="129" spans="1:3" ht="15.75" customHeight="1" x14ac:dyDescent="0.2">
      <c r="A129" s="7" t="s">
        <v>446</v>
      </c>
      <c r="B129" s="11">
        <v>5700</v>
      </c>
      <c r="C129" s="11">
        <v>1687</v>
      </c>
    </row>
    <row r="130" spans="1:3" ht="15.75" customHeight="1" x14ac:dyDescent="0.2">
      <c r="A130" s="7" t="s">
        <v>544</v>
      </c>
      <c r="B130" s="11">
        <v>43</v>
      </c>
      <c r="C130" s="11">
        <v>13</v>
      </c>
    </row>
    <row r="131" spans="1:3" ht="15.75" customHeight="1" x14ac:dyDescent="0.2">
      <c r="A131" s="7" t="s">
        <v>661</v>
      </c>
      <c r="B131" s="11">
        <v>11800</v>
      </c>
      <c r="C131" s="11">
        <v>1100</v>
      </c>
    </row>
    <row r="132" spans="1:3" ht="15.75" customHeight="1" x14ac:dyDescent="0.2">
      <c r="A132" s="7" t="s">
        <v>70</v>
      </c>
      <c r="B132" s="11">
        <v>50848</v>
      </c>
      <c r="C132" s="11">
        <v>7817</v>
      </c>
    </row>
    <row r="133" spans="1:3" ht="15.75" customHeight="1" x14ac:dyDescent="0.2">
      <c r="A133" s="7" t="s">
        <v>270</v>
      </c>
      <c r="B133" s="11">
        <v>163</v>
      </c>
      <c r="C133" s="11">
        <v>1</v>
      </c>
    </row>
    <row r="134" spans="1:3" ht="15.75" customHeight="1" x14ac:dyDescent="0.2">
      <c r="A134" s="7" t="s">
        <v>26</v>
      </c>
      <c r="B134" s="11">
        <v>2235</v>
      </c>
      <c r="C134" s="11">
        <v>46</v>
      </c>
    </row>
    <row r="135" spans="1:3" ht="15.75" customHeight="1" x14ac:dyDescent="0.2">
      <c r="A135" s="7" t="s">
        <v>460</v>
      </c>
      <c r="B135" s="11">
        <v>7</v>
      </c>
      <c r="C135" s="11" t="s">
        <v>634</v>
      </c>
    </row>
    <row r="136" spans="1:3" ht="15.75" customHeight="1" x14ac:dyDescent="0.2">
      <c r="A136" s="7" t="s">
        <v>167</v>
      </c>
      <c r="B136" s="11">
        <v>44064</v>
      </c>
      <c r="C136" s="11">
        <v>7572</v>
      </c>
    </row>
    <row r="137" spans="1:3" ht="15.75" customHeight="1" x14ac:dyDescent="0.2">
      <c r="A137" s="7" t="s">
        <v>662</v>
      </c>
      <c r="B137" s="11">
        <v>2050</v>
      </c>
      <c r="C137" s="11">
        <v>120</v>
      </c>
    </row>
    <row r="138" spans="1:3" ht="15.75" customHeight="1" x14ac:dyDescent="0.2">
      <c r="A138" s="7" t="s">
        <v>181</v>
      </c>
      <c r="B138" s="11">
        <v>308</v>
      </c>
      <c r="C138" s="11" t="s">
        <v>634</v>
      </c>
    </row>
    <row r="139" spans="1:3" ht="15.75" customHeight="1" x14ac:dyDescent="0.2">
      <c r="A139" s="7" t="s">
        <v>172</v>
      </c>
      <c r="B139" s="11">
        <v>52</v>
      </c>
      <c r="C139" s="11" t="s">
        <v>634</v>
      </c>
    </row>
    <row r="140" spans="1:3" ht="15.75" customHeight="1" x14ac:dyDescent="0.2">
      <c r="A140" s="7" t="s">
        <v>595</v>
      </c>
      <c r="B140" s="11">
        <v>1289</v>
      </c>
      <c r="C140" s="11">
        <v>25</v>
      </c>
    </row>
    <row r="141" spans="1:3" ht="15.75" customHeight="1" x14ac:dyDescent="0.2">
      <c r="A141" s="7" t="s">
        <v>3</v>
      </c>
      <c r="B141" s="11">
        <v>680</v>
      </c>
      <c r="C141" s="11">
        <v>54</v>
      </c>
    </row>
    <row r="142" spans="1:3" ht="15.75" customHeight="1" x14ac:dyDescent="0.2">
      <c r="A142" s="7" t="s">
        <v>663</v>
      </c>
      <c r="B142" s="11">
        <v>28359</v>
      </c>
      <c r="C142" s="11">
        <v>38000</v>
      </c>
    </row>
    <row r="143" spans="1:3" ht="15.75" customHeight="1" x14ac:dyDescent="0.2">
      <c r="A143" s="7" t="s">
        <v>296</v>
      </c>
      <c r="B143" s="11">
        <v>-797</v>
      </c>
      <c r="C143" s="11">
        <v>497</v>
      </c>
    </row>
    <row r="144" spans="1:3" ht="15.75" customHeight="1" x14ac:dyDescent="0.2">
      <c r="A144" s="7" t="s">
        <v>0</v>
      </c>
      <c r="B144" s="11">
        <v>-7752</v>
      </c>
      <c r="C144" s="11">
        <v>148</v>
      </c>
    </row>
    <row r="145" spans="1:3" ht="15.75" customHeight="1" x14ac:dyDescent="0.2">
      <c r="A145" s="7" t="s">
        <v>463</v>
      </c>
      <c r="B145" s="11">
        <v>1600</v>
      </c>
      <c r="C145" s="11">
        <v>1</v>
      </c>
    </row>
    <row r="146" spans="1:3" ht="15.75" customHeight="1" x14ac:dyDescent="0.2">
      <c r="A146" s="7" t="s">
        <v>582</v>
      </c>
      <c r="B146" s="11">
        <v>293</v>
      </c>
      <c r="C146" s="11">
        <v>5407</v>
      </c>
    </row>
    <row r="147" spans="1:3" ht="15.75" customHeight="1" x14ac:dyDescent="0.2">
      <c r="A147" s="7" t="s">
        <v>356</v>
      </c>
      <c r="B147" s="11">
        <v>2353</v>
      </c>
      <c r="C147" s="11">
        <v>662</v>
      </c>
    </row>
    <row r="148" spans="1:3" ht="15.75" customHeight="1" x14ac:dyDescent="0.2">
      <c r="A148" s="7" t="s">
        <v>564</v>
      </c>
      <c r="B148" s="11">
        <v>-2692</v>
      </c>
      <c r="C148" s="11">
        <v>294</v>
      </c>
    </row>
    <row r="149" spans="1:3" ht="15.75" customHeight="1" x14ac:dyDescent="0.2">
      <c r="A149" s="7" t="s">
        <v>499</v>
      </c>
      <c r="B149" s="11">
        <v>1071</v>
      </c>
      <c r="C149" s="11">
        <v>4023</v>
      </c>
    </row>
    <row r="150" spans="1:3" ht="15.75" customHeight="1" x14ac:dyDescent="0.2">
      <c r="A150" s="7" t="s">
        <v>381</v>
      </c>
      <c r="B150" s="11">
        <v>8141</v>
      </c>
      <c r="C150" s="11">
        <v>5390</v>
      </c>
    </row>
    <row r="151" spans="1:3" ht="15.75" customHeight="1" x14ac:dyDescent="0.2">
      <c r="A151" s="7" t="s">
        <v>664</v>
      </c>
      <c r="B151" s="11">
        <v>103</v>
      </c>
      <c r="C151" s="11">
        <v>73</v>
      </c>
    </row>
    <row r="152" spans="1:3" ht="15.75" customHeight="1" x14ac:dyDescent="0.2">
      <c r="A152" s="7" t="s">
        <v>143</v>
      </c>
      <c r="B152" s="11" t="s">
        <v>634</v>
      </c>
      <c r="C152" s="11" t="s">
        <v>634</v>
      </c>
    </row>
    <row r="153" spans="1:3" ht="15.75" customHeight="1" x14ac:dyDescent="0.2">
      <c r="A153" s="7" t="s">
        <v>297</v>
      </c>
      <c r="B153" s="11">
        <v>17259</v>
      </c>
      <c r="C153" s="11">
        <v>4807</v>
      </c>
    </row>
    <row r="154" spans="1:3" ht="15.75" customHeight="1" x14ac:dyDescent="0.2">
      <c r="A154" s="7" t="s">
        <v>32</v>
      </c>
      <c r="B154" s="11">
        <v>8795</v>
      </c>
      <c r="C154" s="11">
        <v>16692</v>
      </c>
    </row>
    <row r="155" spans="1:3" ht="15.75" customHeight="1" x14ac:dyDescent="0.2">
      <c r="A155" s="7" t="s">
        <v>665</v>
      </c>
      <c r="B155" s="11">
        <v>-15</v>
      </c>
      <c r="C155" s="11">
        <v>6</v>
      </c>
    </row>
    <row r="156" spans="1:3" ht="15.75" customHeight="1" x14ac:dyDescent="0.2">
      <c r="A156" s="7" t="s">
        <v>701</v>
      </c>
      <c r="B156" s="11">
        <v>165399</v>
      </c>
      <c r="C156" s="11">
        <v>31499</v>
      </c>
    </row>
    <row r="157" spans="1:3" ht="15.75" customHeight="1" x14ac:dyDescent="0.2">
      <c r="A157" s="7" t="s">
        <v>666</v>
      </c>
      <c r="B157" s="11">
        <v>117303</v>
      </c>
      <c r="C157" s="11">
        <v>19550</v>
      </c>
    </row>
    <row r="158" spans="1:3" ht="15.75" customHeight="1" x14ac:dyDescent="0.2">
      <c r="A158" s="7" t="s">
        <v>255</v>
      </c>
      <c r="B158" s="11">
        <v>11759</v>
      </c>
      <c r="C158" s="11">
        <v>875</v>
      </c>
    </row>
    <row r="159" spans="1:3" ht="15.75" customHeight="1" x14ac:dyDescent="0.2">
      <c r="A159" s="7" t="s">
        <v>702</v>
      </c>
      <c r="B159" s="11">
        <v>555</v>
      </c>
      <c r="C159" s="11">
        <v>-2</v>
      </c>
    </row>
    <row r="160" spans="1:3" ht="15.75" customHeight="1" x14ac:dyDescent="0.2">
      <c r="A160" s="7" t="s">
        <v>703</v>
      </c>
    </row>
    <row r="161" spans="1:3" ht="15.75" customHeight="1" x14ac:dyDescent="0.2">
      <c r="A161" s="7" t="s">
        <v>481</v>
      </c>
      <c r="B161" s="11">
        <v>64267</v>
      </c>
      <c r="C161" s="11">
        <v>3092</v>
      </c>
    </row>
    <row r="162" spans="1:3" ht="15.75" customHeight="1" x14ac:dyDescent="0.2">
      <c r="A162" s="7" t="s">
        <v>134</v>
      </c>
      <c r="B162" s="11">
        <v>15866</v>
      </c>
      <c r="C162" s="11">
        <v>12139</v>
      </c>
    </row>
    <row r="163" spans="1:3" ht="15.75" customHeight="1" x14ac:dyDescent="0.2">
      <c r="A163" s="7" t="s">
        <v>448</v>
      </c>
      <c r="B163" s="11">
        <v>11732</v>
      </c>
      <c r="C163" s="11">
        <v>4218</v>
      </c>
    </row>
    <row r="164" spans="1:3" ht="15.75" customHeight="1" x14ac:dyDescent="0.2">
      <c r="A164" s="7" t="s">
        <v>198</v>
      </c>
      <c r="B164" s="11">
        <v>1322</v>
      </c>
      <c r="C164" s="11">
        <v>204</v>
      </c>
    </row>
    <row r="165" spans="1:3" ht="15.75" customHeight="1" x14ac:dyDescent="0.2">
      <c r="A165" s="7" t="s">
        <v>293</v>
      </c>
      <c r="B165" s="11">
        <v>122</v>
      </c>
      <c r="C165" s="11" t="s">
        <v>634</v>
      </c>
    </row>
    <row r="166" spans="1:3" ht="15.75" customHeight="1" x14ac:dyDescent="0.2">
      <c r="A166" s="7" t="s">
        <v>394</v>
      </c>
      <c r="B166" s="11">
        <v>260</v>
      </c>
      <c r="C166" s="11">
        <v>29</v>
      </c>
    </row>
    <row r="167" spans="1:3" ht="15.75" customHeight="1" x14ac:dyDescent="0.2">
      <c r="A167" s="7" t="s">
        <v>395</v>
      </c>
      <c r="B167" s="11">
        <v>8272</v>
      </c>
      <c r="C167" s="11">
        <v>127</v>
      </c>
    </row>
    <row r="168" spans="1:3" ht="15.75" customHeight="1" x14ac:dyDescent="0.2">
      <c r="A168" s="7" t="s">
        <v>409</v>
      </c>
      <c r="B168" s="11">
        <v>278</v>
      </c>
      <c r="C168" s="11" t="s">
        <v>634</v>
      </c>
    </row>
    <row r="169" spans="1:3" ht="15.75" customHeight="1" x14ac:dyDescent="0.2">
      <c r="A169" s="7" t="s">
        <v>426</v>
      </c>
      <c r="B169" s="11">
        <v>1279</v>
      </c>
      <c r="C169" s="11">
        <v>-13</v>
      </c>
    </row>
    <row r="170" spans="1:3" ht="15.75" customHeight="1" x14ac:dyDescent="0.2">
      <c r="A170" s="7" t="s">
        <v>704</v>
      </c>
      <c r="B170" s="11">
        <v>1591</v>
      </c>
      <c r="C170" s="11">
        <v>-1119</v>
      </c>
    </row>
    <row r="171" spans="1:3" ht="15.75" customHeight="1" x14ac:dyDescent="0.2">
      <c r="A171" s="7" t="s">
        <v>705</v>
      </c>
      <c r="B171" s="11">
        <v>44454</v>
      </c>
      <c r="C171" s="11">
        <v>11769</v>
      </c>
    </row>
    <row r="172" spans="1:3" ht="15.75" customHeight="1" x14ac:dyDescent="0.2">
      <c r="A172" s="7" t="s">
        <v>259</v>
      </c>
      <c r="B172" s="11">
        <v>65</v>
      </c>
      <c r="C172" s="11">
        <v>0.5</v>
      </c>
    </row>
    <row r="173" spans="1:3" ht="15.75" customHeight="1" x14ac:dyDescent="0.2">
      <c r="A173" s="7" t="s">
        <v>278</v>
      </c>
      <c r="B173" s="11">
        <v>2941</v>
      </c>
      <c r="C173" s="11">
        <v>255</v>
      </c>
    </row>
    <row r="174" spans="1:3" ht="15.75" customHeight="1" x14ac:dyDescent="0.2">
      <c r="A174" s="7" t="s">
        <v>461</v>
      </c>
      <c r="B174" s="11">
        <v>399</v>
      </c>
      <c r="C174" s="11" t="s">
        <v>706</v>
      </c>
    </row>
    <row r="175" spans="1:3" ht="15.75" customHeight="1" x14ac:dyDescent="0.2">
      <c r="A175" s="7" t="s">
        <v>213</v>
      </c>
      <c r="B175" s="11">
        <v>1221</v>
      </c>
      <c r="C175" s="11">
        <v>117</v>
      </c>
    </row>
    <row r="176" spans="1:3" ht="15.75" customHeight="1" x14ac:dyDescent="0.2">
      <c r="A176" s="7" t="s">
        <v>441</v>
      </c>
      <c r="B176" s="11">
        <v>1204</v>
      </c>
      <c r="C176" s="11">
        <v>91</v>
      </c>
    </row>
    <row r="177" spans="1:3" ht="15.75" customHeight="1" x14ac:dyDescent="0.2">
      <c r="A177" s="7" t="s">
        <v>193</v>
      </c>
      <c r="B177" s="11">
        <v>33181</v>
      </c>
      <c r="C177" s="11">
        <v>10733</v>
      </c>
    </row>
    <row r="178" spans="1:3" ht="15.75" customHeight="1" x14ac:dyDescent="0.2">
      <c r="A178" s="7" t="s">
        <v>490</v>
      </c>
      <c r="B178" s="11">
        <v>950</v>
      </c>
      <c r="C178" s="11">
        <v>45</v>
      </c>
    </row>
    <row r="179" spans="1:3" ht="15.75" customHeight="1" x14ac:dyDescent="0.2">
      <c r="A179" s="7" t="s">
        <v>432</v>
      </c>
      <c r="B179" s="11">
        <v>4494</v>
      </c>
      <c r="C179" s="11">
        <v>528</v>
      </c>
    </row>
    <row r="180" spans="1:3" ht="15.75" customHeight="1" x14ac:dyDescent="0.2">
      <c r="A180" s="7" t="s">
        <v>670</v>
      </c>
      <c r="B180" s="11">
        <v>3642</v>
      </c>
      <c r="C180" s="11">
        <v>179</v>
      </c>
    </row>
    <row r="181" spans="1:3" ht="15.75" customHeight="1" x14ac:dyDescent="0.2">
      <c r="A181" s="7" t="s">
        <v>671</v>
      </c>
      <c r="B181" s="11">
        <v>85</v>
      </c>
      <c r="C181" s="11" t="s">
        <v>634</v>
      </c>
    </row>
    <row r="182" spans="1:3" ht="15.75" customHeight="1" x14ac:dyDescent="0.2">
      <c r="A182" s="7" t="s">
        <v>333</v>
      </c>
      <c r="B182" s="11">
        <v>148</v>
      </c>
      <c r="C182" s="11" t="s">
        <v>634</v>
      </c>
    </row>
    <row r="183" spans="1:3" ht="15.75" customHeight="1" x14ac:dyDescent="0.2">
      <c r="A183" s="7" t="s">
        <v>424</v>
      </c>
      <c r="B183" s="11">
        <v>-29</v>
      </c>
      <c r="C183" s="11">
        <v>10</v>
      </c>
    </row>
    <row r="184" spans="1:3" ht="15.75" customHeight="1" x14ac:dyDescent="0.2">
      <c r="A184" s="7" t="s">
        <v>672</v>
      </c>
      <c r="B184" s="11">
        <v>408</v>
      </c>
      <c r="C184" s="11">
        <v>158</v>
      </c>
    </row>
    <row r="185" spans="1:3" ht="15.75" customHeight="1" x14ac:dyDescent="0.2">
      <c r="A185" s="7" t="s">
        <v>452</v>
      </c>
      <c r="B185" s="11">
        <v>69</v>
      </c>
      <c r="C185" s="11">
        <v>141</v>
      </c>
    </row>
    <row r="186" spans="1:3" ht="15.75" customHeight="1" x14ac:dyDescent="0.2">
      <c r="A186" s="7" t="s">
        <v>266</v>
      </c>
      <c r="B186" s="11">
        <v>28855</v>
      </c>
      <c r="C186" s="11">
        <v>96499</v>
      </c>
    </row>
    <row r="187" spans="1:3" ht="15.75" customHeight="1" x14ac:dyDescent="0.2">
      <c r="A187" s="7" t="s">
        <v>383</v>
      </c>
      <c r="B187" s="11">
        <v>63448</v>
      </c>
      <c r="C187" s="11">
        <v>57747</v>
      </c>
    </row>
    <row r="188" spans="1:3" ht="15.75" customHeight="1" x14ac:dyDescent="0.2">
      <c r="A188" s="7" t="s">
        <v>326</v>
      </c>
      <c r="B188" s="11">
        <v>146</v>
      </c>
      <c r="C188" s="11">
        <v>19</v>
      </c>
    </row>
    <row r="189" spans="1:3" ht="15.75" customHeight="1" x14ac:dyDescent="0.2">
      <c r="A189" s="7" t="s">
        <v>558</v>
      </c>
      <c r="B189" s="11">
        <v>34</v>
      </c>
      <c r="C189" s="11" t="s">
        <v>634</v>
      </c>
    </row>
    <row r="190" spans="1:3" ht="15.75" customHeight="1" x14ac:dyDescent="0.2">
      <c r="A190" s="7" t="s">
        <v>338</v>
      </c>
      <c r="B190" s="11">
        <v>2205</v>
      </c>
      <c r="C190" s="11">
        <v>22</v>
      </c>
    </row>
    <row r="191" spans="1:3" ht="15.75" customHeight="1" x14ac:dyDescent="0.2">
      <c r="A191" s="7" t="s">
        <v>59</v>
      </c>
      <c r="B191" s="11">
        <v>60</v>
      </c>
      <c r="C191" s="11" t="s">
        <v>634</v>
      </c>
    </row>
    <row r="192" spans="1:3" ht="15.75" customHeight="1" x14ac:dyDescent="0.2">
      <c r="A192" s="7" t="s">
        <v>4</v>
      </c>
      <c r="B192" s="11">
        <v>106</v>
      </c>
      <c r="C192" s="11" t="s">
        <v>634</v>
      </c>
    </row>
    <row r="193" spans="1:3" ht="15.75" customHeight="1" x14ac:dyDescent="0.2">
      <c r="A193" s="7" t="s">
        <v>100</v>
      </c>
      <c r="B193" s="11">
        <v>925</v>
      </c>
      <c r="C193" s="11">
        <v>4</v>
      </c>
    </row>
    <row r="194" spans="1:3" ht="15.75" customHeight="1" x14ac:dyDescent="0.2">
      <c r="A194" s="7" t="s">
        <v>673</v>
      </c>
      <c r="B194" s="11">
        <v>4</v>
      </c>
      <c r="C194" s="11" t="s">
        <v>634</v>
      </c>
    </row>
    <row r="195" spans="1:3" ht="15.75" customHeight="1" x14ac:dyDescent="0.2">
      <c r="A195" s="7" t="s">
        <v>674</v>
      </c>
      <c r="B195" s="11">
        <v>76</v>
      </c>
      <c r="C195" s="11" t="s">
        <v>634</v>
      </c>
    </row>
    <row r="196" spans="1:3" ht="15.75" customHeight="1" x14ac:dyDescent="0.2">
      <c r="A196" s="7" t="s">
        <v>675</v>
      </c>
      <c r="B196" s="11">
        <v>93</v>
      </c>
      <c r="C196" s="11" t="s">
        <v>634</v>
      </c>
    </row>
    <row r="197" spans="1:3" ht="15.75" customHeight="1" x14ac:dyDescent="0.2">
      <c r="A197" s="7" t="s">
        <v>707</v>
      </c>
      <c r="B197" s="11">
        <v>120</v>
      </c>
      <c r="C197" s="11" t="s">
        <v>634</v>
      </c>
    </row>
    <row r="198" spans="1:3" ht="15.75" customHeight="1" x14ac:dyDescent="0.2">
      <c r="A198" s="7" t="s">
        <v>708</v>
      </c>
    </row>
    <row r="199" spans="1:3" ht="15.75" customHeight="1" x14ac:dyDescent="0.2">
      <c r="A199" s="7" t="s">
        <v>677</v>
      </c>
      <c r="B199" s="11">
        <v>28</v>
      </c>
      <c r="C199" s="11">
        <v>0.1</v>
      </c>
    </row>
    <row r="200" spans="1:3" ht="15.75" customHeight="1" x14ac:dyDescent="0.2">
      <c r="A200" s="7" t="s">
        <v>537</v>
      </c>
      <c r="B200" s="11">
        <v>406</v>
      </c>
      <c r="C200" s="11">
        <v>153</v>
      </c>
    </row>
    <row r="201" spans="1:3" ht="15.75" customHeight="1" x14ac:dyDescent="0.2">
      <c r="A201" s="7" t="s">
        <v>678</v>
      </c>
      <c r="B201" s="11">
        <v>1794</v>
      </c>
      <c r="C201" s="11">
        <v>1040</v>
      </c>
    </row>
    <row r="202" spans="1:3" ht="15.75" customHeight="1" x14ac:dyDescent="0.2">
      <c r="A202" s="7" t="s">
        <v>679</v>
      </c>
      <c r="B202" s="11">
        <v>49</v>
      </c>
      <c r="C202" s="11">
        <v>797</v>
      </c>
    </row>
    <row r="203" spans="1:3" ht="15.75" customHeight="1" x14ac:dyDescent="0.2">
      <c r="A203" s="7" t="s">
        <v>121</v>
      </c>
      <c r="B203" s="11">
        <v>307</v>
      </c>
      <c r="C203" s="11">
        <v>-33</v>
      </c>
    </row>
    <row r="204" spans="1:3" ht="15.75" customHeight="1" x14ac:dyDescent="0.2">
      <c r="A204" s="7" t="s">
        <v>292</v>
      </c>
      <c r="B204" s="11">
        <v>26</v>
      </c>
      <c r="C204" s="11">
        <v>23</v>
      </c>
    </row>
    <row r="205" spans="1:3" ht="15.75" customHeight="1" x14ac:dyDescent="0.2">
      <c r="A205" s="7" t="s">
        <v>511</v>
      </c>
      <c r="B205" s="11">
        <v>2</v>
      </c>
      <c r="C205" s="11">
        <v>2</v>
      </c>
    </row>
    <row r="206" spans="1:3" ht="15.75" customHeight="1" x14ac:dyDescent="0.2">
      <c r="A206" s="7" t="s">
        <v>571</v>
      </c>
      <c r="B206" s="11">
        <v>21</v>
      </c>
      <c r="C206" s="11" t="s">
        <v>634</v>
      </c>
    </row>
    <row r="207" spans="1:3" ht="15.75" customHeight="1" x14ac:dyDescent="0.2">
      <c r="A207" s="7" t="s">
        <v>709</v>
      </c>
      <c r="B207" s="11" t="s">
        <v>634</v>
      </c>
      <c r="C207" s="11" t="s">
        <v>634</v>
      </c>
    </row>
    <row r="208" spans="1:3" ht="15.75" customHeight="1" x14ac:dyDescent="0.2">
      <c r="A208" s="7" t="s">
        <v>710</v>
      </c>
    </row>
    <row r="209" spans="1:3" ht="15.75" customHeight="1" x14ac:dyDescent="0.2">
      <c r="A209" s="7" t="s">
        <v>581</v>
      </c>
      <c r="B209" s="11">
        <v>1226</v>
      </c>
      <c r="C209" s="11">
        <v>62</v>
      </c>
    </row>
    <row r="210" spans="1:3" ht="15.75" customHeight="1" x14ac:dyDescent="0.2">
      <c r="A210" s="7" t="s">
        <v>549</v>
      </c>
      <c r="B210" s="11">
        <v>35</v>
      </c>
      <c r="C210" s="11" t="s">
        <v>634</v>
      </c>
    </row>
    <row r="211" spans="1:3" ht="15.75" customHeight="1" x14ac:dyDescent="0.2">
      <c r="A211" s="7" t="s">
        <v>362</v>
      </c>
      <c r="B211" s="11">
        <v>28</v>
      </c>
      <c r="C211" s="11">
        <v>174</v>
      </c>
    </row>
    <row r="212" spans="1:3" ht="15.75" customHeight="1" x14ac:dyDescent="0.2">
      <c r="A212" s="7" t="s">
        <v>148</v>
      </c>
      <c r="B212" s="11">
        <v>27</v>
      </c>
      <c r="C212" s="11">
        <v>4</v>
      </c>
    </row>
    <row r="213" spans="1:3" ht="15.75" customHeight="1" x14ac:dyDescent="0.2">
      <c r="A213" s="7" t="s">
        <v>80</v>
      </c>
      <c r="B213" s="11">
        <v>32</v>
      </c>
      <c r="C213" s="11">
        <v>5</v>
      </c>
    </row>
    <row r="214" spans="1:3" ht="15.75" customHeight="1" x14ac:dyDescent="0.2">
      <c r="A214" s="7" t="s">
        <v>521</v>
      </c>
      <c r="B214" s="11">
        <v>12</v>
      </c>
      <c r="C214" s="11">
        <v>5</v>
      </c>
    </row>
    <row r="215" spans="1:3" ht="15.75" customHeight="1" x14ac:dyDescent="0.2">
      <c r="A215" s="7" t="s">
        <v>353</v>
      </c>
      <c r="B215" s="11">
        <v>0.2</v>
      </c>
      <c r="C215" s="11" t="s">
        <v>634</v>
      </c>
    </row>
    <row r="216" spans="1:3" ht="15.75" customHeight="1" x14ac:dyDescent="0.2">
      <c r="A216" s="7" t="s">
        <v>510</v>
      </c>
      <c r="B216" s="11">
        <v>29</v>
      </c>
      <c r="C216" s="11">
        <v>2</v>
      </c>
    </row>
    <row r="217" spans="1:3" ht="15.75" customHeight="1" x14ac:dyDescent="0.2">
      <c r="A217" s="7" t="s">
        <v>682</v>
      </c>
      <c r="B217" s="11">
        <v>37567</v>
      </c>
      <c r="C217" s="11">
        <v>32183</v>
      </c>
    </row>
    <row r="218" spans="1:3" ht="15.75" customHeight="1" x14ac:dyDescent="0.2">
      <c r="A218" s="7" t="s">
        <v>683</v>
      </c>
      <c r="B218" s="11">
        <v>4844</v>
      </c>
      <c r="C218" s="11">
        <v>477</v>
      </c>
    </row>
    <row r="219" spans="1:3" ht="15.75" customHeight="1" x14ac:dyDescent="0.2">
      <c r="A219" s="7" t="s">
        <v>166</v>
      </c>
      <c r="B219" s="11">
        <v>945</v>
      </c>
      <c r="C219" s="11">
        <v>38</v>
      </c>
    </row>
    <row r="220" spans="1:3" ht="15.75" customHeight="1" x14ac:dyDescent="0.2">
      <c r="A220" s="7" t="s">
        <v>318</v>
      </c>
      <c r="B220" s="11">
        <v>270</v>
      </c>
      <c r="C220" s="11">
        <v>25</v>
      </c>
    </row>
    <row r="221" spans="1:3" ht="15.75" customHeight="1" x14ac:dyDescent="0.2">
      <c r="A221" s="7" t="s">
        <v>258</v>
      </c>
      <c r="B221" s="11">
        <v>2347</v>
      </c>
      <c r="C221" s="11">
        <v>346</v>
      </c>
    </row>
    <row r="222" spans="1:3" ht="15.75" customHeight="1" x14ac:dyDescent="0.2">
      <c r="A222" s="7" t="s">
        <v>329</v>
      </c>
      <c r="B222" s="11">
        <v>699</v>
      </c>
      <c r="C222" s="11">
        <v>12</v>
      </c>
    </row>
    <row r="223" spans="1:3" ht="15.75" customHeight="1" x14ac:dyDescent="0.2">
      <c r="A223" s="7" t="s">
        <v>685</v>
      </c>
      <c r="B223" s="11">
        <v>31146</v>
      </c>
      <c r="C223" s="11">
        <v>31397</v>
      </c>
    </row>
    <row r="224" spans="1:3" ht="15.75" customHeight="1" x14ac:dyDescent="0.2">
      <c r="A224" s="7" t="s">
        <v>69</v>
      </c>
      <c r="B224" s="11">
        <v>178</v>
      </c>
      <c r="C224" s="11">
        <v>17</v>
      </c>
    </row>
    <row r="225" spans="1:3" ht="15.75" customHeight="1" x14ac:dyDescent="0.2">
      <c r="A225" s="7" t="s">
        <v>429</v>
      </c>
      <c r="B225" s="11">
        <v>4048</v>
      </c>
      <c r="C225" s="11">
        <v>3260</v>
      </c>
    </row>
    <row r="226" spans="1:3" ht="15.75" customHeight="1" x14ac:dyDescent="0.2">
      <c r="A226" s="7" t="s">
        <v>479</v>
      </c>
      <c r="B226" s="11">
        <v>1668</v>
      </c>
      <c r="C226" s="11">
        <v>122</v>
      </c>
    </row>
    <row r="227" spans="1:3" ht="15.75" customHeight="1" x14ac:dyDescent="0.2">
      <c r="A227" s="7" t="s">
        <v>65</v>
      </c>
      <c r="B227" s="11">
        <v>4012</v>
      </c>
      <c r="C227" s="11">
        <v>889</v>
      </c>
    </row>
    <row r="228" spans="1:3" ht="15.75" customHeight="1" x14ac:dyDescent="0.2">
      <c r="A228" s="7" t="s">
        <v>686</v>
      </c>
      <c r="B228" s="11">
        <v>1142</v>
      </c>
      <c r="C228" s="11">
        <v>-1</v>
      </c>
    </row>
    <row r="229" spans="1:3" ht="15.75" customHeight="1" x14ac:dyDescent="0.2">
      <c r="A229" s="7" t="s">
        <v>687</v>
      </c>
      <c r="B229" s="11">
        <v>182</v>
      </c>
      <c r="C229" s="11">
        <v>-18</v>
      </c>
    </row>
    <row r="230" spans="1:3" ht="15.75" customHeight="1" x14ac:dyDescent="0.2">
      <c r="A230" s="7" t="s">
        <v>2</v>
      </c>
      <c r="B230" s="11">
        <v>11858</v>
      </c>
      <c r="C230" s="11">
        <v>27090</v>
      </c>
    </row>
    <row r="231" spans="1:3" ht="15.75" customHeight="1" x14ac:dyDescent="0.2">
      <c r="A231" s="7" t="s">
        <v>33</v>
      </c>
      <c r="B231" s="11">
        <v>545</v>
      </c>
      <c r="C231" s="11" t="s">
        <v>634</v>
      </c>
    </row>
    <row r="232" spans="1:3" ht="15.75" customHeight="1" x14ac:dyDescent="0.2">
      <c r="A232" s="7" t="s">
        <v>420</v>
      </c>
      <c r="B232" s="11">
        <v>4398</v>
      </c>
      <c r="C232" s="11" t="s">
        <v>634</v>
      </c>
    </row>
    <row r="233" spans="1:3" ht="15.75" customHeight="1" x14ac:dyDescent="0.2">
      <c r="A233" s="7" t="s">
        <v>352</v>
      </c>
      <c r="B233" s="11">
        <v>3050</v>
      </c>
      <c r="C233" s="11">
        <v>38</v>
      </c>
    </row>
    <row r="234" spans="1:3" ht="15.75" customHeight="1" x14ac:dyDescent="0.2">
      <c r="A234" s="7" t="s">
        <v>253</v>
      </c>
      <c r="B234" s="11">
        <v>65</v>
      </c>
      <c r="C234" s="11" t="s">
        <v>634</v>
      </c>
    </row>
    <row r="235" spans="1:3" ht="15.75" customHeight="1" x14ac:dyDescent="0.2">
      <c r="A235" s="7" t="s">
        <v>503</v>
      </c>
      <c r="B235" s="11">
        <v>1576</v>
      </c>
      <c r="C235" s="11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268"/>
  <sheetViews>
    <sheetView workbookViewId="0"/>
  </sheetViews>
  <sheetFormatPr baseColWidth="10" defaultColWidth="8.83203125" defaultRowHeight="15" x14ac:dyDescent="0.2"/>
  <cols>
    <col min="1" max="1" width="44" bestFit="1" customWidth="1"/>
    <col min="2" max="2" width="25.6640625" bestFit="1" customWidth="1"/>
    <col min="3" max="3" width="27.5" bestFit="1" customWidth="1"/>
    <col min="4" max="4" width="12.6640625" bestFit="1" customWidth="1"/>
    <col min="5" max="5" width="9" bestFit="1" customWidth="1"/>
    <col min="6" max="9" width="5" bestFit="1" customWidth="1"/>
    <col min="10" max="10" width="9" bestFit="1" customWidth="1"/>
    <col min="11" max="14" width="5" bestFit="1" customWidth="1"/>
    <col min="15" max="15" width="9" bestFit="1" customWidth="1"/>
    <col min="16" max="19" width="5" bestFit="1" customWidth="1"/>
    <col min="20" max="20" width="9" bestFit="1" customWidth="1"/>
    <col min="21" max="24" width="5" bestFit="1" customWidth="1"/>
    <col min="25" max="25" width="9" bestFit="1" customWidth="1"/>
    <col min="26" max="29" width="5" bestFit="1" customWidth="1"/>
    <col min="30" max="30" width="10" bestFit="1" customWidth="1"/>
    <col min="31" max="34" width="5" bestFit="1" customWidth="1"/>
    <col min="35" max="35" width="10" bestFit="1" customWidth="1"/>
    <col min="36" max="39" width="5" bestFit="1" customWidth="1"/>
    <col min="40" max="40" width="10" bestFit="1" customWidth="1"/>
    <col min="41" max="44" width="5" bestFit="1" customWidth="1"/>
    <col min="45" max="45" width="10" bestFit="1" customWidth="1"/>
    <col min="46" max="49" width="5" bestFit="1" customWidth="1"/>
    <col min="50" max="50" width="10" bestFit="1" customWidth="1"/>
    <col min="51" max="54" width="5" bestFit="1" customWidth="1"/>
    <col min="55" max="55" width="10" bestFit="1" customWidth="1"/>
    <col min="56" max="59" width="5" bestFit="1" customWidth="1"/>
    <col min="60" max="60" width="10" bestFit="1" customWidth="1"/>
    <col min="61" max="63" width="5" bestFit="1" customWidth="1"/>
  </cols>
  <sheetData>
    <row r="1" spans="1:63" x14ac:dyDescent="0.2">
      <c r="A1" t="s">
        <v>517</v>
      </c>
      <c r="B1" t="s">
        <v>330</v>
      </c>
    </row>
    <row r="2" spans="1:63" x14ac:dyDescent="0.2">
      <c r="A2" t="s">
        <v>50</v>
      </c>
      <c r="B2" s="1">
        <v>43579</v>
      </c>
    </row>
    <row r="4" spans="1:63" x14ac:dyDescent="0.2">
      <c r="A4" t="s">
        <v>578</v>
      </c>
      <c r="B4" t="s">
        <v>387</v>
      </c>
      <c r="C4" t="s">
        <v>183</v>
      </c>
      <c r="D4" t="s">
        <v>585</v>
      </c>
      <c r="E4" t="s">
        <v>532</v>
      </c>
      <c r="F4" t="s">
        <v>108</v>
      </c>
      <c r="G4" t="s">
        <v>155</v>
      </c>
      <c r="H4" t="s">
        <v>207</v>
      </c>
      <c r="I4" t="s">
        <v>260</v>
      </c>
      <c r="J4" t="s">
        <v>437</v>
      </c>
      <c r="K4" t="s">
        <v>489</v>
      </c>
      <c r="L4" t="s">
        <v>533</v>
      </c>
      <c r="M4" t="s">
        <v>573</v>
      </c>
      <c r="N4" t="s">
        <v>157</v>
      </c>
      <c r="O4" t="s">
        <v>584</v>
      </c>
      <c r="P4" t="s">
        <v>25</v>
      </c>
      <c r="Q4" t="s">
        <v>223</v>
      </c>
      <c r="R4" t="s">
        <v>271</v>
      </c>
      <c r="S4" t="s">
        <v>311</v>
      </c>
      <c r="T4" t="s">
        <v>357</v>
      </c>
      <c r="U4" t="s">
        <v>548</v>
      </c>
      <c r="V4" t="s">
        <v>589</v>
      </c>
      <c r="W4" t="s">
        <v>31</v>
      </c>
      <c r="X4" t="s">
        <v>91</v>
      </c>
      <c r="Y4" t="s">
        <v>46</v>
      </c>
      <c r="Z4" t="s">
        <v>105</v>
      </c>
      <c r="AA4" t="s">
        <v>149</v>
      </c>
      <c r="AB4" t="s">
        <v>321</v>
      </c>
      <c r="AC4" t="s">
        <v>368</v>
      </c>
      <c r="AD4" t="s">
        <v>434</v>
      </c>
      <c r="AE4" t="s">
        <v>486</v>
      </c>
      <c r="AF4" t="s">
        <v>51</v>
      </c>
      <c r="AG4" t="s">
        <v>109</v>
      </c>
      <c r="AH4" t="s">
        <v>156</v>
      </c>
      <c r="AI4" t="s">
        <v>120</v>
      </c>
      <c r="AJ4" t="s">
        <v>164</v>
      </c>
      <c r="AK4" t="s">
        <v>218</v>
      </c>
      <c r="AL4" t="s">
        <v>268</v>
      </c>
      <c r="AM4" t="s">
        <v>447</v>
      </c>
      <c r="AN4" t="s">
        <v>495</v>
      </c>
      <c r="AO4" t="s">
        <v>547</v>
      </c>
      <c r="AP4" t="s">
        <v>586</v>
      </c>
      <c r="AQ4" t="s">
        <v>169</v>
      </c>
      <c r="AR4" t="s">
        <v>224</v>
      </c>
      <c r="AS4" t="s">
        <v>467</v>
      </c>
      <c r="AT4" t="s">
        <v>509</v>
      </c>
      <c r="AU4" t="s">
        <v>85</v>
      </c>
      <c r="AV4" t="s">
        <v>139</v>
      </c>
      <c r="AW4" t="s">
        <v>187</v>
      </c>
      <c r="AX4" t="s">
        <v>246</v>
      </c>
      <c r="AY4" t="s">
        <v>419</v>
      </c>
      <c r="AZ4" t="s">
        <v>471</v>
      </c>
      <c r="BA4" t="s">
        <v>514</v>
      </c>
      <c r="BB4" t="s">
        <v>86</v>
      </c>
      <c r="BC4" t="s">
        <v>522</v>
      </c>
      <c r="BD4" t="s">
        <v>566</v>
      </c>
      <c r="BE4" t="s">
        <v>14</v>
      </c>
      <c r="BF4" t="s">
        <v>199</v>
      </c>
      <c r="BG4" t="s">
        <v>256</v>
      </c>
      <c r="BH4" t="s">
        <v>295</v>
      </c>
      <c r="BI4" t="s">
        <v>342</v>
      </c>
      <c r="BJ4" t="s">
        <v>526</v>
      </c>
      <c r="BK4" t="s">
        <v>570</v>
      </c>
    </row>
    <row r="5" spans="1:63" x14ac:dyDescent="0.2">
      <c r="A5" t="s">
        <v>424</v>
      </c>
      <c r="B5" t="s">
        <v>9</v>
      </c>
      <c r="C5" t="s">
        <v>473</v>
      </c>
      <c r="D5" t="s">
        <v>265</v>
      </c>
      <c r="E5">
        <v>7893</v>
      </c>
      <c r="J5">
        <v>7677</v>
      </c>
      <c r="O5">
        <v>7466</v>
      </c>
      <c r="T5">
        <v>7262</v>
      </c>
      <c r="Y5">
        <v>7063</v>
      </c>
      <c r="AD5">
        <v>9860</v>
      </c>
      <c r="AI5">
        <v>14444</v>
      </c>
      <c r="AN5">
        <v>22274</v>
      </c>
      <c r="AS5">
        <v>30104</v>
      </c>
      <c r="AX5">
        <v>32540</v>
      </c>
      <c r="BC5">
        <v>34327</v>
      </c>
      <c r="BH5">
        <v>36114</v>
      </c>
    </row>
    <row r="6" spans="1:63" x14ac:dyDescent="0.2">
      <c r="A6" t="s">
        <v>270</v>
      </c>
      <c r="B6" t="s">
        <v>507</v>
      </c>
      <c r="C6" t="s">
        <v>473</v>
      </c>
      <c r="D6" t="s">
        <v>265</v>
      </c>
      <c r="E6">
        <v>46468</v>
      </c>
      <c r="J6">
        <v>49535</v>
      </c>
      <c r="O6">
        <v>53051</v>
      </c>
      <c r="T6">
        <v>57043</v>
      </c>
      <c r="Y6">
        <v>59021</v>
      </c>
      <c r="AD6">
        <v>56118</v>
      </c>
      <c r="AI6">
        <v>57686</v>
      </c>
      <c r="AN6">
        <v>71522</v>
      </c>
      <c r="AS6">
        <v>75917</v>
      </c>
      <c r="AX6">
        <v>87300</v>
      </c>
      <c r="BC6">
        <v>102246</v>
      </c>
      <c r="BH6">
        <v>382365</v>
      </c>
    </row>
    <row r="7" spans="1:63" x14ac:dyDescent="0.2">
      <c r="A7" t="s">
        <v>262</v>
      </c>
      <c r="B7" t="s">
        <v>13</v>
      </c>
      <c r="C7" t="s">
        <v>473</v>
      </c>
      <c r="D7" t="s">
        <v>265</v>
      </c>
      <c r="E7">
        <v>122089</v>
      </c>
      <c r="J7">
        <v>77075</v>
      </c>
      <c r="O7">
        <v>48657</v>
      </c>
      <c r="T7">
        <v>30717</v>
      </c>
      <c r="Y7">
        <v>89891</v>
      </c>
      <c r="AD7">
        <v>108854</v>
      </c>
      <c r="AI7">
        <v>33517</v>
      </c>
      <c r="AN7">
        <v>39813</v>
      </c>
      <c r="AS7">
        <v>46108</v>
      </c>
      <c r="AX7">
        <v>61329</v>
      </c>
      <c r="BC7">
        <v>76549</v>
      </c>
      <c r="BH7">
        <v>106845</v>
      </c>
    </row>
    <row r="8" spans="1:63" x14ac:dyDescent="0.2">
      <c r="A8" t="s">
        <v>166</v>
      </c>
      <c r="B8" t="s">
        <v>366</v>
      </c>
      <c r="C8" t="s">
        <v>473</v>
      </c>
      <c r="D8" t="s">
        <v>265</v>
      </c>
      <c r="E8">
        <v>48901</v>
      </c>
      <c r="J8">
        <v>51409</v>
      </c>
      <c r="O8">
        <v>54045</v>
      </c>
      <c r="T8">
        <v>56816</v>
      </c>
      <c r="Y8">
        <v>59730</v>
      </c>
      <c r="AD8">
        <v>62793</v>
      </c>
      <c r="AI8">
        <v>66013</v>
      </c>
      <c r="AN8">
        <v>71354</v>
      </c>
      <c r="AS8">
        <v>76695</v>
      </c>
      <c r="AX8">
        <v>64739</v>
      </c>
      <c r="BC8">
        <v>52784</v>
      </c>
      <c r="BH8">
        <v>57616</v>
      </c>
    </row>
    <row r="9" spans="1:63" x14ac:dyDescent="0.2">
      <c r="A9" t="s">
        <v>281</v>
      </c>
      <c r="B9" t="s">
        <v>593</v>
      </c>
      <c r="C9" t="s">
        <v>473</v>
      </c>
      <c r="D9" t="s">
        <v>265</v>
      </c>
      <c r="E9">
        <v>2497</v>
      </c>
      <c r="J9">
        <v>6983</v>
      </c>
      <c r="O9">
        <v>13446</v>
      </c>
      <c r="T9">
        <v>18623</v>
      </c>
      <c r="Y9">
        <v>25792</v>
      </c>
      <c r="AD9">
        <v>32306</v>
      </c>
      <c r="AI9">
        <v>38904</v>
      </c>
      <c r="AN9">
        <v>40525</v>
      </c>
      <c r="AS9">
        <v>42146</v>
      </c>
      <c r="AX9">
        <v>50298</v>
      </c>
      <c r="BC9">
        <v>52053</v>
      </c>
      <c r="BH9">
        <v>42082</v>
      </c>
    </row>
    <row r="10" spans="1:63" x14ac:dyDescent="0.2">
      <c r="A10" t="s">
        <v>90</v>
      </c>
      <c r="B10" t="s">
        <v>502</v>
      </c>
      <c r="C10" t="s">
        <v>473</v>
      </c>
      <c r="D10" t="s">
        <v>265</v>
      </c>
      <c r="E10">
        <v>3324685</v>
      </c>
      <c r="J10">
        <v>3349209</v>
      </c>
      <c r="O10">
        <v>4012340</v>
      </c>
      <c r="T10">
        <v>5495961</v>
      </c>
      <c r="Y10">
        <v>9834213</v>
      </c>
      <c r="AD10">
        <v>12733497</v>
      </c>
      <c r="AI10">
        <v>14168146</v>
      </c>
      <c r="AN10">
        <v>14871274</v>
      </c>
      <c r="AS10">
        <v>16216741</v>
      </c>
      <c r="AX10">
        <v>19323851</v>
      </c>
      <c r="BC10">
        <v>28555399</v>
      </c>
      <c r="BH10">
        <v>34764700</v>
      </c>
    </row>
    <row r="11" spans="1:63" x14ac:dyDescent="0.2">
      <c r="A11" t="s">
        <v>32</v>
      </c>
      <c r="B11" t="s">
        <v>173</v>
      </c>
      <c r="C11" t="s">
        <v>473</v>
      </c>
      <c r="D11" t="s">
        <v>265</v>
      </c>
      <c r="E11">
        <v>2194</v>
      </c>
      <c r="J11">
        <v>25981</v>
      </c>
      <c r="O11">
        <v>65827</v>
      </c>
      <c r="T11">
        <v>312400</v>
      </c>
      <c r="Y11">
        <v>718479</v>
      </c>
      <c r="AD11">
        <v>1007837</v>
      </c>
      <c r="AI11">
        <v>1306574</v>
      </c>
      <c r="AN11">
        <v>1824118</v>
      </c>
      <c r="AS11">
        <v>2446675</v>
      </c>
      <c r="AX11">
        <v>3281036</v>
      </c>
      <c r="BC11">
        <v>7316611</v>
      </c>
      <c r="BH11">
        <v>8095126</v>
      </c>
    </row>
    <row r="12" spans="1:63" x14ac:dyDescent="0.2">
      <c r="A12" t="s">
        <v>255</v>
      </c>
      <c r="B12" t="s">
        <v>399</v>
      </c>
      <c r="C12" t="s">
        <v>473</v>
      </c>
      <c r="D12" t="s">
        <v>265</v>
      </c>
      <c r="E12">
        <v>2601188</v>
      </c>
      <c r="J12">
        <v>2409183</v>
      </c>
      <c r="O12">
        <v>2219411</v>
      </c>
      <c r="T12">
        <v>2064199</v>
      </c>
      <c r="Y12">
        <v>1920798</v>
      </c>
      <c r="AD12">
        <v>1780443</v>
      </c>
      <c r="AI12">
        <v>1649919</v>
      </c>
      <c r="AN12">
        <v>1595069</v>
      </c>
      <c r="AS12">
        <v>1540219</v>
      </c>
      <c r="AX12">
        <v>1673088</v>
      </c>
      <c r="BC12">
        <v>1805957</v>
      </c>
      <c r="BH12">
        <v>2086302</v>
      </c>
    </row>
    <row r="13" spans="1:63" x14ac:dyDescent="0.2">
      <c r="A13" t="s">
        <v>69</v>
      </c>
      <c r="B13" t="s">
        <v>233</v>
      </c>
      <c r="C13" t="s">
        <v>473</v>
      </c>
      <c r="D13" t="s">
        <v>265</v>
      </c>
      <c r="AI13">
        <v>658789</v>
      </c>
      <c r="AN13">
        <v>693999</v>
      </c>
      <c r="AS13">
        <v>657900</v>
      </c>
      <c r="AX13">
        <v>469119</v>
      </c>
      <c r="BC13">
        <v>221560</v>
      </c>
      <c r="BH13">
        <v>191199</v>
      </c>
    </row>
    <row r="14" spans="1:63" x14ac:dyDescent="0.2">
      <c r="A14" t="s">
        <v>88</v>
      </c>
      <c r="B14" t="s">
        <v>288</v>
      </c>
      <c r="C14" t="s">
        <v>473</v>
      </c>
      <c r="D14" t="s">
        <v>265</v>
      </c>
      <c r="E14">
        <v>2384</v>
      </c>
      <c r="J14">
        <v>4170</v>
      </c>
      <c r="O14">
        <v>7248</v>
      </c>
      <c r="T14">
        <v>10843</v>
      </c>
      <c r="Y14">
        <v>13594</v>
      </c>
      <c r="AD14">
        <v>17073</v>
      </c>
      <c r="AI14">
        <v>21283</v>
      </c>
      <c r="AN14">
        <v>23098</v>
      </c>
      <c r="AS14">
        <v>24912</v>
      </c>
      <c r="AX14">
        <v>24233</v>
      </c>
      <c r="BC14">
        <v>23555</v>
      </c>
      <c r="BH14">
        <v>23216</v>
      </c>
    </row>
    <row r="15" spans="1:63" x14ac:dyDescent="0.2">
      <c r="A15" t="s">
        <v>333</v>
      </c>
      <c r="B15" t="s">
        <v>398</v>
      </c>
      <c r="C15" t="s">
        <v>473</v>
      </c>
      <c r="D15" t="s">
        <v>265</v>
      </c>
      <c r="E15">
        <v>4868</v>
      </c>
      <c r="J15">
        <v>5807</v>
      </c>
      <c r="O15">
        <v>6914</v>
      </c>
      <c r="T15">
        <v>7941</v>
      </c>
      <c r="Y15">
        <v>9120</v>
      </c>
      <c r="AD15">
        <v>10474</v>
      </c>
      <c r="AI15">
        <v>12029</v>
      </c>
      <c r="AN15">
        <v>17550</v>
      </c>
      <c r="AS15">
        <v>23071</v>
      </c>
      <c r="AX15">
        <v>24741</v>
      </c>
      <c r="BC15">
        <v>26412</v>
      </c>
      <c r="BH15">
        <v>28083</v>
      </c>
    </row>
    <row r="16" spans="1:63" x14ac:dyDescent="0.2">
      <c r="A16" t="s">
        <v>350</v>
      </c>
      <c r="B16" t="s">
        <v>247</v>
      </c>
      <c r="C16" t="s">
        <v>473</v>
      </c>
      <c r="D16" t="s">
        <v>265</v>
      </c>
      <c r="E16">
        <v>1698085</v>
      </c>
      <c r="J16">
        <v>2054727</v>
      </c>
      <c r="O16">
        <v>2456522</v>
      </c>
      <c r="T16">
        <v>2659453</v>
      </c>
      <c r="Y16">
        <v>2896444</v>
      </c>
      <c r="AD16">
        <v>3143480</v>
      </c>
      <c r="AI16">
        <v>3955213</v>
      </c>
      <c r="AN16">
        <v>4153330</v>
      </c>
      <c r="AS16">
        <v>4386250</v>
      </c>
      <c r="AX16">
        <v>4878030</v>
      </c>
      <c r="BC16">
        <v>5882980</v>
      </c>
      <c r="BH16">
        <v>6763663</v>
      </c>
    </row>
    <row r="17" spans="1:60" x14ac:dyDescent="0.2">
      <c r="A17" t="s">
        <v>47</v>
      </c>
      <c r="B17" t="s">
        <v>289</v>
      </c>
      <c r="C17" t="s">
        <v>473</v>
      </c>
      <c r="D17" t="s">
        <v>265</v>
      </c>
      <c r="E17">
        <v>806643</v>
      </c>
      <c r="J17">
        <v>744995</v>
      </c>
      <c r="O17">
        <v>676679</v>
      </c>
      <c r="T17">
        <v>721037</v>
      </c>
      <c r="Y17">
        <v>719958</v>
      </c>
      <c r="AD17">
        <v>728326</v>
      </c>
      <c r="AI17">
        <v>793239</v>
      </c>
      <c r="AN17">
        <v>894893</v>
      </c>
      <c r="AS17">
        <v>996547</v>
      </c>
      <c r="AX17">
        <v>1136270</v>
      </c>
      <c r="BC17">
        <v>1275992</v>
      </c>
      <c r="BH17">
        <v>1492374</v>
      </c>
    </row>
    <row r="18" spans="1:60" x14ac:dyDescent="0.2">
      <c r="A18" t="s">
        <v>429</v>
      </c>
      <c r="B18" t="s">
        <v>423</v>
      </c>
      <c r="C18" t="s">
        <v>473</v>
      </c>
      <c r="D18" t="s">
        <v>265</v>
      </c>
      <c r="AI18">
        <v>360600</v>
      </c>
      <c r="AN18">
        <v>344070</v>
      </c>
      <c r="AS18">
        <v>327540</v>
      </c>
      <c r="AX18">
        <v>302220</v>
      </c>
      <c r="BC18">
        <v>276901</v>
      </c>
      <c r="BH18">
        <v>264241</v>
      </c>
    </row>
    <row r="19" spans="1:60" x14ac:dyDescent="0.2">
      <c r="A19" t="s">
        <v>379</v>
      </c>
      <c r="B19" t="s">
        <v>439</v>
      </c>
      <c r="C19" t="s">
        <v>473</v>
      </c>
      <c r="D19" t="s">
        <v>265</v>
      </c>
      <c r="E19">
        <v>126323</v>
      </c>
      <c r="J19">
        <v>184633</v>
      </c>
      <c r="O19">
        <v>143820</v>
      </c>
      <c r="T19">
        <v>139741</v>
      </c>
      <c r="Y19">
        <v>223791</v>
      </c>
      <c r="AD19">
        <v>343406</v>
      </c>
      <c r="AI19">
        <v>333110</v>
      </c>
      <c r="AN19">
        <v>254853</v>
      </c>
      <c r="AS19">
        <v>125628</v>
      </c>
      <c r="AX19">
        <v>172874</v>
      </c>
      <c r="BC19">
        <v>235259</v>
      </c>
      <c r="BH19">
        <v>286810</v>
      </c>
    </row>
    <row r="20" spans="1:60" x14ac:dyDescent="0.2">
      <c r="A20" t="s">
        <v>518</v>
      </c>
      <c r="B20" t="s">
        <v>34</v>
      </c>
      <c r="C20" t="s">
        <v>473</v>
      </c>
      <c r="D20" t="s">
        <v>265</v>
      </c>
      <c r="E20">
        <v>441555</v>
      </c>
      <c r="J20">
        <v>606859</v>
      </c>
      <c r="O20">
        <v>695361</v>
      </c>
      <c r="T20">
        <v>820201</v>
      </c>
      <c r="Y20">
        <v>896823</v>
      </c>
      <c r="AD20">
        <v>871821</v>
      </c>
      <c r="AI20">
        <v>891537</v>
      </c>
      <c r="AN20">
        <v>885278</v>
      </c>
      <c r="AS20">
        <v>853369</v>
      </c>
      <c r="AX20">
        <v>870862</v>
      </c>
      <c r="BC20">
        <v>1052844</v>
      </c>
      <c r="BH20">
        <v>1387940</v>
      </c>
    </row>
    <row r="21" spans="1:60" x14ac:dyDescent="0.2">
      <c r="A21" t="s">
        <v>508</v>
      </c>
      <c r="B21" t="s">
        <v>275</v>
      </c>
      <c r="C21" t="s">
        <v>473</v>
      </c>
      <c r="D21" t="s">
        <v>265</v>
      </c>
      <c r="E21">
        <v>34019</v>
      </c>
      <c r="J21">
        <v>38777</v>
      </c>
      <c r="O21">
        <v>44750</v>
      </c>
      <c r="T21">
        <v>50383</v>
      </c>
      <c r="Y21">
        <v>57430</v>
      </c>
      <c r="AD21">
        <v>67713</v>
      </c>
      <c r="AI21">
        <v>76212</v>
      </c>
      <c r="AN21">
        <v>104971</v>
      </c>
      <c r="AS21">
        <v>133730</v>
      </c>
      <c r="AX21">
        <v>171499</v>
      </c>
      <c r="BC21">
        <v>209267</v>
      </c>
      <c r="BH21">
        <v>245399</v>
      </c>
    </row>
    <row r="22" spans="1:60" x14ac:dyDescent="0.2">
      <c r="A22" t="s">
        <v>94</v>
      </c>
      <c r="B22" t="s">
        <v>367</v>
      </c>
      <c r="C22" t="s">
        <v>473</v>
      </c>
      <c r="D22" t="s">
        <v>265</v>
      </c>
      <c r="E22">
        <v>62943</v>
      </c>
      <c r="J22">
        <v>74981</v>
      </c>
      <c r="O22">
        <v>89322</v>
      </c>
      <c r="T22">
        <v>106405</v>
      </c>
      <c r="Y22">
        <v>170487</v>
      </c>
      <c r="AD22">
        <v>273256</v>
      </c>
      <c r="AI22">
        <v>349657</v>
      </c>
      <c r="AN22">
        <v>434848</v>
      </c>
      <c r="AS22">
        <v>520039</v>
      </c>
      <c r="AX22">
        <v>596972</v>
      </c>
      <c r="BC22">
        <v>673904</v>
      </c>
      <c r="BH22">
        <v>704676</v>
      </c>
    </row>
    <row r="23" spans="1:60" x14ac:dyDescent="0.2">
      <c r="A23" t="s">
        <v>26</v>
      </c>
      <c r="B23" t="s">
        <v>123</v>
      </c>
      <c r="C23" t="s">
        <v>473</v>
      </c>
      <c r="D23" t="s">
        <v>265</v>
      </c>
      <c r="E23">
        <v>661411</v>
      </c>
      <c r="J23">
        <v>685166</v>
      </c>
      <c r="O23">
        <v>726989</v>
      </c>
      <c r="T23">
        <v>768579</v>
      </c>
      <c r="Y23">
        <v>804526</v>
      </c>
      <c r="AD23">
        <v>842155</v>
      </c>
      <c r="AI23">
        <v>881617</v>
      </c>
      <c r="AN23">
        <v>934735</v>
      </c>
      <c r="AS23">
        <v>987853</v>
      </c>
      <c r="AX23">
        <v>1166700</v>
      </c>
      <c r="BC23">
        <v>1345546</v>
      </c>
      <c r="BH23">
        <v>1422805</v>
      </c>
    </row>
    <row r="24" spans="1:60" x14ac:dyDescent="0.2">
      <c r="A24" t="s">
        <v>493</v>
      </c>
      <c r="B24" t="s">
        <v>124</v>
      </c>
      <c r="C24" t="s">
        <v>473</v>
      </c>
      <c r="D24" t="s">
        <v>265</v>
      </c>
      <c r="E24">
        <v>20295</v>
      </c>
      <c r="J24">
        <v>20783</v>
      </c>
      <c r="O24">
        <v>21189</v>
      </c>
      <c r="T24">
        <v>21513</v>
      </c>
      <c r="Y24">
        <v>21709</v>
      </c>
      <c r="AD24">
        <v>21846</v>
      </c>
      <c r="AI24">
        <v>21510</v>
      </c>
      <c r="AN24">
        <v>32435</v>
      </c>
      <c r="AS24">
        <v>43360</v>
      </c>
      <c r="AX24">
        <v>61074</v>
      </c>
      <c r="BC24">
        <v>76287</v>
      </c>
      <c r="BH24">
        <v>102113</v>
      </c>
    </row>
    <row r="25" spans="1:60" x14ac:dyDescent="0.2">
      <c r="A25" t="s">
        <v>296</v>
      </c>
      <c r="B25" t="s">
        <v>55</v>
      </c>
      <c r="C25" t="s">
        <v>473</v>
      </c>
      <c r="D25" t="s">
        <v>265</v>
      </c>
      <c r="E25">
        <v>26733</v>
      </c>
      <c r="J25">
        <v>38357</v>
      </c>
      <c r="O25">
        <v>37946</v>
      </c>
      <c r="T25">
        <v>60092</v>
      </c>
      <c r="Y25">
        <v>103466</v>
      </c>
      <c r="AD25">
        <v>137052</v>
      </c>
      <c r="AI25">
        <v>173212</v>
      </c>
      <c r="AN25">
        <v>205979</v>
      </c>
      <c r="AS25">
        <v>239361</v>
      </c>
      <c r="AX25">
        <v>404018</v>
      </c>
      <c r="BC25">
        <v>657856</v>
      </c>
      <c r="BH25">
        <v>704137</v>
      </c>
    </row>
    <row r="26" spans="1:60" x14ac:dyDescent="0.2">
      <c r="A26" t="s">
        <v>136</v>
      </c>
      <c r="B26" t="s">
        <v>240</v>
      </c>
      <c r="C26" t="s">
        <v>473</v>
      </c>
      <c r="D26" t="s">
        <v>265</v>
      </c>
      <c r="E26">
        <v>11331</v>
      </c>
      <c r="J26">
        <v>18754</v>
      </c>
      <c r="O26">
        <v>30916</v>
      </c>
      <c r="T26">
        <v>27217</v>
      </c>
      <c r="Y26">
        <v>24078</v>
      </c>
      <c r="AD26">
        <v>25429</v>
      </c>
      <c r="AI26">
        <v>26855</v>
      </c>
      <c r="AN26">
        <v>31654</v>
      </c>
      <c r="AS26">
        <v>36454</v>
      </c>
      <c r="AX26">
        <v>45595</v>
      </c>
      <c r="BC26">
        <v>54736</v>
      </c>
      <c r="BH26">
        <v>59306</v>
      </c>
    </row>
    <row r="27" spans="1:60" x14ac:dyDescent="0.2">
      <c r="A27" t="s">
        <v>318</v>
      </c>
      <c r="B27" t="s">
        <v>445</v>
      </c>
      <c r="C27" t="s">
        <v>473</v>
      </c>
      <c r="D27" t="s">
        <v>265</v>
      </c>
      <c r="AI27">
        <v>56000</v>
      </c>
      <c r="AN27">
        <v>69476</v>
      </c>
      <c r="AS27">
        <v>82952</v>
      </c>
      <c r="AX27">
        <v>47272</v>
      </c>
      <c r="BC27">
        <v>38792</v>
      </c>
      <c r="BH27">
        <v>34803</v>
      </c>
    </row>
    <row r="28" spans="1:60" x14ac:dyDescent="0.2">
      <c r="A28" t="s">
        <v>479</v>
      </c>
      <c r="B28" t="s">
        <v>179</v>
      </c>
      <c r="C28" t="s">
        <v>473</v>
      </c>
      <c r="D28" t="s">
        <v>265</v>
      </c>
      <c r="AI28">
        <v>1248977</v>
      </c>
      <c r="AN28">
        <v>1186282</v>
      </c>
      <c r="AS28">
        <v>1123586</v>
      </c>
      <c r="AX28">
        <v>1106982</v>
      </c>
      <c r="BC28">
        <v>1090378</v>
      </c>
      <c r="BH28">
        <v>1082905</v>
      </c>
    </row>
    <row r="29" spans="1:60" x14ac:dyDescent="0.2">
      <c r="A29" t="s">
        <v>259</v>
      </c>
      <c r="B29" t="s">
        <v>237</v>
      </c>
      <c r="C29" t="s">
        <v>473</v>
      </c>
      <c r="D29" t="s">
        <v>265</v>
      </c>
      <c r="E29">
        <v>7621</v>
      </c>
      <c r="J29">
        <v>8831</v>
      </c>
      <c r="O29">
        <v>10197</v>
      </c>
      <c r="T29">
        <v>10953</v>
      </c>
      <c r="Y29">
        <v>13859</v>
      </c>
      <c r="AD29">
        <v>25673</v>
      </c>
      <c r="AI29">
        <v>30404</v>
      </c>
      <c r="AN29">
        <v>33446</v>
      </c>
      <c r="AS29">
        <v>36488</v>
      </c>
      <c r="AX29">
        <v>41424</v>
      </c>
      <c r="BC29">
        <v>46360</v>
      </c>
      <c r="BH29">
        <v>53860</v>
      </c>
    </row>
    <row r="30" spans="1:60" x14ac:dyDescent="0.2">
      <c r="A30" t="s">
        <v>304</v>
      </c>
      <c r="B30" t="s">
        <v>515</v>
      </c>
      <c r="C30" t="s">
        <v>473</v>
      </c>
      <c r="D30" t="s">
        <v>265</v>
      </c>
      <c r="E30">
        <v>8749</v>
      </c>
      <c r="J30">
        <v>11083</v>
      </c>
      <c r="O30">
        <v>14258</v>
      </c>
      <c r="T30">
        <v>14335</v>
      </c>
      <c r="Y30">
        <v>14189</v>
      </c>
      <c r="AD30">
        <v>14917</v>
      </c>
      <c r="AI30">
        <v>15683</v>
      </c>
      <c r="AN30">
        <v>16676</v>
      </c>
      <c r="AS30">
        <v>17668</v>
      </c>
      <c r="AX30">
        <v>18276</v>
      </c>
      <c r="BC30">
        <v>18884</v>
      </c>
      <c r="BH30">
        <v>19126</v>
      </c>
    </row>
    <row r="31" spans="1:60" x14ac:dyDescent="0.2">
      <c r="A31" t="s">
        <v>41</v>
      </c>
      <c r="B31" t="s">
        <v>414</v>
      </c>
      <c r="C31" t="s">
        <v>473</v>
      </c>
      <c r="D31" t="s">
        <v>265</v>
      </c>
      <c r="E31">
        <v>42709</v>
      </c>
      <c r="J31">
        <v>46944</v>
      </c>
      <c r="O31">
        <v>51599</v>
      </c>
      <c r="T31">
        <v>56715</v>
      </c>
      <c r="Y31">
        <v>58481</v>
      </c>
      <c r="AD31">
        <v>59033</v>
      </c>
      <c r="AI31">
        <v>73758</v>
      </c>
      <c r="AN31">
        <v>83598</v>
      </c>
      <c r="AS31">
        <v>92658</v>
      </c>
      <c r="AX31">
        <v>107745</v>
      </c>
      <c r="BC31">
        <v>122846</v>
      </c>
      <c r="BH31">
        <v>142989</v>
      </c>
    </row>
    <row r="32" spans="1:60" x14ac:dyDescent="0.2">
      <c r="A32" t="s">
        <v>481</v>
      </c>
      <c r="B32" t="s">
        <v>273</v>
      </c>
      <c r="C32" t="s">
        <v>473</v>
      </c>
      <c r="D32" t="s">
        <v>265</v>
      </c>
      <c r="E32">
        <v>1397119</v>
      </c>
      <c r="J32">
        <v>1314922</v>
      </c>
      <c r="O32">
        <v>1231834</v>
      </c>
      <c r="T32">
        <v>1170533</v>
      </c>
      <c r="Y32">
        <v>1112834</v>
      </c>
      <c r="AD32">
        <v>944562</v>
      </c>
      <c r="AI32">
        <v>798517</v>
      </c>
      <c r="AN32">
        <v>741557</v>
      </c>
      <c r="AS32">
        <v>684596</v>
      </c>
      <c r="AX32">
        <v>638582</v>
      </c>
      <c r="BC32">
        <v>592568</v>
      </c>
      <c r="BH32">
        <v>713568</v>
      </c>
    </row>
    <row r="33" spans="1:60" x14ac:dyDescent="0.2">
      <c r="A33" t="s">
        <v>452</v>
      </c>
      <c r="B33" t="s">
        <v>315</v>
      </c>
      <c r="C33" t="s">
        <v>473</v>
      </c>
      <c r="D33" t="s">
        <v>265</v>
      </c>
      <c r="E33">
        <v>9760</v>
      </c>
      <c r="J33">
        <v>11443</v>
      </c>
      <c r="O33">
        <v>13420</v>
      </c>
      <c r="T33">
        <v>15850</v>
      </c>
      <c r="Y33">
        <v>18671</v>
      </c>
      <c r="AD33">
        <v>19985</v>
      </c>
      <c r="AI33">
        <v>24024</v>
      </c>
      <c r="AN33">
        <v>26224</v>
      </c>
      <c r="AS33">
        <v>28424</v>
      </c>
      <c r="AX33">
        <v>30624</v>
      </c>
      <c r="BC33">
        <v>32825</v>
      </c>
      <c r="BH33">
        <v>34475</v>
      </c>
    </row>
    <row r="34" spans="1:60" x14ac:dyDescent="0.2">
      <c r="A34" t="s">
        <v>347</v>
      </c>
      <c r="B34" t="s">
        <v>101</v>
      </c>
      <c r="C34" t="s">
        <v>473</v>
      </c>
      <c r="D34" t="s">
        <v>265</v>
      </c>
      <c r="E34">
        <v>20562</v>
      </c>
      <c r="J34">
        <v>26038</v>
      </c>
      <c r="O34">
        <v>32903</v>
      </c>
      <c r="T34">
        <v>41032</v>
      </c>
      <c r="Y34">
        <v>50977</v>
      </c>
      <c r="AD34">
        <v>61374</v>
      </c>
      <c r="AI34">
        <v>73200</v>
      </c>
      <c r="AN34">
        <v>84748</v>
      </c>
      <c r="AS34">
        <v>96296</v>
      </c>
      <c r="AX34">
        <v>98441</v>
      </c>
      <c r="BC34">
        <v>100587</v>
      </c>
      <c r="BH34">
        <v>102733</v>
      </c>
    </row>
    <row r="35" spans="1:60" x14ac:dyDescent="0.2">
      <c r="A35" t="s">
        <v>460</v>
      </c>
      <c r="B35" t="s">
        <v>95</v>
      </c>
      <c r="C35" t="s">
        <v>473</v>
      </c>
      <c r="D35" t="s">
        <v>265</v>
      </c>
      <c r="E35">
        <v>9676</v>
      </c>
      <c r="J35">
        <v>11243</v>
      </c>
      <c r="O35">
        <v>13063</v>
      </c>
      <c r="T35">
        <v>15178</v>
      </c>
      <c r="Y35">
        <v>17635</v>
      </c>
      <c r="AD35">
        <v>20490</v>
      </c>
      <c r="AI35">
        <v>23807</v>
      </c>
      <c r="AN35">
        <v>27972</v>
      </c>
      <c r="AS35">
        <v>32137</v>
      </c>
      <c r="AX35">
        <v>40279</v>
      </c>
      <c r="BC35">
        <v>48420</v>
      </c>
      <c r="BH35">
        <v>51106</v>
      </c>
    </row>
    <row r="36" spans="1:60" x14ac:dyDescent="0.2">
      <c r="A36" t="s">
        <v>36</v>
      </c>
      <c r="B36" t="s">
        <v>320</v>
      </c>
      <c r="C36" t="s">
        <v>473</v>
      </c>
      <c r="D36" t="s">
        <v>265</v>
      </c>
      <c r="E36">
        <v>7199</v>
      </c>
      <c r="J36">
        <v>8655</v>
      </c>
      <c r="O36">
        <v>10404</v>
      </c>
      <c r="T36">
        <v>12507</v>
      </c>
      <c r="Y36">
        <v>15036</v>
      </c>
      <c r="AD36">
        <v>20034</v>
      </c>
      <c r="AI36">
        <v>27510</v>
      </c>
      <c r="AN36">
        <v>40168</v>
      </c>
      <c r="AS36">
        <v>57064</v>
      </c>
      <c r="AX36">
        <v>88829</v>
      </c>
      <c r="BC36">
        <v>120912</v>
      </c>
      <c r="BH36">
        <v>160644</v>
      </c>
    </row>
    <row r="37" spans="1:60" x14ac:dyDescent="0.2">
      <c r="A37" t="s">
        <v>151</v>
      </c>
      <c r="B37" t="s">
        <v>392</v>
      </c>
      <c r="C37" t="s">
        <v>473</v>
      </c>
      <c r="D37" t="s">
        <v>265</v>
      </c>
      <c r="E37">
        <v>43128</v>
      </c>
      <c r="J37">
        <v>45905</v>
      </c>
      <c r="O37">
        <v>48861</v>
      </c>
      <c r="T37">
        <v>52007</v>
      </c>
      <c r="Y37">
        <v>55355</v>
      </c>
      <c r="AD37">
        <v>58919</v>
      </c>
      <c r="AI37">
        <v>67234</v>
      </c>
      <c r="AN37">
        <v>99712</v>
      </c>
      <c r="AS37">
        <v>123529</v>
      </c>
      <c r="AX37">
        <v>94449</v>
      </c>
      <c r="BC37">
        <v>93466</v>
      </c>
      <c r="BH37">
        <v>81598</v>
      </c>
    </row>
    <row r="38" spans="1:60" x14ac:dyDescent="0.2">
      <c r="A38" t="s">
        <v>163</v>
      </c>
      <c r="B38" t="s">
        <v>453</v>
      </c>
      <c r="C38" t="s">
        <v>473</v>
      </c>
      <c r="D38" t="s">
        <v>265</v>
      </c>
      <c r="E38">
        <v>2766304</v>
      </c>
      <c r="J38">
        <v>3020552</v>
      </c>
      <c r="O38">
        <v>3251353</v>
      </c>
      <c r="T38">
        <v>3517845</v>
      </c>
      <c r="Y38">
        <v>3810578</v>
      </c>
      <c r="AD38">
        <v>3900558</v>
      </c>
      <c r="AI38">
        <v>4333318</v>
      </c>
      <c r="AN38">
        <v>4864778</v>
      </c>
      <c r="AS38">
        <v>5511914</v>
      </c>
      <c r="AX38">
        <v>6078985</v>
      </c>
      <c r="BC38">
        <v>7011226</v>
      </c>
      <c r="BH38">
        <v>7835502</v>
      </c>
    </row>
    <row r="39" spans="1:60" x14ac:dyDescent="0.2">
      <c r="A39" t="s">
        <v>354</v>
      </c>
      <c r="B39" t="s">
        <v>189</v>
      </c>
      <c r="C39" t="s">
        <v>473</v>
      </c>
      <c r="D39" t="s">
        <v>265</v>
      </c>
      <c r="E39">
        <v>3294191</v>
      </c>
      <c r="J39">
        <v>3075673</v>
      </c>
      <c r="O39">
        <v>2830332</v>
      </c>
      <c r="T39">
        <v>2470240</v>
      </c>
      <c r="Y39">
        <v>2136842</v>
      </c>
      <c r="AD39">
        <v>1850311</v>
      </c>
      <c r="AI39">
        <v>3815082</v>
      </c>
      <c r="AN39">
        <v>3665285</v>
      </c>
      <c r="AS39">
        <v>3279999</v>
      </c>
      <c r="AX39">
        <v>3336747</v>
      </c>
      <c r="BC39">
        <v>3374888</v>
      </c>
      <c r="BH39">
        <v>3394733</v>
      </c>
    </row>
    <row r="40" spans="1:60" x14ac:dyDescent="0.2">
      <c r="A40" t="s">
        <v>153</v>
      </c>
      <c r="B40" t="s">
        <v>523</v>
      </c>
      <c r="C40" t="s">
        <v>473</v>
      </c>
      <c r="D40" t="s">
        <v>265</v>
      </c>
      <c r="E40">
        <v>714235</v>
      </c>
      <c r="J40">
        <v>887150</v>
      </c>
      <c r="O40">
        <v>1091990</v>
      </c>
      <c r="T40">
        <v>1089203</v>
      </c>
      <c r="Y40">
        <v>1065788</v>
      </c>
      <c r="AD40">
        <v>1203202</v>
      </c>
      <c r="AI40">
        <v>1392282</v>
      </c>
      <c r="AN40">
        <v>1478829</v>
      </c>
      <c r="AS40">
        <v>1570756</v>
      </c>
      <c r="AX40">
        <v>1805437</v>
      </c>
      <c r="BC40">
        <v>2075182</v>
      </c>
      <c r="BH40">
        <v>2438702</v>
      </c>
    </row>
    <row r="41" spans="1:60" x14ac:dyDescent="0.2">
      <c r="A41" t="s">
        <v>316</v>
      </c>
      <c r="B41" t="s">
        <v>257</v>
      </c>
      <c r="C41" t="s">
        <v>473</v>
      </c>
      <c r="D41" t="s">
        <v>265</v>
      </c>
      <c r="E41">
        <v>33482</v>
      </c>
      <c r="J41">
        <v>39739</v>
      </c>
      <c r="O41">
        <v>47165</v>
      </c>
      <c r="T41">
        <v>50280</v>
      </c>
      <c r="Y41">
        <v>52493</v>
      </c>
      <c r="AD41">
        <v>38770</v>
      </c>
      <c r="AI41">
        <v>61660</v>
      </c>
      <c r="AN41">
        <v>60519</v>
      </c>
      <c r="AS41">
        <v>64301</v>
      </c>
      <c r="AX41">
        <v>70941</v>
      </c>
      <c r="BC41">
        <v>77581</v>
      </c>
      <c r="BH41">
        <v>82307</v>
      </c>
    </row>
    <row r="42" spans="1:60" x14ac:dyDescent="0.2">
      <c r="A42" t="s">
        <v>134</v>
      </c>
      <c r="B42" t="s">
        <v>529</v>
      </c>
      <c r="C42" t="s">
        <v>473</v>
      </c>
      <c r="D42" t="s">
        <v>265</v>
      </c>
      <c r="E42">
        <v>104805</v>
      </c>
      <c r="J42">
        <v>97551</v>
      </c>
      <c r="O42">
        <v>90271</v>
      </c>
      <c r="T42">
        <v>85985</v>
      </c>
      <c r="Y42">
        <v>81903</v>
      </c>
      <c r="AD42">
        <v>90096</v>
      </c>
      <c r="AI42">
        <v>107501</v>
      </c>
      <c r="AN42">
        <v>142417</v>
      </c>
      <c r="AS42">
        <v>177332</v>
      </c>
      <c r="AX42">
        <v>273384</v>
      </c>
      <c r="BC42">
        <v>369436</v>
      </c>
      <c r="BH42">
        <v>469436</v>
      </c>
    </row>
    <row r="43" spans="1:60" x14ac:dyDescent="0.2">
      <c r="A43" t="s">
        <v>405</v>
      </c>
      <c r="B43" t="s">
        <v>152</v>
      </c>
      <c r="C43" t="s">
        <v>473</v>
      </c>
      <c r="D43" t="s">
        <v>265</v>
      </c>
      <c r="E43">
        <v>245684</v>
      </c>
      <c r="J43">
        <v>260479</v>
      </c>
      <c r="O43">
        <v>280404</v>
      </c>
      <c r="T43">
        <v>298474</v>
      </c>
      <c r="Y43">
        <v>311194</v>
      </c>
      <c r="AD43">
        <v>323937</v>
      </c>
      <c r="AI43">
        <v>376361</v>
      </c>
      <c r="AN43">
        <v>442198</v>
      </c>
      <c r="AS43">
        <v>508034</v>
      </c>
      <c r="AX43">
        <v>678947</v>
      </c>
      <c r="BC43">
        <v>849861</v>
      </c>
      <c r="BH43">
        <v>978046</v>
      </c>
    </row>
    <row r="44" spans="1:60" x14ac:dyDescent="0.2">
      <c r="A44" t="s">
        <v>556</v>
      </c>
      <c r="B44" t="s">
        <v>272</v>
      </c>
      <c r="C44" t="s">
        <v>473</v>
      </c>
      <c r="D44" t="s">
        <v>265</v>
      </c>
      <c r="E44">
        <v>767019</v>
      </c>
      <c r="J44">
        <v>956111</v>
      </c>
      <c r="O44">
        <v>1191820</v>
      </c>
      <c r="T44">
        <v>1391404</v>
      </c>
      <c r="Y44">
        <v>1520693</v>
      </c>
      <c r="AD44">
        <v>1661995</v>
      </c>
      <c r="AI44">
        <v>1816426</v>
      </c>
      <c r="AN44">
        <v>2076394</v>
      </c>
      <c r="AS44">
        <v>1994135</v>
      </c>
      <c r="AX44">
        <v>2010824</v>
      </c>
      <c r="BC44">
        <v>2095185</v>
      </c>
      <c r="BH44">
        <v>2175399</v>
      </c>
    </row>
    <row r="45" spans="1:60" x14ac:dyDescent="0.2">
      <c r="A45" t="s">
        <v>597</v>
      </c>
      <c r="B45" t="s">
        <v>60</v>
      </c>
      <c r="C45" t="s">
        <v>473</v>
      </c>
      <c r="D45" t="s">
        <v>265</v>
      </c>
      <c r="E45">
        <v>175430</v>
      </c>
      <c r="J45">
        <v>187956</v>
      </c>
      <c r="O45">
        <v>201375</v>
      </c>
      <c r="T45">
        <v>215753</v>
      </c>
      <c r="Y45">
        <v>231157</v>
      </c>
      <c r="AD45">
        <v>247661</v>
      </c>
      <c r="AI45">
        <v>265344</v>
      </c>
      <c r="AN45">
        <v>246864</v>
      </c>
      <c r="AS45">
        <v>228383</v>
      </c>
      <c r="AX45">
        <v>258737</v>
      </c>
      <c r="BC45">
        <v>289091</v>
      </c>
      <c r="BH45">
        <v>381984</v>
      </c>
    </row>
    <row r="46" spans="1:60" x14ac:dyDescent="0.2">
      <c r="A46" t="s">
        <v>397</v>
      </c>
      <c r="B46" t="s">
        <v>182</v>
      </c>
      <c r="C46" t="s">
        <v>473</v>
      </c>
      <c r="D46" t="s">
        <v>265</v>
      </c>
      <c r="E46">
        <v>1006930</v>
      </c>
      <c r="J46">
        <v>1322475</v>
      </c>
      <c r="O46">
        <v>1424581</v>
      </c>
      <c r="T46">
        <v>1218362</v>
      </c>
      <c r="Y46">
        <v>1204366</v>
      </c>
      <c r="AD46">
        <v>725303</v>
      </c>
      <c r="AI46">
        <v>754194</v>
      </c>
      <c r="AN46">
        <v>1816963</v>
      </c>
      <c r="AS46">
        <v>744387</v>
      </c>
      <c r="AX46">
        <v>622869</v>
      </c>
      <c r="BC46">
        <v>588950</v>
      </c>
      <c r="BH46">
        <v>545694</v>
      </c>
    </row>
    <row r="47" spans="1:60" x14ac:dyDescent="0.2">
      <c r="A47" t="s">
        <v>314</v>
      </c>
      <c r="B47" t="s">
        <v>328</v>
      </c>
      <c r="C47" t="s">
        <v>473</v>
      </c>
      <c r="D47" t="s">
        <v>265</v>
      </c>
      <c r="E47">
        <v>26315</v>
      </c>
      <c r="J47">
        <v>34324</v>
      </c>
      <c r="O47">
        <v>44771</v>
      </c>
      <c r="T47">
        <v>58398</v>
      </c>
      <c r="Y47">
        <v>76172</v>
      </c>
      <c r="AD47">
        <v>99356</v>
      </c>
      <c r="AI47">
        <v>129597</v>
      </c>
      <c r="AN47">
        <v>191635</v>
      </c>
      <c r="AS47">
        <v>305002</v>
      </c>
      <c r="AX47">
        <v>315238</v>
      </c>
      <c r="BC47">
        <v>419649</v>
      </c>
      <c r="BH47">
        <v>392996</v>
      </c>
    </row>
    <row r="48" spans="1:60" x14ac:dyDescent="0.2">
      <c r="A48" t="s">
        <v>448</v>
      </c>
      <c r="B48" t="s">
        <v>243</v>
      </c>
      <c r="C48" t="s">
        <v>473</v>
      </c>
      <c r="D48" t="s">
        <v>265</v>
      </c>
      <c r="E48">
        <v>58675</v>
      </c>
      <c r="J48">
        <v>74918</v>
      </c>
      <c r="O48">
        <v>79591</v>
      </c>
      <c r="T48">
        <v>84796</v>
      </c>
      <c r="Y48">
        <v>90848</v>
      </c>
      <c r="AD48">
        <v>97331</v>
      </c>
      <c r="AI48">
        <v>104277</v>
      </c>
      <c r="AN48">
        <v>106943</v>
      </c>
      <c r="AS48">
        <v>109609</v>
      </c>
      <c r="AX48">
        <v>107612</v>
      </c>
      <c r="BC48">
        <v>124271</v>
      </c>
      <c r="BH48">
        <v>133134</v>
      </c>
    </row>
    <row r="49" spans="1:60" x14ac:dyDescent="0.2">
      <c r="A49" t="s">
        <v>290</v>
      </c>
      <c r="B49" t="s">
        <v>286</v>
      </c>
      <c r="C49" t="s">
        <v>473</v>
      </c>
      <c r="D49" t="s">
        <v>265</v>
      </c>
      <c r="E49">
        <v>1507</v>
      </c>
      <c r="J49">
        <v>2138</v>
      </c>
      <c r="O49">
        <v>3614</v>
      </c>
      <c r="T49">
        <v>7098</v>
      </c>
      <c r="Y49">
        <v>14655</v>
      </c>
      <c r="AD49">
        <v>14364</v>
      </c>
      <c r="AI49">
        <v>14079</v>
      </c>
      <c r="AN49">
        <v>13939</v>
      </c>
      <c r="AS49">
        <v>13799</v>
      </c>
      <c r="AX49">
        <v>13209</v>
      </c>
      <c r="BC49">
        <v>12618</v>
      </c>
      <c r="BH49">
        <v>12555</v>
      </c>
    </row>
    <row r="50" spans="1:60" x14ac:dyDescent="0.2">
      <c r="A50" t="s">
        <v>396</v>
      </c>
      <c r="B50" t="s">
        <v>457</v>
      </c>
      <c r="C50" t="s">
        <v>473</v>
      </c>
      <c r="D50" t="s">
        <v>265</v>
      </c>
      <c r="E50">
        <v>6613</v>
      </c>
      <c r="J50">
        <v>6953</v>
      </c>
      <c r="O50">
        <v>7310</v>
      </c>
      <c r="T50">
        <v>7685</v>
      </c>
      <c r="Y50">
        <v>8080</v>
      </c>
      <c r="AD50">
        <v>8495</v>
      </c>
      <c r="AI50">
        <v>8931</v>
      </c>
      <c r="AN50">
        <v>9979</v>
      </c>
      <c r="AS50">
        <v>11027</v>
      </c>
      <c r="AX50">
        <v>12700</v>
      </c>
      <c r="BC50">
        <v>14373</v>
      </c>
      <c r="BH50">
        <v>14924</v>
      </c>
    </row>
    <row r="51" spans="1:60" x14ac:dyDescent="0.2">
      <c r="A51" t="s">
        <v>278</v>
      </c>
      <c r="B51" t="s">
        <v>8</v>
      </c>
      <c r="C51" t="s">
        <v>473</v>
      </c>
      <c r="D51" t="s">
        <v>265</v>
      </c>
      <c r="E51">
        <v>32693</v>
      </c>
      <c r="J51">
        <v>32073</v>
      </c>
      <c r="O51">
        <v>25432</v>
      </c>
      <c r="T51">
        <v>29169</v>
      </c>
      <c r="Y51">
        <v>68657</v>
      </c>
      <c r="AD51">
        <v>116745</v>
      </c>
      <c r="AI51">
        <v>417628</v>
      </c>
      <c r="AN51">
        <v>364287</v>
      </c>
      <c r="AS51">
        <v>310946</v>
      </c>
      <c r="AX51">
        <v>358175</v>
      </c>
      <c r="BC51">
        <v>405404</v>
      </c>
      <c r="BH51">
        <v>421697</v>
      </c>
    </row>
    <row r="52" spans="1:60" x14ac:dyDescent="0.2">
      <c r="A52" t="s">
        <v>279</v>
      </c>
      <c r="B52" t="s">
        <v>238</v>
      </c>
      <c r="C52" t="s">
        <v>473</v>
      </c>
      <c r="D52" t="s">
        <v>265</v>
      </c>
      <c r="E52">
        <v>187880</v>
      </c>
      <c r="J52">
        <v>185362</v>
      </c>
      <c r="O52">
        <v>190217</v>
      </c>
      <c r="T52">
        <v>183279</v>
      </c>
      <c r="Y52">
        <v>181109</v>
      </c>
      <c r="AD52">
        <v>194282</v>
      </c>
      <c r="AI52">
        <v>205846</v>
      </c>
      <c r="AN52">
        <v>230403</v>
      </c>
      <c r="AS52">
        <v>257852</v>
      </c>
      <c r="AX52">
        <v>290233</v>
      </c>
      <c r="BC52">
        <v>321650</v>
      </c>
      <c r="BH52">
        <v>349562</v>
      </c>
    </row>
    <row r="53" spans="1:60" x14ac:dyDescent="0.2">
      <c r="A53" t="s">
        <v>78</v>
      </c>
      <c r="B53" t="s">
        <v>203</v>
      </c>
      <c r="C53" t="s">
        <v>473</v>
      </c>
      <c r="D53" t="s">
        <v>265</v>
      </c>
      <c r="E53">
        <v>143616</v>
      </c>
      <c r="J53">
        <v>136612</v>
      </c>
      <c r="O53">
        <v>129950</v>
      </c>
      <c r="T53">
        <v>93317</v>
      </c>
      <c r="Y53">
        <v>67010</v>
      </c>
      <c r="AD53">
        <v>48120</v>
      </c>
      <c r="AI53">
        <v>34555</v>
      </c>
      <c r="AN53">
        <v>26187</v>
      </c>
      <c r="AS53">
        <v>17818</v>
      </c>
      <c r="AX53">
        <v>17023</v>
      </c>
      <c r="BC53">
        <v>14818</v>
      </c>
      <c r="BH53">
        <v>13336</v>
      </c>
    </row>
    <row r="54" spans="1:60" x14ac:dyDescent="0.2">
      <c r="A54" t="s">
        <v>300</v>
      </c>
      <c r="B54" t="s">
        <v>79</v>
      </c>
      <c r="C54" t="s">
        <v>473</v>
      </c>
      <c r="D54" t="s">
        <v>265</v>
      </c>
      <c r="BC54">
        <v>34627</v>
      </c>
      <c r="BH54">
        <v>37611</v>
      </c>
    </row>
    <row r="55" spans="1:60" x14ac:dyDescent="0.2">
      <c r="A55" t="s">
        <v>383</v>
      </c>
      <c r="B55" t="s">
        <v>525</v>
      </c>
      <c r="C55" t="s">
        <v>473</v>
      </c>
      <c r="D55" t="s">
        <v>265</v>
      </c>
      <c r="E55">
        <v>957</v>
      </c>
      <c r="J55">
        <v>1220</v>
      </c>
      <c r="O55">
        <v>1586</v>
      </c>
      <c r="T55">
        <v>3069</v>
      </c>
      <c r="Y55">
        <v>5722</v>
      </c>
      <c r="AD55">
        <v>8583</v>
      </c>
      <c r="AI55">
        <v>9387</v>
      </c>
      <c r="AN55">
        <v>14320</v>
      </c>
      <c r="AS55">
        <v>19253</v>
      </c>
      <c r="AX55">
        <v>21655</v>
      </c>
      <c r="BC55">
        <v>24057</v>
      </c>
      <c r="BH55">
        <v>23726</v>
      </c>
    </row>
    <row r="56" spans="1:60" x14ac:dyDescent="0.2">
      <c r="A56" t="s">
        <v>358</v>
      </c>
      <c r="B56" t="s">
        <v>204</v>
      </c>
      <c r="C56" t="s">
        <v>473</v>
      </c>
      <c r="D56" t="s">
        <v>265</v>
      </c>
      <c r="E56">
        <v>29589</v>
      </c>
      <c r="J56">
        <v>32483</v>
      </c>
      <c r="O56">
        <v>34485</v>
      </c>
      <c r="T56">
        <v>36610</v>
      </c>
      <c r="Y56">
        <v>38866</v>
      </c>
      <c r="AD56">
        <v>41262</v>
      </c>
      <c r="AI56">
        <v>43805</v>
      </c>
      <c r="AN56">
        <v>61941</v>
      </c>
      <c r="AS56">
        <v>80076</v>
      </c>
      <c r="AX56">
        <v>117165</v>
      </c>
      <c r="BC56">
        <v>187923</v>
      </c>
      <c r="BH56">
        <v>196167</v>
      </c>
    </row>
    <row r="57" spans="1:60" x14ac:dyDescent="0.2">
      <c r="A57" t="s">
        <v>144</v>
      </c>
      <c r="B57" t="s">
        <v>540</v>
      </c>
      <c r="C57" t="s">
        <v>473</v>
      </c>
      <c r="D57" t="s">
        <v>265</v>
      </c>
      <c r="AI57">
        <v>110394</v>
      </c>
      <c r="AN57">
        <v>165592</v>
      </c>
      <c r="AS57">
        <v>220789</v>
      </c>
      <c r="AX57">
        <v>322540</v>
      </c>
      <c r="BC57">
        <v>397785</v>
      </c>
      <c r="BH57">
        <v>405093</v>
      </c>
    </row>
    <row r="58" spans="1:60" x14ac:dyDescent="0.2">
      <c r="A58" t="s">
        <v>385</v>
      </c>
      <c r="B58" t="s">
        <v>388</v>
      </c>
      <c r="C58" t="s">
        <v>473</v>
      </c>
      <c r="D58" t="s">
        <v>265</v>
      </c>
      <c r="AI58">
        <v>5936181</v>
      </c>
      <c r="AN58">
        <v>7464406</v>
      </c>
      <c r="AS58">
        <v>8992631</v>
      </c>
      <c r="AX58">
        <v>10299160</v>
      </c>
      <c r="BC58">
        <v>11605690</v>
      </c>
      <c r="BH58">
        <v>12005690</v>
      </c>
    </row>
    <row r="59" spans="1:60" x14ac:dyDescent="0.2">
      <c r="A59" t="s">
        <v>16</v>
      </c>
      <c r="B59" t="s">
        <v>197</v>
      </c>
      <c r="C59" t="s">
        <v>473</v>
      </c>
      <c r="D59" t="s">
        <v>265</v>
      </c>
      <c r="E59">
        <v>11766</v>
      </c>
      <c r="J59">
        <v>15883</v>
      </c>
      <c r="O59">
        <v>21440</v>
      </c>
      <c r="T59">
        <v>28941</v>
      </c>
      <c r="Y59">
        <v>80230</v>
      </c>
      <c r="AD59">
        <v>67188</v>
      </c>
      <c r="AI59">
        <v>122221</v>
      </c>
      <c r="AN59">
        <v>99774</v>
      </c>
      <c r="AS59">
        <v>100507</v>
      </c>
      <c r="AX59">
        <v>92091</v>
      </c>
      <c r="BC59">
        <v>101575</v>
      </c>
      <c r="BH59">
        <v>112351</v>
      </c>
    </row>
    <row r="60" spans="1:60" x14ac:dyDescent="0.2">
      <c r="A60" t="s">
        <v>558</v>
      </c>
      <c r="B60" t="s">
        <v>211</v>
      </c>
      <c r="C60" t="s">
        <v>473</v>
      </c>
      <c r="D60" t="s">
        <v>265</v>
      </c>
      <c r="E60">
        <v>2390</v>
      </c>
      <c r="J60">
        <v>2219</v>
      </c>
      <c r="O60">
        <v>2061</v>
      </c>
      <c r="T60">
        <v>1913</v>
      </c>
      <c r="Y60">
        <v>1777</v>
      </c>
      <c r="AD60">
        <v>2072</v>
      </c>
      <c r="AI60">
        <v>2519</v>
      </c>
      <c r="AN60">
        <v>3121</v>
      </c>
      <c r="AS60">
        <v>3723</v>
      </c>
      <c r="AX60">
        <v>4744</v>
      </c>
      <c r="BC60">
        <v>5765</v>
      </c>
      <c r="BH60">
        <v>6720</v>
      </c>
    </row>
    <row r="61" spans="1:60" x14ac:dyDescent="0.2">
      <c r="A61" t="s">
        <v>251</v>
      </c>
      <c r="B61" t="s">
        <v>425</v>
      </c>
      <c r="C61" t="s">
        <v>473</v>
      </c>
      <c r="D61" t="s">
        <v>265</v>
      </c>
      <c r="E61">
        <v>93989</v>
      </c>
      <c r="J61">
        <v>99954</v>
      </c>
      <c r="O61">
        <v>117442</v>
      </c>
      <c r="T61">
        <v>138684</v>
      </c>
      <c r="Y61">
        <v>163769</v>
      </c>
      <c r="AD61">
        <v>195793</v>
      </c>
      <c r="AI61">
        <v>235189</v>
      </c>
      <c r="AN61">
        <v>303108</v>
      </c>
      <c r="AS61">
        <v>371026</v>
      </c>
      <c r="AX61">
        <v>440383</v>
      </c>
      <c r="BC61">
        <v>509740</v>
      </c>
      <c r="BH61">
        <v>572520</v>
      </c>
    </row>
    <row r="62" spans="1:60" x14ac:dyDescent="0.2">
      <c r="A62" t="s">
        <v>338</v>
      </c>
      <c r="B62" t="s">
        <v>575</v>
      </c>
      <c r="C62" t="s">
        <v>473</v>
      </c>
      <c r="D62" t="s">
        <v>265</v>
      </c>
      <c r="E62">
        <v>144583</v>
      </c>
      <c r="J62">
        <v>167981</v>
      </c>
      <c r="O62">
        <v>195166</v>
      </c>
      <c r="T62">
        <v>215691</v>
      </c>
      <c r="Y62">
        <v>238375</v>
      </c>
      <c r="AD62">
        <v>263445</v>
      </c>
      <c r="AI62">
        <v>291151</v>
      </c>
      <c r="AN62">
        <v>323381</v>
      </c>
      <c r="AS62">
        <v>355611</v>
      </c>
      <c r="AX62">
        <v>376001</v>
      </c>
      <c r="BC62">
        <v>393720</v>
      </c>
      <c r="BH62">
        <v>415564</v>
      </c>
    </row>
    <row r="63" spans="1:60" x14ac:dyDescent="0.2">
      <c r="A63" t="s">
        <v>557</v>
      </c>
      <c r="B63" t="s">
        <v>21</v>
      </c>
      <c r="C63" t="s">
        <v>473</v>
      </c>
      <c r="D63" t="s">
        <v>265</v>
      </c>
      <c r="E63">
        <v>430447</v>
      </c>
      <c r="J63">
        <v>208299</v>
      </c>
      <c r="O63">
        <v>168949</v>
      </c>
      <c r="T63">
        <v>160287</v>
      </c>
      <c r="Y63">
        <v>184995</v>
      </c>
      <c r="AD63">
        <v>288665</v>
      </c>
      <c r="AI63">
        <v>273954</v>
      </c>
      <c r="AN63">
        <v>262032</v>
      </c>
      <c r="AS63">
        <v>250110</v>
      </c>
      <c r="AX63">
        <v>247537</v>
      </c>
      <c r="BC63">
        <v>244964</v>
      </c>
      <c r="BH63">
        <v>242391</v>
      </c>
    </row>
    <row r="64" spans="1:60" x14ac:dyDescent="0.2">
      <c r="A64" t="s">
        <v>170</v>
      </c>
      <c r="B64" t="s">
        <v>191</v>
      </c>
      <c r="C64" t="s">
        <v>473</v>
      </c>
      <c r="D64" t="s">
        <v>265</v>
      </c>
      <c r="E64">
        <v>3654785</v>
      </c>
      <c r="J64">
        <v>3358527</v>
      </c>
      <c r="O64">
        <v>3526661</v>
      </c>
      <c r="T64">
        <v>2894083</v>
      </c>
      <c r="Y64">
        <v>2860501</v>
      </c>
      <c r="AD64">
        <v>2716501</v>
      </c>
      <c r="AI64">
        <v>2583562</v>
      </c>
      <c r="AN64">
        <v>3202727</v>
      </c>
      <c r="AS64">
        <v>4120191</v>
      </c>
      <c r="AX64">
        <v>5536825</v>
      </c>
      <c r="BC64">
        <v>7395657</v>
      </c>
      <c r="BH64">
        <v>8357168</v>
      </c>
    </row>
    <row r="65" spans="1:60" x14ac:dyDescent="0.2">
      <c r="A65" t="s">
        <v>560</v>
      </c>
      <c r="B65" t="s">
        <v>291</v>
      </c>
      <c r="C65" t="s">
        <v>473</v>
      </c>
      <c r="D65" t="s">
        <v>265</v>
      </c>
      <c r="E65">
        <v>30137637</v>
      </c>
      <c r="J65">
        <v>29105070</v>
      </c>
      <c r="O65">
        <v>27960372</v>
      </c>
      <c r="T65">
        <v>27585627</v>
      </c>
      <c r="Y65">
        <v>30462688</v>
      </c>
      <c r="AD65">
        <v>37042383</v>
      </c>
      <c r="AI65">
        <v>42323294</v>
      </c>
      <c r="AN65">
        <v>37838479</v>
      </c>
      <c r="AS65">
        <v>38155943</v>
      </c>
      <c r="AX65">
        <v>39296469</v>
      </c>
      <c r="BC65">
        <v>45133896</v>
      </c>
      <c r="BH65">
        <v>50581758</v>
      </c>
    </row>
    <row r="66" spans="1:60" x14ac:dyDescent="0.2">
      <c r="A66" t="s">
        <v>390</v>
      </c>
      <c r="B66" t="s">
        <v>474</v>
      </c>
      <c r="C66" t="s">
        <v>473</v>
      </c>
      <c r="D66" t="s">
        <v>265</v>
      </c>
      <c r="E66">
        <v>8810669</v>
      </c>
      <c r="J66">
        <v>9065287</v>
      </c>
      <c r="O66">
        <v>9747795</v>
      </c>
      <c r="T66">
        <v>9777213</v>
      </c>
      <c r="Y66">
        <v>10464877</v>
      </c>
      <c r="AD66">
        <v>10905673</v>
      </c>
      <c r="AI66">
        <v>11562099</v>
      </c>
      <c r="AN66">
        <v>13375683</v>
      </c>
      <c r="AS66">
        <v>15674381</v>
      </c>
      <c r="AX66">
        <v>18768866</v>
      </c>
      <c r="BC66">
        <v>22841512</v>
      </c>
      <c r="BH66">
        <v>25557256</v>
      </c>
    </row>
    <row r="67" spans="1:60" x14ac:dyDescent="0.2">
      <c r="A67" t="s">
        <v>221</v>
      </c>
      <c r="B67" t="s">
        <v>263</v>
      </c>
      <c r="C67" t="s">
        <v>473</v>
      </c>
      <c r="D67" t="s">
        <v>265</v>
      </c>
      <c r="E67">
        <v>1347709</v>
      </c>
      <c r="J67">
        <v>1328285</v>
      </c>
      <c r="O67">
        <v>735465</v>
      </c>
      <c r="T67">
        <v>461893</v>
      </c>
      <c r="Y67">
        <v>1066937</v>
      </c>
      <c r="AD67">
        <v>1187183</v>
      </c>
      <c r="AI67">
        <v>29836824</v>
      </c>
      <c r="AN67">
        <v>29125371</v>
      </c>
      <c r="AS67">
        <v>27780057</v>
      </c>
      <c r="AX67">
        <v>26818942</v>
      </c>
      <c r="BC67">
        <v>25929753</v>
      </c>
      <c r="BH67">
        <v>28128832</v>
      </c>
    </row>
    <row r="68" spans="1:60" x14ac:dyDescent="0.2">
      <c r="A68" t="s">
        <v>319</v>
      </c>
      <c r="B68" t="s">
        <v>472</v>
      </c>
      <c r="C68" t="s">
        <v>473</v>
      </c>
      <c r="D68" t="s">
        <v>265</v>
      </c>
      <c r="E68">
        <v>13362297</v>
      </c>
      <c r="J68">
        <v>15548394</v>
      </c>
      <c r="O68">
        <v>16671090</v>
      </c>
      <c r="T68">
        <v>17408604</v>
      </c>
      <c r="Y68">
        <v>19024605</v>
      </c>
      <c r="AD68">
        <v>20105272</v>
      </c>
      <c r="AI68">
        <v>58408632</v>
      </c>
      <c r="AN68">
        <v>61316132</v>
      </c>
      <c r="AS68">
        <v>64005283</v>
      </c>
      <c r="AX68">
        <v>71714401</v>
      </c>
      <c r="BC68">
        <v>79845132</v>
      </c>
      <c r="BH68">
        <v>85288550</v>
      </c>
    </row>
    <row r="69" spans="1:60" x14ac:dyDescent="0.2">
      <c r="A69" t="s">
        <v>198</v>
      </c>
      <c r="B69" t="s">
        <v>87</v>
      </c>
      <c r="C69" t="s">
        <v>473</v>
      </c>
      <c r="D69" t="s">
        <v>265</v>
      </c>
      <c r="E69">
        <v>24061</v>
      </c>
      <c r="J69">
        <v>32827</v>
      </c>
      <c r="O69">
        <v>44787</v>
      </c>
      <c r="T69">
        <v>59315</v>
      </c>
      <c r="Y69">
        <v>70354</v>
      </c>
      <c r="AD69">
        <v>77169</v>
      </c>
      <c r="AI69">
        <v>78663</v>
      </c>
      <c r="AN69">
        <v>115093</v>
      </c>
      <c r="AS69">
        <v>151523</v>
      </c>
      <c r="AX69">
        <v>187404</v>
      </c>
      <c r="BC69">
        <v>325366</v>
      </c>
      <c r="BH69">
        <v>387513</v>
      </c>
    </row>
    <row r="70" spans="1:60" x14ac:dyDescent="0.2">
      <c r="A70" t="s">
        <v>209</v>
      </c>
      <c r="B70" t="s">
        <v>543</v>
      </c>
      <c r="C70" t="s">
        <v>473</v>
      </c>
      <c r="D70" t="s">
        <v>265</v>
      </c>
      <c r="E70">
        <v>212376</v>
      </c>
      <c r="J70">
        <v>208115</v>
      </c>
      <c r="O70">
        <v>203514</v>
      </c>
      <c r="T70">
        <v>196071</v>
      </c>
      <c r="Y70">
        <v>188889</v>
      </c>
      <c r="AD70">
        <v>182920</v>
      </c>
      <c r="AI70">
        <v>173708</v>
      </c>
      <c r="AN70">
        <v>166955</v>
      </c>
      <c r="AS70">
        <v>173452</v>
      </c>
      <c r="AX70">
        <v>274001</v>
      </c>
      <c r="BC70">
        <v>295714</v>
      </c>
      <c r="BH70">
        <v>491643</v>
      </c>
    </row>
    <row r="71" spans="1:60" x14ac:dyDescent="0.2">
      <c r="A71" t="s">
        <v>116</v>
      </c>
      <c r="B71" t="s">
        <v>327</v>
      </c>
      <c r="C71" t="s">
        <v>473</v>
      </c>
      <c r="D71" t="s">
        <v>265</v>
      </c>
      <c r="E71">
        <v>6146651</v>
      </c>
      <c r="J71">
        <v>7391692</v>
      </c>
      <c r="O71">
        <v>8519702</v>
      </c>
      <c r="T71">
        <v>9537875</v>
      </c>
      <c r="Y71">
        <v>10545351</v>
      </c>
      <c r="AD71">
        <v>11358050</v>
      </c>
      <c r="AI71">
        <v>20064759</v>
      </c>
      <c r="AN71">
        <v>22768012</v>
      </c>
      <c r="AS71">
        <v>26129209</v>
      </c>
      <c r="AX71">
        <v>33016886</v>
      </c>
      <c r="BC71">
        <v>39519428</v>
      </c>
      <c r="BH71">
        <v>40935248</v>
      </c>
    </row>
    <row r="72" spans="1:60" x14ac:dyDescent="0.2">
      <c r="A72" t="s">
        <v>583</v>
      </c>
      <c r="B72" t="s">
        <v>138</v>
      </c>
      <c r="C72" t="s">
        <v>473</v>
      </c>
      <c r="D72" t="s">
        <v>265</v>
      </c>
      <c r="E72">
        <v>7703</v>
      </c>
      <c r="J72">
        <v>8266</v>
      </c>
      <c r="O72">
        <v>8896</v>
      </c>
      <c r="T72">
        <v>9585</v>
      </c>
      <c r="Y72">
        <v>10323</v>
      </c>
      <c r="AD72">
        <v>11040</v>
      </c>
      <c r="AI72">
        <v>11848</v>
      </c>
      <c r="AN72">
        <v>12400</v>
      </c>
      <c r="AS72">
        <v>12952</v>
      </c>
      <c r="AX72">
        <v>14314</v>
      </c>
      <c r="BC72">
        <v>15676</v>
      </c>
      <c r="BH72">
        <v>15941</v>
      </c>
    </row>
    <row r="73" spans="1:60" x14ac:dyDescent="0.2">
      <c r="A73" t="s">
        <v>63</v>
      </c>
      <c r="B73" t="s">
        <v>202</v>
      </c>
      <c r="C73" t="s">
        <v>473</v>
      </c>
      <c r="D73" t="s">
        <v>265</v>
      </c>
      <c r="E73">
        <v>210897</v>
      </c>
      <c r="J73">
        <v>272201</v>
      </c>
      <c r="O73">
        <v>355727</v>
      </c>
      <c r="T73">
        <v>465542</v>
      </c>
      <c r="Y73">
        <v>609354</v>
      </c>
      <c r="AD73">
        <v>716881</v>
      </c>
      <c r="AI73">
        <v>821605</v>
      </c>
      <c r="AN73">
        <v>1020067</v>
      </c>
      <c r="AS73">
        <v>1657285</v>
      </c>
      <c r="AX73">
        <v>4107226</v>
      </c>
      <c r="BC73">
        <v>6280065</v>
      </c>
      <c r="BH73">
        <v>5852953</v>
      </c>
    </row>
    <row r="74" spans="1:60" x14ac:dyDescent="0.2">
      <c r="A74" t="s">
        <v>412</v>
      </c>
      <c r="B74" t="s">
        <v>531</v>
      </c>
      <c r="C74" t="s">
        <v>473</v>
      </c>
      <c r="D74" t="s">
        <v>265</v>
      </c>
      <c r="AI74">
        <v>381997</v>
      </c>
      <c r="AN74">
        <v>315755</v>
      </c>
      <c r="AS74">
        <v>249512</v>
      </c>
      <c r="AX74">
        <v>233701</v>
      </c>
      <c r="BC74">
        <v>217890</v>
      </c>
      <c r="BH74">
        <v>202348</v>
      </c>
    </row>
    <row r="75" spans="1:60" x14ac:dyDescent="0.2">
      <c r="A75" t="s">
        <v>128</v>
      </c>
      <c r="B75" t="s">
        <v>81</v>
      </c>
      <c r="C75" t="s">
        <v>473</v>
      </c>
      <c r="D75" t="s">
        <v>265</v>
      </c>
      <c r="E75">
        <v>393260</v>
      </c>
      <c r="J75">
        <v>383551</v>
      </c>
      <c r="O75">
        <v>394582</v>
      </c>
      <c r="T75">
        <v>392082</v>
      </c>
      <c r="Y75">
        <v>404192</v>
      </c>
      <c r="AD75">
        <v>583658</v>
      </c>
      <c r="AI75">
        <v>1155390</v>
      </c>
      <c r="AN75">
        <v>806904</v>
      </c>
      <c r="AS75">
        <v>611384</v>
      </c>
      <c r="AX75">
        <v>514242</v>
      </c>
      <c r="BC75">
        <v>567720</v>
      </c>
      <c r="BH75">
        <v>1072949</v>
      </c>
    </row>
    <row r="76" spans="1:60" x14ac:dyDescent="0.2">
      <c r="A76" t="s">
        <v>28</v>
      </c>
      <c r="B76" t="s">
        <v>569</v>
      </c>
      <c r="C76" t="s">
        <v>473</v>
      </c>
      <c r="D76" t="s">
        <v>265</v>
      </c>
      <c r="E76">
        <v>11492337</v>
      </c>
      <c r="J76">
        <v>13502949</v>
      </c>
      <c r="O76">
        <v>14940525</v>
      </c>
      <c r="T76">
        <v>15872830</v>
      </c>
      <c r="Y76">
        <v>16827690</v>
      </c>
      <c r="AD76">
        <v>17594239</v>
      </c>
      <c r="AI76">
        <v>26957449</v>
      </c>
      <c r="AN76">
        <v>30456543</v>
      </c>
      <c r="AS76">
        <v>34332802</v>
      </c>
      <c r="AX76">
        <v>42706560</v>
      </c>
      <c r="BC76">
        <v>51301015</v>
      </c>
      <c r="BH76">
        <v>54070726</v>
      </c>
    </row>
    <row r="77" spans="1:60" x14ac:dyDescent="0.2">
      <c r="A77" t="s">
        <v>176</v>
      </c>
      <c r="B77" t="s">
        <v>287</v>
      </c>
      <c r="C77" t="s">
        <v>473</v>
      </c>
      <c r="D77" t="s">
        <v>265</v>
      </c>
      <c r="E77">
        <v>4635265</v>
      </c>
      <c r="J77">
        <v>5451809</v>
      </c>
      <c r="O77">
        <v>6111563</v>
      </c>
      <c r="T77">
        <v>6451874</v>
      </c>
      <c r="Y77">
        <v>9020279</v>
      </c>
      <c r="AD77">
        <v>9144619</v>
      </c>
      <c r="AI77">
        <v>8876708</v>
      </c>
      <c r="AN77">
        <v>9819937</v>
      </c>
      <c r="AS77">
        <v>8603470</v>
      </c>
      <c r="AX77">
        <v>8680442</v>
      </c>
      <c r="BC77">
        <v>10439570</v>
      </c>
      <c r="BH77">
        <v>12225004</v>
      </c>
    </row>
    <row r="78" spans="1:60" x14ac:dyDescent="0.2">
      <c r="A78" t="s">
        <v>39</v>
      </c>
      <c r="B78" t="s">
        <v>19</v>
      </c>
      <c r="C78" t="s">
        <v>473</v>
      </c>
      <c r="D78" t="s">
        <v>265</v>
      </c>
      <c r="E78">
        <v>32084</v>
      </c>
      <c r="J78">
        <v>32196</v>
      </c>
      <c r="O78">
        <v>32491</v>
      </c>
      <c r="T78">
        <v>35352</v>
      </c>
      <c r="Y78">
        <v>38789</v>
      </c>
      <c r="AD78">
        <v>48822</v>
      </c>
      <c r="AI78">
        <v>63255</v>
      </c>
      <c r="AN78">
        <v>99729</v>
      </c>
      <c r="AS78">
        <v>136203</v>
      </c>
      <c r="AX78">
        <v>192169</v>
      </c>
      <c r="BC78">
        <v>248135</v>
      </c>
      <c r="BH78">
        <v>315881</v>
      </c>
    </row>
    <row r="79" spans="1:60" x14ac:dyDescent="0.2">
      <c r="A79" t="s">
        <v>121</v>
      </c>
      <c r="B79" t="s">
        <v>312</v>
      </c>
      <c r="C79" t="s">
        <v>473</v>
      </c>
      <c r="D79" t="s">
        <v>265</v>
      </c>
      <c r="E79">
        <v>20078</v>
      </c>
      <c r="J79">
        <v>17953</v>
      </c>
      <c r="O79">
        <v>16394</v>
      </c>
      <c r="T79">
        <v>15071</v>
      </c>
      <c r="Y79">
        <v>14025</v>
      </c>
      <c r="AD79">
        <v>13103</v>
      </c>
      <c r="AI79">
        <v>13283</v>
      </c>
      <c r="AN79">
        <v>13001</v>
      </c>
      <c r="AS79">
        <v>12719</v>
      </c>
      <c r="AX79">
        <v>12435</v>
      </c>
      <c r="BC79">
        <v>13351</v>
      </c>
      <c r="BH79">
        <v>13751</v>
      </c>
    </row>
    <row r="80" spans="1:60" x14ac:dyDescent="0.2">
      <c r="A80" t="s">
        <v>305</v>
      </c>
      <c r="B80" t="s">
        <v>506</v>
      </c>
      <c r="C80" t="s">
        <v>473</v>
      </c>
      <c r="D80" t="s">
        <v>265</v>
      </c>
      <c r="E80">
        <v>3507213</v>
      </c>
      <c r="J80">
        <v>4447230</v>
      </c>
      <c r="O80">
        <v>5210336</v>
      </c>
      <c r="T80">
        <v>5571664</v>
      </c>
      <c r="Y80">
        <v>5890633</v>
      </c>
      <c r="AD80">
        <v>5952820</v>
      </c>
      <c r="AI80">
        <v>5897267</v>
      </c>
      <c r="AN80">
        <v>6087993</v>
      </c>
      <c r="AS80">
        <v>6278718</v>
      </c>
      <c r="AX80">
        <v>6737600</v>
      </c>
      <c r="BC80">
        <v>7196481</v>
      </c>
      <c r="BH80">
        <v>7784418</v>
      </c>
    </row>
    <row r="81" spans="1:60" x14ac:dyDescent="0.2">
      <c r="A81" t="s">
        <v>277</v>
      </c>
      <c r="B81" t="s">
        <v>377</v>
      </c>
      <c r="C81" t="s">
        <v>473</v>
      </c>
      <c r="D81" t="s">
        <v>265</v>
      </c>
      <c r="E81">
        <v>1489</v>
      </c>
      <c r="J81">
        <v>1716</v>
      </c>
      <c r="O81">
        <v>1978</v>
      </c>
      <c r="T81">
        <v>2280</v>
      </c>
      <c r="Y81">
        <v>2628</v>
      </c>
      <c r="AD81">
        <v>3029</v>
      </c>
      <c r="AI81">
        <v>4285</v>
      </c>
      <c r="AN81">
        <v>2900</v>
      </c>
      <c r="AS81">
        <v>3593</v>
      </c>
      <c r="AX81">
        <v>4583</v>
      </c>
      <c r="BC81">
        <v>5096</v>
      </c>
      <c r="BH81">
        <v>5517</v>
      </c>
    </row>
    <row r="82" spans="1:60" x14ac:dyDescent="0.2">
      <c r="A82" t="s">
        <v>310</v>
      </c>
      <c r="B82" t="s">
        <v>227</v>
      </c>
      <c r="C82" t="s">
        <v>473</v>
      </c>
      <c r="D82" t="s">
        <v>265</v>
      </c>
      <c r="E82">
        <v>5848</v>
      </c>
      <c r="J82">
        <v>5563</v>
      </c>
      <c r="O82">
        <v>5292</v>
      </c>
      <c r="T82">
        <v>5034</v>
      </c>
      <c r="Y82">
        <v>4542</v>
      </c>
      <c r="AD82">
        <v>4098</v>
      </c>
      <c r="AI82">
        <v>3685</v>
      </c>
      <c r="AN82">
        <v>3342</v>
      </c>
      <c r="AS82">
        <v>3116</v>
      </c>
      <c r="AX82">
        <v>2905</v>
      </c>
      <c r="BC82">
        <v>2805</v>
      </c>
      <c r="BH82">
        <v>2756</v>
      </c>
    </row>
    <row r="83" spans="1:60" x14ac:dyDescent="0.2">
      <c r="A83" t="s">
        <v>400</v>
      </c>
      <c r="B83" t="s">
        <v>298</v>
      </c>
      <c r="C83" t="s">
        <v>473</v>
      </c>
      <c r="D83" t="s">
        <v>265</v>
      </c>
      <c r="E83">
        <v>20865</v>
      </c>
      <c r="J83">
        <v>29030</v>
      </c>
      <c r="O83">
        <v>40391</v>
      </c>
      <c r="T83">
        <v>61887</v>
      </c>
      <c r="Y83">
        <v>94824</v>
      </c>
      <c r="AD83">
        <v>110027</v>
      </c>
      <c r="AI83">
        <v>127980</v>
      </c>
      <c r="AN83">
        <v>152972</v>
      </c>
      <c r="AS83">
        <v>195571</v>
      </c>
      <c r="AX83">
        <v>214123</v>
      </c>
      <c r="BC83">
        <v>243992</v>
      </c>
      <c r="BH83">
        <v>268384</v>
      </c>
    </row>
    <row r="84" spans="1:60" x14ac:dyDescent="0.2">
      <c r="A84" t="s">
        <v>541</v>
      </c>
      <c r="B84" t="s">
        <v>475</v>
      </c>
      <c r="C84" t="s">
        <v>473</v>
      </c>
      <c r="D84" t="s">
        <v>265</v>
      </c>
      <c r="E84">
        <v>1661888</v>
      </c>
      <c r="J84">
        <v>2541943</v>
      </c>
      <c r="O84">
        <v>2945896</v>
      </c>
      <c r="T84">
        <v>3147977</v>
      </c>
      <c r="Y84">
        <v>3356904</v>
      </c>
      <c r="AD84">
        <v>3535927</v>
      </c>
      <c r="AI84">
        <v>3650286</v>
      </c>
      <c r="AN84">
        <v>4155293</v>
      </c>
      <c r="AS84">
        <v>4730165</v>
      </c>
      <c r="AX84">
        <v>5926156</v>
      </c>
      <c r="BC84">
        <v>7604583</v>
      </c>
      <c r="BH84">
        <v>8543120</v>
      </c>
    </row>
    <row r="85" spans="1:60" x14ac:dyDescent="0.2">
      <c r="A85" t="s">
        <v>503</v>
      </c>
      <c r="B85" t="s">
        <v>372</v>
      </c>
      <c r="C85" t="s">
        <v>473</v>
      </c>
      <c r="D85" t="s">
        <v>265</v>
      </c>
      <c r="AI85">
        <v>338300</v>
      </c>
      <c r="AN85">
        <v>278450</v>
      </c>
      <c r="AS85">
        <v>218600</v>
      </c>
      <c r="AX85">
        <v>199805</v>
      </c>
      <c r="BC85">
        <v>182202</v>
      </c>
      <c r="BH85">
        <v>168802</v>
      </c>
    </row>
    <row r="86" spans="1:60" x14ac:dyDescent="0.2">
      <c r="A86" t="s">
        <v>137</v>
      </c>
      <c r="B86" t="s">
        <v>440</v>
      </c>
      <c r="C86" t="s">
        <v>473</v>
      </c>
      <c r="D86" t="s">
        <v>265</v>
      </c>
      <c r="E86">
        <v>529720</v>
      </c>
      <c r="J86">
        <v>427416</v>
      </c>
      <c r="O86">
        <v>351973</v>
      </c>
      <c r="T86">
        <v>384784</v>
      </c>
      <c r="Y86">
        <v>420653</v>
      </c>
      <c r="AD86">
        <v>494449</v>
      </c>
      <c r="AI86">
        <v>164851</v>
      </c>
      <c r="AN86">
        <v>252879</v>
      </c>
      <c r="AS86">
        <v>191601</v>
      </c>
      <c r="AX86">
        <v>304436</v>
      </c>
      <c r="BC86">
        <v>337017</v>
      </c>
      <c r="BH86">
        <v>399471</v>
      </c>
    </row>
    <row r="87" spans="1:60" x14ac:dyDescent="0.2">
      <c r="A87" t="s">
        <v>104</v>
      </c>
      <c r="B87" t="s">
        <v>551</v>
      </c>
      <c r="C87" t="s">
        <v>473</v>
      </c>
      <c r="D87" t="s">
        <v>265</v>
      </c>
      <c r="E87">
        <v>6765</v>
      </c>
      <c r="J87">
        <v>7681</v>
      </c>
      <c r="O87">
        <v>9071</v>
      </c>
      <c r="T87">
        <v>9436</v>
      </c>
      <c r="Y87">
        <v>9747</v>
      </c>
      <c r="AD87">
        <v>9404</v>
      </c>
      <c r="AI87">
        <v>8709</v>
      </c>
      <c r="AN87">
        <v>8381</v>
      </c>
      <c r="AS87">
        <v>8054</v>
      </c>
      <c r="AX87">
        <v>9211</v>
      </c>
      <c r="BC87">
        <v>10369</v>
      </c>
      <c r="BH87">
        <v>11065</v>
      </c>
    </row>
    <row r="88" spans="1:60" x14ac:dyDescent="0.2">
      <c r="A88" t="s">
        <v>464</v>
      </c>
      <c r="B88" t="s">
        <v>459</v>
      </c>
      <c r="C88" t="s">
        <v>473</v>
      </c>
      <c r="D88" t="s">
        <v>265</v>
      </c>
      <c r="E88">
        <v>11313</v>
      </c>
      <c r="J88">
        <v>13818</v>
      </c>
      <c r="O88">
        <v>16878</v>
      </c>
      <c r="T88">
        <v>20615</v>
      </c>
      <c r="Y88">
        <v>25180</v>
      </c>
      <c r="AD88">
        <v>30755</v>
      </c>
      <c r="AI88">
        <v>403621</v>
      </c>
      <c r="AN88">
        <v>774505</v>
      </c>
      <c r="AS88">
        <v>560075</v>
      </c>
      <c r="AX88">
        <v>229611</v>
      </c>
      <c r="BC88">
        <v>205111</v>
      </c>
      <c r="BH88">
        <v>228413</v>
      </c>
    </row>
    <row r="89" spans="1:60" x14ac:dyDescent="0.2">
      <c r="A89" t="s">
        <v>18</v>
      </c>
      <c r="B89" t="s">
        <v>66</v>
      </c>
      <c r="C89" t="s">
        <v>473</v>
      </c>
      <c r="D89" t="s">
        <v>265</v>
      </c>
      <c r="E89">
        <v>31551</v>
      </c>
      <c r="J89">
        <v>39073</v>
      </c>
      <c r="O89">
        <v>48389</v>
      </c>
      <c r="T89">
        <v>60210</v>
      </c>
      <c r="Y89">
        <v>75374</v>
      </c>
      <c r="AD89">
        <v>94358</v>
      </c>
      <c r="AI89">
        <v>118123</v>
      </c>
      <c r="AN89">
        <v>150890</v>
      </c>
      <c r="AS89">
        <v>182514</v>
      </c>
      <c r="AX89">
        <v>181905</v>
      </c>
      <c r="BC89">
        <v>185763</v>
      </c>
      <c r="BH89">
        <v>192540</v>
      </c>
    </row>
    <row r="90" spans="1:60" x14ac:dyDescent="0.2">
      <c r="A90" t="s">
        <v>469</v>
      </c>
      <c r="B90" t="s">
        <v>131</v>
      </c>
      <c r="C90" t="s">
        <v>473</v>
      </c>
      <c r="D90" t="s">
        <v>265</v>
      </c>
      <c r="E90">
        <v>11643</v>
      </c>
      <c r="J90">
        <v>11938</v>
      </c>
      <c r="O90">
        <v>12241</v>
      </c>
      <c r="T90">
        <v>12551</v>
      </c>
      <c r="Y90">
        <v>12869</v>
      </c>
      <c r="AD90">
        <v>12614</v>
      </c>
      <c r="AI90">
        <v>15368</v>
      </c>
      <c r="AN90">
        <v>27961</v>
      </c>
      <c r="AS90">
        <v>20450</v>
      </c>
      <c r="AX90">
        <v>20736</v>
      </c>
      <c r="BC90">
        <v>21061</v>
      </c>
      <c r="BH90">
        <v>22333</v>
      </c>
    </row>
    <row r="91" spans="1:60" x14ac:dyDescent="0.2">
      <c r="A91" t="s">
        <v>520</v>
      </c>
      <c r="B91" t="s">
        <v>186</v>
      </c>
      <c r="C91" t="s">
        <v>473</v>
      </c>
      <c r="D91" t="s">
        <v>265</v>
      </c>
      <c r="E91">
        <v>19351</v>
      </c>
      <c r="J91">
        <v>13970</v>
      </c>
      <c r="O91">
        <v>10086</v>
      </c>
      <c r="T91">
        <v>7282</v>
      </c>
      <c r="Y91">
        <v>5257</v>
      </c>
      <c r="AD91">
        <v>3795</v>
      </c>
      <c r="AI91">
        <v>2740</v>
      </c>
      <c r="AN91">
        <v>3629</v>
      </c>
      <c r="AS91">
        <v>4517</v>
      </c>
      <c r="AX91">
        <v>6588</v>
      </c>
      <c r="BC91">
        <v>8658</v>
      </c>
      <c r="BH91">
        <v>10825</v>
      </c>
    </row>
    <row r="92" spans="1:60" x14ac:dyDescent="0.2">
      <c r="A92" t="s">
        <v>559</v>
      </c>
      <c r="B92" t="s">
        <v>435</v>
      </c>
      <c r="C92" t="s">
        <v>473</v>
      </c>
      <c r="D92" t="s">
        <v>265</v>
      </c>
      <c r="E92">
        <v>52495</v>
      </c>
      <c r="J92">
        <v>68707</v>
      </c>
      <c r="O92">
        <v>89572</v>
      </c>
      <c r="T92">
        <v>123472</v>
      </c>
      <c r="Y92">
        <v>171755</v>
      </c>
      <c r="AD92">
        <v>309261</v>
      </c>
      <c r="AI92">
        <v>618139</v>
      </c>
      <c r="AN92">
        <v>857850</v>
      </c>
      <c r="AS92">
        <v>1111665</v>
      </c>
      <c r="AX92">
        <v>1190707</v>
      </c>
      <c r="BC92">
        <v>1269749</v>
      </c>
      <c r="BH92">
        <v>1242514</v>
      </c>
    </row>
    <row r="93" spans="1:60" x14ac:dyDescent="0.2">
      <c r="A93" t="s">
        <v>59</v>
      </c>
      <c r="B93" t="s">
        <v>487</v>
      </c>
      <c r="C93" t="s">
        <v>473</v>
      </c>
      <c r="D93" t="s">
        <v>265</v>
      </c>
      <c r="E93">
        <v>4011</v>
      </c>
      <c r="J93">
        <v>3549</v>
      </c>
      <c r="O93">
        <v>3140</v>
      </c>
      <c r="T93">
        <v>2778</v>
      </c>
      <c r="Y93">
        <v>2458</v>
      </c>
      <c r="AD93">
        <v>3123</v>
      </c>
      <c r="AI93">
        <v>4263</v>
      </c>
      <c r="AN93">
        <v>5544</v>
      </c>
      <c r="AS93">
        <v>6825</v>
      </c>
      <c r="AX93">
        <v>6902</v>
      </c>
      <c r="BC93">
        <v>6980</v>
      </c>
      <c r="BH93">
        <v>7057</v>
      </c>
    </row>
    <row r="94" spans="1:60" x14ac:dyDescent="0.2">
      <c r="A94" t="s">
        <v>421</v>
      </c>
      <c r="B94" t="s">
        <v>535</v>
      </c>
      <c r="C94" t="s">
        <v>473</v>
      </c>
      <c r="D94" t="s">
        <v>265</v>
      </c>
      <c r="E94">
        <v>2591</v>
      </c>
      <c r="J94">
        <v>4269</v>
      </c>
      <c r="O94">
        <v>7225</v>
      </c>
      <c r="T94">
        <v>8571</v>
      </c>
      <c r="Y94">
        <v>8820</v>
      </c>
      <c r="AD94">
        <v>9277</v>
      </c>
      <c r="AI94">
        <v>9416</v>
      </c>
      <c r="AN94">
        <v>7320</v>
      </c>
      <c r="AS94">
        <v>6755</v>
      </c>
      <c r="AX94">
        <v>6686</v>
      </c>
      <c r="BC94">
        <v>6226</v>
      </c>
      <c r="BH94">
        <v>6009</v>
      </c>
    </row>
    <row r="95" spans="1:60" x14ac:dyDescent="0.2">
      <c r="A95" t="s">
        <v>213</v>
      </c>
      <c r="B95" t="s">
        <v>112</v>
      </c>
      <c r="C95" t="s">
        <v>473</v>
      </c>
      <c r="D95" t="s">
        <v>265</v>
      </c>
      <c r="E95">
        <v>43309</v>
      </c>
      <c r="J95">
        <v>47677</v>
      </c>
      <c r="O95">
        <v>40772</v>
      </c>
      <c r="T95">
        <v>38201</v>
      </c>
      <c r="Y95">
        <v>42021</v>
      </c>
      <c r="AD95">
        <v>81584</v>
      </c>
      <c r="AI95">
        <v>264257</v>
      </c>
      <c r="AN95">
        <v>156188</v>
      </c>
      <c r="AS95">
        <v>48119</v>
      </c>
      <c r="AX95">
        <v>57252</v>
      </c>
      <c r="BC95">
        <v>66384</v>
      </c>
      <c r="BH95">
        <v>76352</v>
      </c>
    </row>
    <row r="96" spans="1:60" x14ac:dyDescent="0.2">
      <c r="A96" t="s">
        <v>591</v>
      </c>
      <c r="B96" t="s">
        <v>27</v>
      </c>
      <c r="C96" t="s">
        <v>473</v>
      </c>
      <c r="D96" t="s">
        <v>265</v>
      </c>
      <c r="E96">
        <v>31001</v>
      </c>
      <c r="J96">
        <v>34190</v>
      </c>
      <c r="O96">
        <v>37806</v>
      </c>
      <c r="T96">
        <v>43897</v>
      </c>
      <c r="Y96">
        <v>50997</v>
      </c>
      <c r="AD96">
        <v>59836</v>
      </c>
      <c r="AI96">
        <v>69755</v>
      </c>
      <c r="AN96">
        <v>71912</v>
      </c>
      <c r="AS96">
        <v>74070</v>
      </c>
      <c r="AX96">
        <v>74743</v>
      </c>
      <c r="BC96">
        <v>75416</v>
      </c>
      <c r="BH96">
        <v>76089</v>
      </c>
    </row>
    <row r="97" spans="1:60" x14ac:dyDescent="0.2">
      <c r="A97" t="s">
        <v>293</v>
      </c>
      <c r="B97" t="s">
        <v>427</v>
      </c>
      <c r="C97" t="s">
        <v>473</v>
      </c>
      <c r="D97" t="s">
        <v>265</v>
      </c>
      <c r="E97">
        <v>14035</v>
      </c>
      <c r="J97">
        <v>13454</v>
      </c>
      <c r="O97">
        <v>12715</v>
      </c>
      <c r="T97">
        <v>8979</v>
      </c>
      <c r="Y97">
        <v>6363</v>
      </c>
      <c r="AD97">
        <v>5105</v>
      </c>
      <c r="AI97">
        <v>4095</v>
      </c>
      <c r="AN97">
        <v>6352</v>
      </c>
      <c r="AS97">
        <v>8610</v>
      </c>
      <c r="AX97">
        <v>10868</v>
      </c>
      <c r="BC97">
        <v>13126</v>
      </c>
      <c r="BH97">
        <v>15384</v>
      </c>
    </row>
    <row r="98" spans="1:60" x14ac:dyDescent="0.2">
      <c r="A98" t="s">
        <v>282</v>
      </c>
      <c r="B98" t="s">
        <v>428</v>
      </c>
      <c r="C98" t="s">
        <v>473</v>
      </c>
      <c r="D98" t="s">
        <v>265</v>
      </c>
      <c r="E98">
        <v>35363050</v>
      </c>
      <c r="J98">
        <v>39175021</v>
      </c>
      <c r="O98">
        <v>42751135</v>
      </c>
      <c r="T98">
        <v>47701837</v>
      </c>
      <c r="Y98">
        <v>53832726</v>
      </c>
      <c r="AD98">
        <v>60911833</v>
      </c>
      <c r="AI98">
        <v>77414120</v>
      </c>
      <c r="AN98">
        <v>88960785</v>
      </c>
      <c r="AS98">
        <v>102570307</v>
      </c>
      <c r="AX98">
        <v>121037146</v>
      </c>
      <c r="BC98">
        <v>146204406</v>
      </c>
      <c r="BH98">
        <v>159768330</v>
      </c>
    </row>
    <row r="99" spans="1:60" x14ac:dyDescent="0.2">
      <c r="A99" t="s">
        <v>217</v>
      </c>
      <c r="B99" t="s">
        <v>274</v>
      </c>
      <c r="C99" t="s">
        <v>473</v>
      </c>
      <c r="D99" t="s">
        <v>265</v>
      </c>
      <c r="E99">
        <v>1627488</v>
      </c>
      <c r="J99">
        <v>1696828</v>
      </c>
      <c r="O99">
        <v>1715474</v>
      </c>
      <c r="T99">
        <v>1884492</v>
      </c>
      <c r="Y99">
        <v>2100549</v>
      </c>
      <c r="AD99">
        <v>2184333</v>
      </c>
      <c r="AI99">
        <v>2218473</v>
      </c>
      <c r="AN99">
        <v>2443798</v>
      </c>
      <c r="AS99">
        <v>2669122</v>
      </c>
      <c r="AX99">
        <v>2721235</v>
      </c>
      <c r="BC99">
        <v>2779950</v>
      </c>
      <c r="BH99">
        <v>2838665</v>
      </c>
    </row>
    <row r="100" spans="1:60" x14ac:dyDescent="0.2">
      <c r="A100" t="s">
        <v>441</v>
      </c>
      <c r="B100" t="s">
        <v>49</v>
      </c>
      <c r="C100" t="s">
        <v>473</v>
      </c>
      <c r="D100" t="s">
        <v>265</v>
      </c>
      <c r="E100">
        <v>60024</v>
      </c>
      <c r="J100">
        <v>37807</v>
      </c>
      <c r="O100">
        <v>20625</v>
      </c>
      <c r="T100">
        <v>14434</v>
      </c>
      <c r="Y100">
        <v>32767</v>
      </c>
      <c r="AD100">
        <v>82874</v>
      </c>
      <c r="AI100">
        <v>270423</v>
      </c>
      <c r="AN100">
        <v>149442</v>
      </c>
      <c r="AS100">
        <v>28461</v>
      </c>
      <c r="AX100">
        <v>27875</v>
      </c>
      <c r="BC100">
        <v>27288</v>
      </c>
      <c r="BH100">
        <v>28070</v>
      </c>
    </row>
    <row r="101" spans="1:60" x14ac:dyDescent="0.2">
      <c r="A101" t="s">
        <v>552</v>
      </c>
      <c r="B101" t="s">
        <v>129</v>
      </c>
      <c r="C101" t="s">
        <v>473</v>
      </c>
      <c r="D101" t="s">
        <v>265</v>
      </c>
      <c r="E101">
        <v>6384593</v>
      </c>
      <c r="J101">
        <v>7012884</v>
      </c>
      <c r="O101">
        <v>7427899</v>
      </c>
      <c r="T101">
        <v>7540901</v>
      </c>
      <c r="Y101">
        <v>9846539</v>
      </c>
      <c r="AD101">
        <v>9999691</v>
      </c>
      <c r="AI101">
        <v>12008148</v>
      </c>
      <c r="AN101">
        <v>12557332</v>
      </c>
      <c r="AS101">
        <v>10632626</v>
      </c>
      <c r="AX101">
        <v>10419014</v>
      </c>
      <c r="BC101">
        <v>10450770</v>
      </c>
      <c r="BH101">
        <v>11941421</v>
      </c>
    </row>
    <row r="102" spans="1:60" x14ac:dyDescent="0.2">
      <c r="A102" t="s">
        <v>417</v>
      </c>
      <c r="B102" t="s">
        <v>505</v>
      </c>
      <c r="C102" t="s">
        <v>473</v>
      </c>
      <c r="D102" t="s">
        <v>265</v>
      </c>
      <c r="AI102">
        <v>475438</v>
      </c>
      <c r="AN102">
        <v>674085</v>
      </c>
      <c r="AS102">
        <v>585298</v>
      </c>
      <c r="AX102">
        <v>579273</v>
      </c>
      <c r="BC102">
        <v>573248</v>
      </c>
      <c r="BH102">
        <v>576883</v>
      </c>
    </row>
    <row r="103" spans="1:60" x14ac:dyDescent="0.2">
      <c r="A103" t="s">
        <v>4</v>
      </c>
      <c r="B103" t="s">
        <v>72</v>
      </c>
      <c r="C103" t="s">
        <v>473</v>
      </c>
      <c r="D103" t="s">
        <v>265</v>
      </c>
      <c r="E103">
        <v>14533</v>
      </c>
      <c r="J103">
        <v>12718</v>
      </c>
      <c r="O103">
        <v>11130</v>
      </c>
      <c r="T103">
        <v>12118</v>
      </c>
      <c r="Y103">
        <v>14098</v>
      </c>
      <c r="AD103">
        <v>16403</v>
      </c>
      <c r="AI103">
        <v>19084</v>
      </c>
      <c r="AN103">
        <v>22458</v>
      </c>
      <c r="AS103">
        <v>25832</v>
      </c>
      <c r="AX103">
        <v>30468</v>
      </c>
      <c r="BC103">
        <v>35104</v>
      </c>
      <c r="BH103">
        <v>39529</v>
      </c>
    </row>
    <row r="104" spans="1:60" x14ac:dyDescent="0.2">
      <c r="A104" t="s">
        <v>38</v>
      </c>
      <c r="B104" t="s">
        <v>513</v>
      </c>
      <c r="C104" t="s">
        <v>473</v>
      </c>
      <c r="D104" t="s">
        <v>265</v>
      </c>
      <c r="E104">
        <v>518137</v>
      </c>
      <c r="J104">
        <v>475994</v>
      </c>
      <c r="O104">
        <v>437279</v>
      </c>
      <c r="T104">
        <v>401713</v>
      </c>
      <c r="Y104">
        <v>369039</v>
      </c>
      <c r="AD104">
        <v>339023</v>
      </c>
      <c r="AI104">
        <v>347510</v>
      </c>
      <c r="AN104">
        <v>322234</v>
      </c>
      <c r="AS104">
        <v>296957</v>
      </c>
      <c r="AX104">
        <v>366787</v>
      </c>
      <c r="BC104">
        <v>436616</v>
      </c>
      <c r="BH104">
        <v>449632</v>
      </c>
    </row>
    <row r="105" spans="1:60" x14ac:dyDescent="0.2">
      <c r="A105" t="s">
        <v>576</v>
      </c>
      <c r="B105" t="s">
        <v>117</v>
      </c>
      <c r="C105" t="s">
        <v>473</v>
      </c>
      <c r="D105" t="s">
        <v>265</v>
      </c>
      <c r="E105">
        <v>25894913</v>
      </c>
      <c r="J105">
        <v>24776208</v>
      </c>
      <c r="O105">
        <v>23859693</v>
      </c>
      <c r="T105">
        <v>22903656</v>
      </c>
      <c r="Y105">
        <v>23893298</v>
      </c>
      <c r="AD105">
        <v>26566405</v>
      </c>
      <c r="AI105">
        <v>52702212</v>
      </c>
      <c r="AN105">
        <v>51267647</v>
      </c>
      <c r="AS105">
        <v>50860654</v>
      </c>
      <c r="AX105">
        <v>52155167</v>
      </c>
      <c r="BC105">
        <v>55350497</v>
      </c>
      <c r="BH105">
        <v>62749055</v>
      </c>
    </row>
    <row r="106" spans="1:60" x14ac:dyDescent="0.2">
      <c r="A106" t="s">
        <v>61</v>
      </c>
      <c r="B106" t="s">
        <v>220</v>
      </c>
      <c r="C106" t="s">
        <v>473</v>
      </c>
      <c r="D106" t="s">
        <v>265</v>
      </c>
      <c r="E106">
        <v>41342509</v>
      </c>
      <c r="J106">
        <v>40424256</v>
      </c>
      <c r="O106">
        <v>39569771</v>
      </c>
      <c r="T106">
        <v>38476218</v>
      </c>
      <c r="Y106">
        <v>42869087</v>
      </c>
      <c r="AD106">
        <v>46241124</v>
      </c>
      <c r="AI106">
        <v>78070527</v>
      </c>
      <c r="AN106">
        <v>74739613</v>
      </c>
      <c r="AS106">
        <v>72738421</v>
      </c>
      <c r="AX106">
        <v>72943636</v>
      </c>
      <c r="BC106">
        <v>78412893</v>
      </c>
      <c r="BH106">
        <v>87196231</v>
      </c>
    </row>
    <row r="107" spans="1:60" x14ac:dyDescent="0.2">
      <c r="A107" t="s">
        <v>592</v>
      </c>
      <c r="B107" t="s">
        <v>438</v>
      </c>
      <c r="C107" t="s">
        <v>473</v>
      </c>
      <c r="D107" t="s">
        <v>265</v>
      </c>
      <c r="E107">
        <v>15447596</v>
      </c>
      <c r="J107">
        <v>15648048</v>
      </c>
      <c r="O107">
        <v>15710078</v>
      </c>
      <c r="T107">
        <v>15572562</v>
      </c>
      <c r="Y107">
        <v>18975789</v>
      </c>
      <c r="AD107">
        <v>19674719</v>
      </c>
      <c r="AI107">
        <v>25368315</v>
      </c>
      <c r="AN107">
        <v>23471966</v>
      </c>
      <c r="AS107">
        <v>21877767</v>
      </c>
      <c r="AX107">
        <v>20788469</v>
      </c>
      <c r="BC107">
        <v>23062396</v>
      </c>
      <c r="BH107">
        <v>24447176</v>
      </c>
    </row>
    <row r="108" spans="1:60" x14ac:dyDescent="0.2">
      <c r="A108" t="s">
        <v>402</v>
      </c>
      <c r="B108" t="s">
        <v>1</v>
      </c>
      <c r="C108" t="s">
        <v>473</v>
      </c>
      <c r="D108" t="s">
        <v>265</v>
      </c>
      <c r="E108">
        <v>7141654</v>
      </c>
      <c r="J108">
        <v>6654222</v>
      </c>
      <c r="O108">
        <v>6247953</v>
      </c>
      <c r="T108">
        <v>6273476</v>
      </c>
      <c r="Y108">
        <v>7330589</v>
      </c>
      <c r="AD108">
        <v>7724291</v>
      </c>
      <c r="AI108">
        <v>10254421</v>
      </c>
      <c r="AN108">
        <v>7581209</v>
      </c>
      <c r="AS108">
        <v>8045096</v>
      </c>
      <c r="AX108">
        <v>7138952</v>
      </c>
      <c r="BC108">
        <v>8369282</v>
      </c>
      <c r="BH108">
        <v>8500362</v>
      </c>
    </row>
    <row r="109" spans="1:60" x14ac:dyDescent="0.2">
      <c r="A109" t="s">
        <v>376</v>
      </c>
      <c r="B109" t="s">
        <v>380</v>
      </c>
      <c r="C109" t="s">
        <v>473</v>
      </c>
      <c r="D109" t="s">
        <v>265</v>
      </c>
      <c r="E109">
        <v>1859466</v>
      </c>
      <c r="J109">
        <v>1475121</v>
      </c>
      <c r="O109">
        <v>1170220</v>
      </c>
      <c r="T109">
        <v>928340</v>
      </c>
      <c r="Y109">
        <v>756851</v>
      </c>
      <c r="AD109">
        <v>593098</v>
      </c>
      <c r="AI109">
        <v>465612</v>
      </c>
      <c r="AN109">
        <v>378960</v>
      </c>
      <c r="AS109">
        <v>292307</v>
      </c>
      <c r="AX109">
        <v>289568</v>
      </c>
      <c r="BC109">
        <v>305416</v>
      </c>
      <c r="BH109">
        <v>328846</v>
      </c>
    </row>
    <row r="110" spans="1:60" x14ac:dyDescent="0.2">
      <c r="A110" t="s">
        <v>588</v>
      </c>
      <c r="B110" t="s">
        <v>546</v>
      </c>
      <c r="C110" t="s">
        <v>473</v>
      </c>
      <c r="D110" t="s">
        <v>265</v>
      </c>
      <c r="E110">
        <v>8305942</v>
      </c>
      <c r="J110">
        <v>8993826</v>
      </c>
      <c r="O110">
        <v>9462125</v>
      </c>
      <c r="T110">
        <v>9299086</v>
      </c>
      <c r="Y110">
        <v>11645200</v>
      </c>
      <c r="AD110">
        <v>11950428</v>
      </c>
      <c r="AI110">
        <v>15113894</v>
      </c>
      <c r="AN110">
        <v>15890757</v>
      </c>
      <c r="AS110">
        <v>13832671</v>
      </c>
      <c r="AX110">
        <v>13649517</v>
      </c>
      <c r="BC110">
        <v>14693114</v>
      </c>
      <c r="BH110">
        <v>15946814</v>
      </c>
    </row>
    <row r="111" spans="1:60" x14ac:dyDescent="0.2">
      <c r="A111" t="s">
        <v>241</v>
      </c>
      <c r="B111" t="s">
        <v>92</v>
      </c>
      <c r="C111" t="s">
        <v>473</v>
      </c>
      <c r="D111" t="s">
        <v>265</v>
      </c>
      <c r="E111">
        <v>22192</v>
      </c>
      <c r="J111">
        <v>23916</v>
      </c>
      <c r="O111">
        <v>25775</v>
      </c>
      <c r="T111">
        <v>27777</v>
      </c>
      <c r="Y111">
        <v>29936</v>
      </c>
      <c r="AD111">
        <v>32262</v>
      </c>
      <c r="AI111">
        <v>34769</v>
      </c>
      <c r="AN111">
        <v>36886</v>
      </c>
      <c r="AS111">
        <v>39002</v>
      </c>
      <c r="AX111">
        <v>41475</v>
      </c>
      <c r="BC111">
        <v>43447</v>
      </c>
      <c r="BH111">
        <v>45221</v>
      </c>
    </row>
    <row r="112" spans="1:60" x14ac:dyDescent="0.2">
      <c r="A112" t="s">
        <v>167</v>
      </c>
      <c r="B112" t="s">
        <v>484</v>
      </c>
      <c r="C112" t="s">
        <v>473</v>
      </c>
      <c r="D112" t="s">
        <v>265</v>
      </c>
      <c r="E112">
        <v>9410535</v>
      </c>
      <c r="J112">
        <v>9350557</v>
      </c>
      <c r="O112">
        <v>9181520</v>
      </c>
      <c r="T112">
        <v>9011238</v>
      </c>
      <c r="Y112">
        <v>8845466</v>
      </c>
      <c r="AD112">
        <v>8131017</v>
      </c>
      <c r="AI112">
        <v>7493204</v>
      </c>
      <c r="AN112">
        <v>6952238</v>
      </c>
      <c r="AS112">
        <v>6411272</v>
      </c>
      <c r="AX112">
        <v>5923642</v>
      </c>
      <c r="BC112">
        <v>5436012</v>
      </c>
      <c r="BH112">
        <v>5240960</v>
      </c>
    </row>
    <row r="113" spans="1:60" x14ac:dyDescent="0.2">
      <c r="A113" t="s">
        <v>416</v>
      </c>
      <c r="B113" t="s">
        <v>301</v>
      </c>
      <c r="C113" t="s">
        <v>473</v>
      </c>
      <c r="D113" t="s">
        <v>265</v>
      </c>
    </row>
    <row r="114" spans="1:60" x14ac:dyDescent="0.2">
      <c r="A114" t="s">
        <v>84</v>
      </c>
      <c r="B114" t="s">
        <v>42</v>
      </c>
      <c r="C114" t="s">
        <v>473</v>
      </c>
      <c r="D114" t="s">
        <v>265</v>
      </c>
      <c r="E114">
        <v>73019</v>
      </c>
      <c r="J114">
        <v>94397</v>
      </c>
      <c r="O114">
        <v>130411</v>
      </c>
      <c r="T114">
        <v>171429</v>
      </c>
      <c r="Y114">
        <v>223238</v>
      </c>
      <c r="AD114">
        <v>225285</v>
      </c>
      <c r="AI114">
        <v>227961</v>
      </c>
      <c r="AN114">
        <v>226892</v>
      </c>
      <c r="AS114">
        <v>350552</v>
      </c>
      <c r="AX114">
        <v>589046</v>
      </c>
      <c r="BC114">
        <v>730542</v>
      </c>
      <c r="BH114">
        <v>746260</v>
      </c>
    </row>
    <row r="115" spans="1:60" x14ac:dyDescent="0.2">
      <c r="A115" t="s">
        <v>336</v>
      </c>
      <c r="B115" t="s">
        <v>146</v>
      </c>
      <c r="C115" t="s">
        <v>473</v>
      </c>
      <c r="D115" t="s">
        <v>265</v>
      </c>
      <c r="E115">
        <v>48374</v>
      </c>
      <c r="J115">
        <v>53761</v>
      </c>
      <c r="O115">
        <v>86165</v>
      </c>
      <c r="T115">
        <v>157166</v>
      </c>
      <c r="Y115">
        <v>555455</v>
      </c>
      <c r="AD115">
        <v>2855231</v>
      </c>
      <c r="AI115">
        <v>4291601</v>
      </c>
      <c r="AN115">
        <v>2937668</v>
      </c>
      <c r="AS115">
        <v>2803805</v>
      </c>
      <c r="AX115">
        <v>2568930</v>
      </c>
      <c r="BC115">
        <v>2761561</v>
      </c>
      <c r="BH115">
        <v>2726420</v>
      </c>
    </row>
    <row r="116" spans="1:60" x14ac:dyDescent="0.2">
      <c r="A116" t="s">
        <v>0</v>
      </c>
      <c r="B116" t="s">
        <v>431</v>
      </c>
      <c r="C116" t="s">
        <v>473</v>
      </c>
      <c r="D116" t="s">
        <v>265</v>
      </c>
      <c r="E116">
        <v>87752</v>
      </c>
      <c r="J116">
        <v>78709</v>
      </c>
      <c r="O116">
        <v>74870</v>
      </c>
      <c r="T116">
        <v>71219</v>
      </c>
      <c r="Y116">
        <v>68826</v>
      </c>
      <c r="AD116">
        <v>111660</v>
      </c>
      <c r="AI116">
        <v>83638</v>
      </c>
      <c r="AN116">
        <v>199460</v>
      </c>
      <c r="AS116">
        <v>210525</v>
      </c>
      <c r="AX116">
        <v>132915</v>
      </c>
      <c r="BC116">
        <v>117389</v>
      </c>
      <c r="BH116">
        <v>353881</v>
      </c>
    </row>
    <row r="117" spans="1:60" x14ac:dyDescent="0.2">
      <c r="A117" t="s">
        <v>20</v>
      </c>
      <c r="B117" t="s">
        <v>118</v>
      </c>
      <c r="C117" t="s">
        <v>473</v>
      </c>
      <c r="D117" t="s">
        <v>265</v>
      </c>
      <c r="E117">
        <v>3317</v>
      </c>
      <c r="J117">
        <v>4515</v>
      </c>
      <c r="O117">
        <v>4914</v>
      </c>
      <c r="T117">
        <v>5279</v>
      </c>
      <c r="Y117">
        <v>5765</v>
      </c>
      <c r="AD117">
        <v>7098</v>
      </c>
      <c r="AI117">
        <v>9584</v>
      </c>
      <c r="AN117">
        <v>12738</v>
      </c>
      <c r="AS117">
        <v>15892</v>
      </c>
      <c r="AX117">
        <v>25492</v>
      </c>
      <c r="BC117">
        <v>35091</v>
      </c>
      <c r="BH117">
        <v>37522</v>
      </c>
    </row>
    <row r="118" spans="1:60" x14ac:dyDescent="0.2">
      <c r="A118" t="s">
        <v>386</v>
      </c>
      <c r="B118" t="s">
        <v>542</v>
      </c>
      <c r="C118" t="s">
        <v>473</v>
      </c>
      <c r="D118" t="s">
        <v>265</v>
      </c>
      <c r="E118">
        <v>1185573</v>
      </c>
      <c r="J118">
        <v>1291182</v>
      </c>
      <c r="O118">
        <v>1408744</v>
      </c>
      <c r="T118">
        <v>1446242</v>
      </c>
      <c r="Y118">
        <v>1430985</v>
      </c>
      <c r="AD118">
        <v>1522681</v>
      </c>
      <c r="AI118">
        <v>1632704</v>
      </c>
      <c r="AN118">
        <v>1792185</v>
      </c>
      <c r="AS118">
        <v>1851309</v>
      </c>
      <c r="AX118">
        <v>1889503</v>
      </c>
      <c r="BC118">
        <v>1950615</v>
      </c>
      <c r="BH118">
        <v>2011727</v>
      </c>
    </row>
    <row r="119" spans="1:60" x14ac:dyDescent="0.2">
      <c r="A119" t="s">
        <v>140</v>
      </c>
      <c r="B119" t="s">
        <v>454</v>
      </c>
      <c r="C119" t="s">
        <v>473</v>
      </c>
      <c r="D119" t="s">
        <v>265</v>
      </c>
      <c r="E119">
        <v>459553</v>
      </c>
      <c r="J119">
        <v>629595</v>
      </c>
      <c r="O119">
        <v>862556</v>
      </c>
      <c r="T119">
        <v>1006374</v>
      </c>
      <c r="Y119">
        <v>1108852</v>
      </c>
      <c r="AD119">
        <v>1252814</v>
      </c>
      <c r="AI119">
        <v>1428219</v>
      </c>
      <c r="AN119">
        <v>1774954</v>
      </c>
      <c r="AS119">
        <v>2121688</v>
      </c>
      <c r="AX119">
        <v>3954790</v>
      </c>
      <c r="BC119">
        <v>5787893</v>
      </c>
      <c r="BH119">
        <v>5788875</v>
      </c>
    </row>
    <row r="120" spans="1:60" x14ac:dyDescent="0.2">
      <c r="A120" t="s">
        <v>100</v>
      </c>
      <c r="B120" t="s">
        <v>567</v>
      </c>
      <c r="C120" t="s">
        <v>473</v>
      </c>
      <c r="D120" t="s">
        <v>265</v>
      </c>
      <c r="E120">
        <v>21904</v>
      </c>
      <c r="J120">
        <v>23994</v>
      </c>
      <c r="O120">
        <v>26100</v>
      </c>
      <c r="T120">
        <v>24598</v>
      </c>
      <c r="Y120">
        <v>23182</v>
      </c>
      <c r="AD120">
        <v>21916</v>
      </c>
      <c r="AI120">
        <v>20475</v>
      </c>
      <c r="AN120">
        <v>22713</v>
      </c>
      <c r="AS120">
        <v>24952</v>
      </c>
      <c r="AX120">
        <v>24314</v>
      </c>
      <c r="BC120">
        <v>23677</v>
      </c>
      <c r="BH120">
        <v>23167</v>
      </c>
    </row>
    <row r="121" spans="1:60" x14ac:dyDescent="0.2">
      <c r="A121" t="s">
        <v>463</v>
      </c>
      <c r="B121" t="s">
        <v>249</v>
      </c>
      <c r="C121" t="s">
        <v>473</v>
      </c>
      <c r="D121" t="s">
        <v>265</v>
      </c>
      <c r="E121">
        <v>385789</v>
      </c>
      <c r="J121">
        <v>453521</v>
      </c>
      <c r="O121">
        <v>531617</v>
      </c>
      <c r="T121">
        <v>675638</v>
      </c>
      <c r="Y121">
        <v>810326</v>
      </c>
      <c r="AD121">
        <v>942798</v>
      </c>
      <c r="AI121">
        <v>1146349</v>
      </c>
      <c r="AN121">
        <v>1537097</v>
      </c>
      <c r="AS121">
        <v>1927845</v>
      </c>
      <c r="AX121">
        <v>2325414</v>
      </c>
      <c r="BC121">
        <v>2722983</v>
      </c>
      <c r="BH121">
        <v>3112026</v>
      </c>
    </row>
    <row r="122" spans="1:60" x14ac:dyDescent="0.2">
      <c r="A122" t="s">
        <v>590</v>
      </c>
      <c r="B122" t="s">
        <v>455</v>
      </c>
      <c r="C122" t="s">
        <v>473</v>
      </c>
      <c r="D122" t="s">
        <v>265</v>
      </c>
      <c r="E122">
        <v>692651</v>
      </c>
      <c r="J122">
        <v>712854</v>
      </c>
      <c r="O122">
        <v>725139</v>
      </c>
      <c r="T122">
        <v>770342</v>
      </c>
      <c r="Y122">
        <v>802422</v>
      </c>
      <c r="AD122">
        <v>850775</v>
      </c>
      <c r="AI122">
        <v>1075626</v>
      </c>
      <c r="AN122">
        <v>1381097</v>
      </c>
      <c r="AS122">
        <v>1686567</v>
      </c>
      <c r="AX122">
        <v>2012916</v>
      </c>
      <c r="BC122">
        <v>2134151</v>
      </c>
      <c r="BH122">
        <v>2043877</v>
      </c>
    </row>
    <row r="123" spans="1:60" x14ac:dyDescent="0.2">
      <c r="A123" t="s">
        <v>65</v>
      </c>
      <c r="B123" t="s">
        <v>232</v>
      </c>
      <c r="C123" t="s">
        <v>473</v>
      </c>
      <c r="D123" t="s">
        <v>265</v>
      </c>
      <c r="AI123">
        <v>3619200</v>
      </c>
      <c r="AN123">
        <v>3245250</v>
      </c>
      <c r="AS123">
        <v>2871300</v>
      </c>
      <c r="AX123">
        <v>3102962</v>
      </c>
      <c r="BC123">
        <v>3334623</v>
      </c>
      <c r="BH123">
        <v>3546778</v>
      </c>
    </row>
    <row r="124" spans="1:60" x14ac:dyDescent="0.2">
      <c r="A124" t="s">
        <v>594</v>
      </c>
      <c r="B124" t="s">
        <v>563</v>
      </c>
      <c r="C124" t="s">
        <v>473</v>
      </c>
      <c r="D124" t="s">
        <v>265</v>
      </c>
      <c r="E124">
        <v>59330</v>
      </c>
      <c r="J124">
        <v>101581</v>
      </c>
      <c r="O124">
        <v>159044</v>
      </c>
      <c r="T124">
        <v>160512</v>
      </c>
      <c r="Y124">
        <v>159892</v>
      </c>
      <c r="AD124">
        <v>151664</v>
      </c>
      <c r="AI124">
        <v>297292</v>
      </c>
      <c r="AN124">
        <v>618745</v>
      </c>
      <c r="AS124">
        <v>699139</v>
      </c>
      <c r="AX124">
        <v>756894</v>
      </c>
      <c r="BC124">
        <v>926959</v>
      </c>
      <c r="BH124">
        <v>1084357</v>
      </c>
    </row>
    <row r="125" spans="1:60" x14ac:dyDescent="0.2">
      <c r="A125" t="s">
        <v>374</v>
      </c>
      <c r="B125" t="s">
        <v>339</v>
      </c>
      <c r="C125" t="s">
        <v>473</v>
      </c>
      <c r="D125" t="s">
        <v>265</v>
      </c>
      <c r="AI125">
        <v>623083</v>
      </c>
      <c r="AN125">
        <v>510296</v>
      </c>
      <c r="AS125">
        <v>389558</v>
      </c>
      <c r="AX125">
        <v>312897</v>
      </c>
      <c r="BC125">
        <v>231511</v>
      </c>
      <c r="BH125">
        <v>204382</v>
      </c>
    </row>
    <row r="126" spans="1:60" x14ac:dyDescent="0.2">
      <c r="A126" t="s">
        <v>545</v>
      </c>
      <c r="B126" t="s">
        <v>572</v>
      </c>
      <c r="C126" t="s">
        <v>473</v>
      </c>
      <c r="D126" t="s">
        <v>265</v>
      </c>
      <c r="E126">
        <v>381271</v>
      </c>
      <c r="J126">
        <v>373625</v>
      </c>
      <c r="O126">
        <v>342322</v>
      </c>
      <c r="T126">
        <v>14551</v>
      </c>
      <c r="Y126">
        <v>4168</v>
      </c>
      <c r="AD126">
        <v>12647</v>
      </c>
      <c r="AI126">
        <v>38375</v>
      </c>
      <c r="AN126">
        <v>92230</v>
      </c>
      <c r="AS126">
        <v>146085</v>
      </c>
      <c r="AX126">
        <v>114031</v>
      </c>
      <c r="BC126">
        <v>81977</v>
      </c>
      <c r="BH126">
        <v>73963</v>
      </c>
    </row>
    <row r="127" spans="1:60" x14ac:dyDescent="0.2">
      <c r="A127" t="s">
        <v>511</v>
      </c>
      <c r="B127" t="s">
        <v>422</v>
      </c>
      <c r="C127" t="s">
        <v>473</v>
      </c>
      <c r="D127" t="s">
        <v>265</v>
      </c>
      <c r="E127">
        <v>610</v>
      </c>
      <c r="J127">
        <v>602</v>
      </c>
      <c r="O127">
        <v>587</v>
      </c>
      <c r="T127">
        <v>771</v>
      </c>
      <c r="Y127">
        <v>1639</v>
      </c>
      <c r="AD127">
        <v>2055</v>
      </c>
      <c r="AI127">
        <v>2162</v>
      </c>
      <c r="AN127">
        <v>2223</v>
      </c>
      <c r="AS127">
        <v>2283</v>
      </c>
      <c r="AX127">
        <v>2487</v>
      </c>
      <c r="BC127">
        <v>2868</v>
      </c>
      <c r="BH127">
        <v>3153</v>
      </c>
    </row>
    <row r="128" spans="1:60" x14ac:dyDescent="0.2">
      <c r="A128" t="s">
        <v>135</v>
      </c>
      <c r="B128" t="s">
        <v>313</v>
      </c>
      <c r="C128" t="s">
        <v>473</v>
      </c>
      <c r="D128" t="s">
        <v>265</v>
      </c>
      <c r="E128">
        <v>3537</v>
      </c>
      <c r="J128">
        <v>3103</v>
      </c>
      <c r="O128">
        <v>2735</v>
      </c>
      <c r="T128">
        <v>2664</v>
      </c>
      <c r="Y128">
        <v>2604</v>
      </c>
      <c r="AD128">
        <v>2908</v>
      </c>
      <c r="AI128">
        <v>3210</v>
      </c>
      <c r="AN128">
        <v>4248</v>
      </c>
      <c r="AS128">
        <v>5871</v>
      </c>
      <c r="AX128">
        <v>6682</v>
      </c>
      <c r="BC128">
        <v>7245</v>
      </c>
      <c r="BH128">
        <v>7443</v>
      </c>
    </row>
    <row r="129" spans="1:60" x14ac:dyDescent="0.2">
      <c r="A129" t="s">
        <v>159</v>
      </c>
      <c r="B129" t="s">
        <v>539</v>
      </c>
      <c r="C129" t="s">
        <v>473</v>
      </c>
      <c r="D129" t="s">
        <v>265</v>
      </c>
      <c r="E129">
        <v>135551</v>
      </c>
      <c r="J129">
        <v>156147</v>
      </c>
      <c r="O129">
        <v>179873</v>
      </c>
      <c r="T129">
        <v>305275</v>
      </c>
      <c r="Y129">
        <v>528810</v>
      </c>
      <c r="AD129">
        <v>559921</v>
      </c>
      <c r="AI129">
        <v>43017</v>
      </c>
      <c r="AN129">
        <v>123886</v>
      </c>
      <c r="AS129">
        <v>244178</v>
      </c>
      <c r="AX129">
        <v>485546</v>
      </c>
      <c r="BC129">
        <v>919275</v>
      </c>
      <c r="BH129">
        <v>1327324</v>
      </c>
    </row>
    <row r="130" spans="1:60" x14ac:dyDescent="0.2">
      <c r="A130" t="s">
        <v>582</v>
      </c>
      <c r="B130" t="s">
        <v>407</v>
      </c>
      <c r="C130" t="s">
        <v>473</v>
      </c>
      <c r="D130" t="s">
        <v>265</v>
      </c>
      <c r="E130">
        <v>90629</v>
      </c>
      <c r="J130">
        <v>240583</v>
      </c>
      <c r="O130">
        <v>463366</v>
      </c>
      <c r="T130">
        <v>664156</v>
      </c>
      <c r="Y130">
        <v>966341</v>
      </c>
      <c r="AD130">
        <v>1240806</v>
      </c>
      <c r="AI130">
        <v>1074391</v>
      </c>
      <c r="AN130">
        <v>921954</v>
      </c>
      <c r="AS130">
        <v>1127640</v>
      </c>
      <c r="AX130">
        <v>1333327</v>
      </c>
      <c r="BC130">
        <v>1871537</v>
      </c>
      <c r="BH130">
        <v>2866136</v>
      </c>
    </row>
    <row r="131" spans="1:60" x14ac:dyDescent="0.2">
      <c r="A131" t="s">
        <v>228</v>
      </c>
      <c r="B131" t="s">
        <v>418</v>
      </c>
      <c r="C131" t="s">
        <v>473</v>
      </c>
      <c r="D131" t="s">
        <v>265</v>
      </c>
      <c r="E131">
        <v>2934801</v>
      </c>
      <c r="J131">
        <v>2922736</v>
      </c>
      <c r="O131">
        <v>2884870</v>
      </c>
      <c r="T131">
        <v>3026237</v>
      </c>
      <c r="Y131">
        <v>3389138</v>
      </c>
      <c r="AD131">
        <v>3685295</v>
      </c>
      <c r="AI131">
        <v>4511748</v>
      </c>
      <c r="AN131">
        <v>3981870</v>
      </c>
      <c r="AS131">
        <v>3804169</v>
      </c>
      <c r="AX131">
        <v>4145686</v>
      </c>
      <c r="BC131">
        <v>4883023</v>
      </c>
      <c r="BH131">
        <v>5469377</v>
      </c>
    </row>
    <row r="132" spans="1:60" x14ac:dyDescent="0.2">
      <c r="A132" t="s">
        <v>462</v>
      </c>
      <c r="B132" t="s">
        <v>192</v>
      </c>
      <c r="C132" t="s">
        <v>473</v>
      </c>
      <c r="D132" t="s">
        <v>265</v>
      </c>
      <c r="E132">
        <v>19646</v>
      </c>
      <c r="J132">
        <v>20177</v>
      </c>
      <c r="O132">
        <v>20688</v>
      </c>
      <c r="T132">
        <v>21247</v>
      </c>
      <c r="Y132">
        <v>26990</v>
      </c>
      <c r="AD132">
        <v>22901</v>
      </c>
      <c r="AI132">
        <v>22866</v>
      </c>
      <c r="AN132">
        <v>23526</v>
      </c>
      <c r="AS132">
        <v>21948</v>
      </c>
      <c r="AX132">
        <v>20371</v>
      </c>
      <c r="BC132">
        <v>21185</v>
      </c>
      <c r="BH132">
        <v>22244</v>
      </c>
    </row>
    <row r="133" spans="1:60" x14ac:dyDescent="0.2">
      <c r="A133" t="s">
        <v>356</v>
      </c>
      <c r="B133" t="s">
        <v>210</v>
      </c>
      <c r="C133" t="s">
        <v>473</v>
      </c>
      <c r="D133" t="s">
        <v>265</v>
      </c>
      <c r="E133">
        <v>151443</v>
      </c>
      <c r="J133">
        <v>174368</v>
      </c>
      <c r="O133">
        <v>190842</v>
      </c>
      <c r="T133">
        <v>208567</v>
      </c>
      <c r="Y133">
        <v>241367</v>
      </c>
      <c r="AD133">
        <v>347773</v>
      </c>
      <c r="AI133">
        <v>523693</v>
      </c>
      <c r="AN133">
        <v>608303</v>
      </c>
      <c r="AS133">
        <v>692913</v>
      </c>
      <c r="AX133">
        <v>756784</v>
      </c>
      <c r="BC133">
        <v>820655</v>
      </c>
      <c r="BH133">
        <v>1997776</v>
      </c>
    </row>
    <row r="134" spans="1:60" x14ac:dyDescent="0.2">
      <c r="A134" t="s">
        <v>195</v>
      </c>
      <c r="B134" t="s">
        <v>534</v>
      </c>
      <c r="C134" t="s">
        <v>473</v>
      </c>
      <c r="D134" t="s">
        <v>265</v>
      </c>
      <c r="E134">
        <v>28811</v>
      </c>
      <c r="J134">
        <v>37614</v>
      </c>
      <c r="O134">
        <v>49605</v>
      </c>
      <c r="T134">
        <v>63597</v>
      </c>
      <c r="Y134">
        <v>80706</v>
      </c>
      <c r="AD134">
        <v>82969</v>
      </c>
      <c r="AI134">
        <v>94964</v>
      </c>
      <c r="AN134">
        <v>208563</v>
      </c>
      <c r="AS134">
        <v>151868</v>
      </c>
      <c r="AX134">
        <v>87188</v>
      </c>
      <c r="BC134">
        <v>99129</v>
      </c>
      <c r="BH134">
        <v>113779</v>
      </c>
    </row>
    <row r="135" spans="1:60" x14ac:dyDescent="0.2">
      <c r="A135" t="s">
        <v>444</v>
      </c>
      <c r="B135" t="s">
        <v>538</v>
      </c>
      <c r="C135" t="s">
        <v>473</v>
      </c>
      <c r="D135" t="s">
        <v>265</v>
      </c>
      <c r="E135">
        <v>48210</v>
      </c>
      <c r="J135">
        <v>56320</v>
      </c>
      <c r="O135">
        <v>122167</v>
      </c>
      <c r="T135">
        <v>223398</v>
      </c>
      <c r="Y135">
        <v>310558</v>
      </c>
      <c r="AD135">
        <v>413947</v>
      </c>
      <c r="AI135">
        <v>457075</v>
      </c>
      <c r="AN135">
        <v>508041</v>
      </c>
      <c r="AS135">
        <v>567436</v>
      </c>
      <c r="AX135">
        <v>625212</v>
      </c>
      <c r="BC135">
        <v>683998</v>
      </c>
      <c r="BH135">
        <v>771146</v>
      </c>
    </row>
    <row r="136" spans="1:60" x14ac:dyDescent="0.2">
      <c r="A136" t="s">
        <v>411</v>
      </c>
      <c r="B136" t="s">
        <v>306</v>
      </c>
      <c r="C136" t="s">
        <v>473</v>
      </c>
      <c r="D136" t="s">
        <v>265</v>
      </c>
      <c r="E136">
        <v>2448</v>
      </c>
      <c r="J136">
        <v>2681</v>
      </c>
      <c r="O136">
        <v>2937</v>
      </c>
      <c r="T136">
        <v>3217</v>
      </c>
      <c r="Y136">
        <v>3534</v>
      </c>
      <c r="AD136">
        <v>4343</v>
      </c>
      <c r="AI136">
        <v>5305</v>
      </c>
      <c r="AN136">
        <v>7152</v>
      </c>
      <c r="AS136">
        <v>9868</v>
      </c>
      <c r="AX136">
        <v>11468</v>
      </c>
      <c r="BC136">
        <v>12100</v>
      </c>
      <c r="BH136">
        <v>12771</v>
      </c>
    </row>
    <row r="137" spans="1:60" x14ac:dyDescent="0.2">
      <c r="A137" t="s">
        <v>491</v>
      </c>
      <c r="B137" t="s">
        <v>142</v>
      </c>
      <c r="C137" t="s">
        <v>473</v>
      </c>
      <c r="D137" t="s">
        <v>265</v>
      </c>
      <c r="E137">
        <v>6097596</v>
      </c>
      <c r="J137">
        <v>5938660</v>
      </c>
      <c r="O137">
        <v>5762919</v>
      </c>
      <c r="T137">
        <v>5757439</v>
      </c>
      <c r="Y137">
        <v>6009936</v>
      </c>
      <c r="AD137">
        <v>6200740</v>
      </c>
      <c r="AI137">
        <v>6957619</v>
      </c>
      <c r="AN137">
        <v>6455289</v>
      </c>
      <c r="AS137">
        <v>6311653</v>
      </c>
      <c r="AX137">
        <v>6944332</v>
      </c>
      <c r="BC137">
        <v>7968729</v>
      </c>
      <c r="BH137">
        <v>8946249</v>
      </c>
    </row>
    <row r="138" spans="1:60" x14ac:dyDescent="0.2">
      <c r="A138" t="s">
        <v>225</v>
      </c>
      <c r="B138" t="s">
        <v>477</v>
      </c>
      <c r="C138" t="s">
        <v>473</v>
      </c>
      <c r="D138" t="s">
        <v>265</v>
      </c>
      <c r="E138">
        <v>6763999</v>
      </c>
      <c r="J138">
        <v>7297329</v>
      </c>
      <c r="O138">
        <v>7541223</v>
      </c>
      <c r="T138">
        <v>7074320</v>
      </c>
      <c r="Y138">
        <v>9224904</v>
      </c>
      <c r="AD138">
        <v>9139505</v>
      </c>
      <c r="AI138">
        <v>11073226</v>
      </c>
      <c r="AN138">
        <v>11708074</v>
      </c>
      <c r="AS138">
        <v>10073307</v>
      </c>
      <c r="AX138">
        <v>9803046</v>
      </c>
      <c r="BC138">
        <v>10009470</v>
      </c>
      <c r="BH138">
        <v>11940491</v>
      </c>
    </row>
    <row r="139" spans="1:60" x14ac:dyDescent="0.2">
      <c r="A139" t="s">
        <v>524</v>
      </c>
      <c r="B139" t="s">
        <v>54</v>
      </c>
      <c r="C139" t="s">
        <v>473</v>
      </c>
      <c r="D139" t="s">
        <v>265</v>
      </c>
      <c r="E139">
        <v>5319713</v>
      </c>
      <c r="J139">
        <v>6025479</v>
      </c>
      <c r="O139">
        <v>6359362</v>
      </c>
      <c r="T139">
        <v>6198842</v>
      </c>
      <c r="Y139">
        <v>7947595</v>
      </c>
      <c r="AD139">
        <v>7331809</v>
      </c>
      <c r="AI139">
        <v>9795877</v>
      </c>
      <c r="AN139">
        <v>10603383</v>
      </c>
      <c r="AS139">
        <v>9007764</v>
      </c>
      <c r="AX139">
        <v>8932252</v>
      </c>
      <c r="BC139">
        <v>9798230</v>
      </c>
      <c r="BH139">
        <v>10877021</v>
      </c>
    </row>
    <row r="140" spans="1:60" x14ac:dyDescent="0.2">
      <c r="A140" t="s">
        <v>500</v>
      </c>
      <c r="B140" t="s">
        <v>284</v>
      </c>
      <c r="C140" t="s">
        <v>473</v>
      </c>
      <c r="D140" t="s">
        <v>265</v>
      </c>
      <c r="E140">
        <v>4070</v>
      </c>
      <c r="J140">
        <v>5328</v>
      </c>
      <c r="O140">
        <v>7012</v>
      </c>
      <c r="T140">
        <v>8076</v>
      </c>
      <c r="Y140">
        <v>9302</v>
      </c>
      <c r="AD140">
        <v>9888</v>
      </c>
      <c r="AI140">
        <v>10906</v>
      </c>
      <c r="AN140">
        <v>13311</v>
      </c>
      <c r="AS140">
        <v>15483</v>
      </c>
      <c r="AX140">
        <v>18898</v>
      </c>
      <c r="BC140">
        <v>22342</v>
      </c>
      <c r="BH140">
        <v>23493</v>
      </c>
    </row>
    <row r="141" spans="1:60" x14ac:dyDescent="0.2">
      <c r="A141" t="s">
        <v>3</v>
      </c>
      <c r="B141" t="s">
        <v>555</v>
      </c>
      <c r="C141" t="s">
        <v>473</v>
      </c>
      <c r="D141" t="s">
        <v>265</v>
      </c>
      <c r="E141">
        <v>1005317</v>
      </c>
      <c r="J141">
        <v>1026891</v>
      </c>
      <c r="O141">
        <v>1085423</v>
      </c>
      <c r="T141">
        <v>885875</v>
      </c>
      <c r="Y141">
        <v>661917</v>
      </c>
      <c r="AD141">
        <v>494578</v>
      </c>
      <c r="AI141">
        <v>41561</v>
      </c>
      <c r="AN141">
        <v>40841</v>
      </c>
      <c r="AS141">
        <v>40132</v>
      </c>
      <c r="AX141">
        <v>39526</v>
      </c>
      <c r="BC141">
        <v>38959</v>
      </c>
      <c r="BH141">
        <v>38706</v>
      </c>
    </row>
    <row r="142" spans="1:60" x14ac:dyDescent="0.2">
      <c r="A142" t="s">
        <v>299</v>
      </c>
      <c r="B142" t="s">
        <v>178</v>
      </c>
      <c r="C142" t="s">
        <v>473</v>
      </c>
      <c r="D142" t="s">
        <v>265</v>
      </c>
      <c r="E142">
        <v>24102465</v>
      </c>
      <c r="J142">
        <v>22939887</v>
      </c>
      <c r="O142">
        <v>22140188</v>
      </c>
      <c r="T142">
        <v>21465500</v>
      </c>
      <c r="Y142">
        <v>22671043</v>
      </c>
      <c r="AD142">
        <v>23044222</v>
      </c>
      <c r="AI142">
        <v>31765381</v>
      </c>
      <c r="AN142">
        <v>27655563</v>
      </c>
      <c r="AS142">
        <v>26429686</v>
      </c>
      <c r="AX142">
        <v>24474551</v>
      </c>
      <c r="BC142">
        <v>25168462</v>
      </c>
      <c r="BH142">
        <v>25576620</v>
      </c>
    </row>
    <row r="143" spans="1:60" x14ac:dyDescent="0.2">
      <c r="A143" t="s">
        <v>264</v>
      </c>
      <c r="B143" t="s">
        <v>244</v>
      </c>
      <c r="C143" t="s">
        <v>473</v>
      </c>
      <c r="D143" t="s">
        <v>265</v>
      </c>
      <c r="E143">
        <v>36521896</v>
      </c>
      <c r="J143">
        <v>36041113</v>
      </c>
      <c r="O143">
        <v>35630731</v>
      </c>
      <c r="T143">
        <v>35019145</v>
      </c>
      <c r="Y143">
        <v>39884144</v>
      </c>
      <c r="AD143">
        <v>43702372</v>
      </c>
      <c r="AI143">
        <v>74854884</v>
      </c>
      <c r="AN143">
        <v>71487547</v>
      </c>
      <c r="AS143">
        <v>69708576</v>
      </c>
      <c r="AX143">
        <v>69752196</v>
      </c>
      <c r="BC143">
        <v>75029588</v>
      </c>
      <c r="BH143">
        <v>83424351</v>
      </c>
    </row>
    <row r="144" spans="1:60" x14ac:dyDescent="0.2">
      <c r="A144" t="s">
        <v>401</v>
      </c>
      <c r="B144" t="s">
        <v>205</v>
      </c>
      <c r="C144" t="s">
        <v>473</v>
      </c>
      <c r="D144" t="s">
        <v>265</v>
      </c>
      <c r="E144">
        <v>3165</v>
      </c>
      <c r="J144">
        <v>3633</v>
      </c>
      <c r="O144">
        <v>4205</v>
      </c>
      <c r="T144">
        <v>4977</v>
      </c>
      <c r="Y144">
        <v>10655</v>
      </c>
      <c r="AD144">
        <v>17528</v>
      </c>
      <c r="AI144">
        <v>8240</v>
      </c>
      <c r="AN144">
        <v>7204</v>
      </c>
      <c r="AS144">
        <v>6167</v>
      </c>
      <c r="AX144">
        <v>6290</v>
      </c>
      <c r="BC144">
        <v>6414</v>
      </c>
      <c r="BH144">
        <v>6572</v>
      </c>
    </row>
    <row r="145" spans="1:60" x14ac:dyDescent="0.2">
      <c r="A145" t="s">
        <v>332</v>
      </c>
      <c r="B145" t="s">
        <v>580</v>
      </c>
      <c r="C145" t="s">
        <v>473</v>
      </c>
      <c r="D145" t="s">
        <v>265</v>
      </c>
      <c r="E145">
        <v>7702020</v>
      </c>
      <c r="J145">
        <v>7623435</v>
      </c>
      <c r="O145">
        <v>8195912</v>
      </c>
      <c r="T145">
        <v>8173521</v>
      </c>
      <c r="Y145">
        <v>8835172</v>
      </c>
      <c r="AD145">
        <v>9314147</v>
      </c>
      <c r="AI145">
        <v>28119318</v>
      </c>
      <c r="AN145">
        <v>29407057</v>
      </c>
      <c r="AS145">
        <v>30615531</v>
      </c>
      <c r="AX145">
        <v>33431529</v>
      </c>
      <c r="BC145">
        <v>40591170</v>
      </c>
      <c r="BH145">
        <v>46599687</v>
      </c>
    </row>
    <row r="146" spans="1:60" x14ac:dyDescent="0.2">
      <c r="A146" t="s">
        <v>340</v>
      </c>
      <c r="B146" t="s">
        <v>89</v>
      </c>
      <c r="C146" t="s">
        <v>473</v>
      </c>
      <c r="D146" t="s">
        <v>265</v>
      </c>
      <c r="AI146">
        <v>349258</v>
      </c>
      <c r="AN146">
        <v>273587</v>
      </c>
      <c r="AS146">
        <v>214311</v>
      </c>
      <c r="AX146">
        <v>201209</v>
      </c>
      <c r="BC146">
        <v>160772</v>
      </c>
      <c r="BH146">
        <v>136036</v>
      </c>
    </row>
    <row r="147" spans="1:60" x14ac:dyDescent="0.2">
      <c r="A147" t="s">
        <v>239</v>
      </c>
      <c r="B147" t="s">
        <v>436</v>
      </c>
      <c r="C147" t="s">
        <v>473</v>
      </c>
      <c r="D147" t="s">
        <v>265</v>
      </c>
      <c r="E147">
        <v>46372</v>
      </c>
      <c r="J147">
        <v>52150</v>
      </c>
      <c r="O147">
        <v>58648</v>
      </c>
      <c r="T147">
        <v>70058</v>
      </c>
      <c r="Y147">
        <v>84251</v>
      </c>
      <c r="AD147">
        <v>98186</v>
      </c>
      <c r="AI147">
        <v>113795</v>
      </c>
      <c r="AN147">
        <v>126106</v>
      </c>
      <c r="AS147">
        <v>139750</v>
      </c>
      <c r="AX147">
        <v>150618</v>
      </c>
      <c r="BC147">
        <v>163142</v>
      </c>
      <c r="BH147">
        <v>249325</v>
      </c>
    </row>
    <row r="148" spans="1:60" x14ac:dyDescent="0.2">
      <c r="A148" t="s">
        <v>219</v>
      </c>
      <c r="B148" t="s">
        <v>375</v>
      </c>
      <c r="C148" t="s">
        <v>473</v>
      </c>
      <c r="D148" t="s">
        <v>265</v>
      </c>
      <c r="AI148">
        <v>646007</v>
      </c>
      <c r="AN148">
        <v>538093</v>
      </c>
      <c r="AS148">
        <v>430178</v>
      </c>
      <c r="AX148">
        <v>376725</v>
      </c>
      <c r="BC148">
        <v>313786</v>
      </c>
      <c r="BH148">
        <v>263126</v>
      </c>
    </row>
    <row r="149" spans="1:60" x14ac:dyDescent="0.2">
      <c r="A149" t="s">
        <v>466</v>
      </c>
      <c r="B149" t="s">
        <v>245</v>
      </c>
      <c r="C149" t="s">
        <v>473</v>
      </c>
      <c r="D149" t="s">
        <v>265</v>
      </c>
      <c r="E149">
        <v>79831</v>
      </c>
      <c r="J149">
        <v>88227</v>
      </c>
      <c r="O149">
        <v>97506</v>
      </c>
      <c r="T149">
        <v>107761</v>
      </c>
      <c r="Y149">
        <v>119095</v>
      </c>
      <c r="AD149">
        <v>154518</v>
      </c>
      <c r="AI149">
        <v>205047</v>
      </c>
      <c r="AN149">
        <v>224929</v>
      </c>
      <c r="AS149">
        <v>240791</v>
      </c>
      <c r="AX149">
        <v>279308</v>
      </c>
      <c r="BC149">
        <v>318506</v>
      </c>
      <c r="BH149">
        <v>342703</v>
      </c>
    </row>
    <row r="150" spans="1:60" x14ac:dyDescent="0.2">
      <c r="A150" t="s">
        <v>323</v>
      </c>
      <c r="B150" t="s">
        <v>378</v>
      </c>
      <c r="C150" t="s">
        <v>473</v>
      </c>
      <c r="D150" t="s">
        <v>265</v>
      </c>
    </row>
    <row r="151" spans="1:60" x14ac:dyDescent="0.2">
      <c r="A151" t="s">
        <v>24</v>
      </c>
      <c r="B151" t="s">
        <v>165</v>
      </c>
      <c r="C151" t="s">
        <v>473</v>
      </c>
      <c r="D151" t="s">
        <v>265</v>
      </c>
      <c r="E151">
        <v>394340</v>
      </c>
      <c r="J151">
        <v>223034</v>
      </c>
      <c r="O151">
        <v>126146</v>
      </c>
      <c r="T151">
        <v>90479</v>
      </c>
      <c r="Y151">
        <v>69130</v>
      </c>
      <c r="AD151">
        <v>59972</v>
      </c>
      <c r="AI151">
        <v>54895</v>
      </c>
      <c r="AN151">
        <v>50360</v>
      </c>
      <c r="AS151">
        <v>53034</v>
      </c>
      <c r="AX151">
        <v>54379</v>
      </c>
      <c r="BC151">
        <v>70909</v>
      </c>
      <c r="BH151">
        <v>88511</v>
      </c>
    </row>
    <row r="152" spans="1:60" x14ac:dyDescent="0.2">
      <c r="A152" t="s">
        <v>331</v>
      </c>
      <c r="B152" t="s">
        <v>5</v>
      </c>
      <c r="C152" t="s">
        <v>473</v>
      </c>
      <c r="D152" t="s">
        <v>265</v>
      </c>
      <c r="E152">
        <v>15380</v>
      </c>
      <c r="J152">
        <v>15260</v>
      </c>
      <c r="O152">
        <v>15530</v>
      </c>
      <c r="T152">
        <v>16296</v>
      </c>
      <c r="Y152">
        <v>17466</v>
      </c>
      <c r="AD152">
        <v>18719</v>
      </c>
      <c r="AI152">
        <v>20359</v>
      </c>
      <c r="AN152">
        <v>21060</v>
      </c>
      <c r="AS152">
        <v>21787</v>
      </c>
      <c r="AX152">
        <v>21312</v>
      </c>
      <c r="BC152">
        <v>21132</v>
      </c>
      <c r="BH152">
        <v>21042</v>
      </c>
    </row>
    <row r="153" spans="1:60" x14ac:dyDescent="0.2">
      <c r="A153" t="s">
        <v>384</v>
      </c>
      <c r="B153" t="s">
        <v>68</v>
      </c>
      <c r="C153" t="s">
        <v>473</v>
      </c>
      <c r="D153" t="s">
        <v>265</v>
      </c>
      <c r="AI153">
        <v>544162</v>
      </c>
      <c r="AN153">
        <v>367231</v>
      </c>
      <c r="AS153">
        <v>247828</v>
      </c>
      <c r="AX153">
        <v>173957</v>
      </c>
      <c r="BC153">
        <v>157668</v>
      </c>
      <c r="BH153">
        <v>142904</v>
      </c>
    </row>
    <row r="154" spans="1:60" x14ac:dyDescent="0.2">
      <c r="A154" t="s">
        <v>341</v>
      </c>
      <c r="B154" t="s">
        <v>12</v>
      </c>
      <c r="C154" t="s">
        <v>473</v>
      </c>
      <c r="D154" t="s">
        <v>265</v>
      </c>
      <c r="E154">
        <v>126298</v>
      </c>
      <c r="J154">
        <v>98361</v>
      </c>
      <c r="O154">
        <v>72604</v>
      </c>
      <c r="T154">
        <v>53591</v>
      </c>
      <c r="Y154">
        <v>50977</v>
      </c>
      <c r="AD154">
        <v>48490</v>
      </c>
      <c r="AI154">
        <v>23917</v>
      </c>
      <c r="AN154">
        <v>21177</v>
      </c>
      <c r="AS154">
        <v>23541</v>
      </c>
      <c r="AX154">
        <v>26058</v>
      </c>
      <c r="BC154">
        <v>28905</v>
      </c>
      <c r="BH154">
        <v>32075</v>
      </c>
    </row>
    <row r="155" spans="1:60" x14ac:dyDescent="0.2">
      <c r="A155" t="s">
        <v>181</v>
      </c>
      <c r="B155" t="s">
        <v>75</v>
      </c>
      <c r="C155" t="s">
        <v>473</v>
      </c>
      <c r="D155" t="s">
        <v>265</v>
      </c>
      <c r="E155">
        <v>1703</v>
      </c>
      <c r="J155">
        <v>1802</v>
      </c>
      <c r="O155">
        <v>1916</v>
      </c>
      <c r="T155">
        <v>2055</v>
      </c>
      <c r="Y155">
        <v>2225</v>
      </c>
      <c r="AD155">
        <v>2422</v>
      </c>
      <c r="AI155">
        <v>8689</v>
      </c>
      <c r="AN155">
        <v>18510</v>
      </c>
      <c r="AS155">
        <v>27092</v>
      </c>
      <c r="AX155">
        <v>45045</v>
      </c>
      <c r="BC155">
        <v>73604</v>
      </c>
      <c r="BH155">
        <v>94086</v>
      </c>
    </row>
    <row r="156" spans="1:60" x14ac:dyDescent="0.2">
      <c r="A156" t="s">
        <v>106</v>
      </c>
      <c r="B156" t="s">
        <v>132</v>
      </c>
      <c r="C156" t="s">
        <v>473</v>
      </c>
      <c r="D156" t="s">
        <v>265</v>
      </c>
      <c r="E156">
        <v>4293431</v>
      </c>
      <c r="J156">
        <v>4434237</v>
      </c>
      <c r="O156">
        <v>5200860</v>
      </c>
      <c r="T156">
        <v>6738474</v>
      </c>
      <c r="Y156">
        <v>9454460</v>
      </c>
      <c r="AD156">
        <v>14876020</v>
      </c>
      <c r="AI156">
        <v>18100609</v>
      </c>
      <c r="AN156">
        <v>18442443</v>
      </c>
      <c r="AS156">
        <v>20000241</v>
      </c>
      <c r="AX156">
        <v>23172852</v>
      </c>
      <c r="BC156">
        <v>32601004</v>
      </c>
      <c r="BH156">
        <v>38864804</v>
      </c>
    </row>
    <row r="157" spans="1:60" x14ac:dyDescent="0.2">
      <c r="A157" t="s">
        <v>193</v>
      </c>
      <c r="B157" t="s">
        <v>248</v>
      </c>
      <c r="C157" t="s">
        <v>473</v>
      </c>
      <c r="D157" t="s">
        <v>265</v>
      </c>
      <c r="E157">
        <v>223245</v>
      </c>
      <c r="J157">
        <v>205886</v>
      </c>
      <c r="O157">
        <v>195369</v>
      </c>
      <c r="T157">
        <v>230346</v>
      </c>
      <c r="Y157">
        <v>294258</v>
      </c>
      <c r="AD157">
        <v>479104</v>
      </c>
      <c r="AI157">
        <v>695674</v>
      </c>
      <c r="AN157">
        <v>458549</v>
      </c>
      <c r="AS157">
        <v>538051</v>
      </c>
      <c r="AX157">
        <v>712487</v>
      </c>
      <c r="BC157">
        <v>969538</v>
      </c>
      <c r="BH157">
        <v>1193155</v>
      </c>
    </row>
    <row r="158" spans="1:60" x14ac:dyDescent="0.2">
      <c r="A158" t="s">
        <v>571</v>
      </c>
      <c r="B158" t="s">
        <v>516</v>
      </c>
      <c r="C158" t="s">
        <v>473</v>
      </c>
      <c r="D158" t="s">
        <v>265</v>
      </c>
      <c r="E158">
        <v>846</v>
      </c>
      <c r="J158">
        <v>936</v>
      </c>
      <c r="O158">
        <v>1035</v>
      </c>
      <c r="T158">
        <v>1144</v>
      </c>
      <c r="Y158">
        <v>1265</v>
      </c>
      <c r="AD158">
        <v>1399</v>
      </c>
      <c r="AI158">
        <v>1158</v>
      </c>
      <c r="AN158">
        <v>1480</v>
      </c>
      <c r="AS158">
        <v>1891</v>
      </c>
      <c r="AX158">
        <v>2417</v>
      </c>
      <c r="BC158">
        <v>3089</v>
      </c>
      <c r="BH158">
        <v>3284</v>
      </c>
    </row>
    <row r="159" spans="1:60" x14ac:dyDescent="0.2">
      <c r="A159" t="s">
        <v>364</v>
      </c>
      <c r="B159" t="s">
        <v>488</v>
      </c>
      <c r="C159" t="s">
        <v>473</v>
      </c>
      <c r="D159" t="s">
        <v>265</v>
      </c>
      <c r="E159">
        <v>31202183</v>
      </c>
      <c r="J159">
        <v>30015634</v>
      </c>
      <c r="O159">
        <v>29271369</v>
      </c>
      <c r="T159">
        <v>28820303</v>
      </c>
      <c r="Y159">
        <v>31936549</v>
      </c>
      <c r="AD159">
        <v>36370563</v>
      </c>
      <c r="AI159">
        <v>65059007</v>
      </c>
      <c r="AN159">
        <v>60884164</v>
      </c>
      <c r="AS159">
        <v>60700812</v>
      </c>
      <c r="AX159">
        <v>60819944</v>
      </c>
      <c r="BC159">
        <v>65231358</v>
      </c>
      <c r="BH159">
        <v>72547330</v>
      </c>
    </row>
    <row r="160" spans="1:60" x14ac:dyDescent="0.2">
      <c r="A160" t="s">
        <v>96</v>
      </c>
      <c r="B160" t="s">
        <v>528</v>
      </c>
      <c r="C160" t="s">
        <v>473</v>
      </c>
      <c r="D160" t="s">
        <v>265</v>
      </c>
      <c r="AI160">
        <v>95142</v>
      </c>
      <c r="AN160">
        <v>109343</v>
      </c>
      <c r="AS160">
        <v>125665</v>
      </c>
      <c r="AX160">
        <v>127667</v>
      </c>
      <c r="BC160">
        <v>129701</v>
      </c>
      <c r="BH160">
        <v>130730</v>
      </c>
    </row>
    <row r="161" spans="1:60" x14ac:dyDescent="0.2">
      <c r="A161" t="s">
        <v>285</v>
      </c>
      <c r="B161" t="s">
        <v>497</v>
      </c>
      <c r="C161" t="s">
        <v>473</v>
      </c>
      <c r="D161" t="s">
        <v>265</v>
      </c>
      <c r="E161">
        <v>167597</v>
      </c>
      <c r="J161">
        <v>166053</v>
      </c>
      <c r="O161">
        <v>164523</v>
      </c>
      <c r="T161">
        <v>163008</v>
      </c>
      <c r="Y161">
        <v>161506</v>
      </c>
      <c r="AD161">
        <v>160019</v>
      </c>
      <c r="AI161">
        <v>160736</v>
      </c>
      <c r="AN161">
        <v>176187</v>
      </c>
      <c r="AS161">
        <v>189475</v>
      </c>
      <c r="AX161">
        <v>256797</v>
      </c>
      <c r="BC161">
        <v>336607</v>
      </c>
      <c r="BH161">
        <v>363145</v>
      </c>
    </row>
    <row r="162" spans="1:60" x14ac:dyDescent="0.2">
      <c r="A162" t="s">
        <v>324</v>
      </c>
      <c r="B162" t="s">
        <v>93</v>
      </c>
      <c r="C162" t="s">
        <v>473</v>
      </c>
      <c r="D162" t="s">
        <v>265</v>
      </c>
      <c r="E162">
        <v>1712</v>
      </c>
      <c r="J162">
        <v>6320</v>
      </c>
      <c r="O162">
        <v>10401</v>
      </c>
      <c r="T162">
        <v>8104</v>
      </c>
      <c r="Y162">
        <v>6313</v>
      </c>
      <c r="AD162">
        <v>4919</v>
      </c>
      <c r="AI162">
        <v>15077</v>
      </c>
      <c r="AN162">
        <v>17740</v>
      </c>
      <c r="AS162">
        <v>21521</v>
      </c>
      <c r="AX162">
        <v>24560</v>
      </c>
      <c r="BC162">
        <v>33084</v>
      </c>
      <c r="BH162">
        <v>41442</v>
      </c>
    </row>
    <row r="163" spans="1:60" x14ac:dyDescent="0.2">
      <c r="A163" t="s">
        <v>345</v>
      </c>
      <c r="B163" t="s">
        <v>53</v>
      </c>
      <c r="C163" t="s">
        <v>473</v>
      </c>
      <c r="D163" t="s">
        <v>265</v>
      </c>
      <c r="E163">
        <v>286559</v>
      </c>
      <c r="J163">
        <v>279484</v>
      </c>
      <c r="O163">
        <v>272584</v>
      </c>
      <c r="T163">
        <v>265854</v>
      </c>
      <c r="Y163">
        <v>188051</v>
      </c>
      <c r="AD163">
        <v>133053</v>
      </c>
      <c r="AI163">
        <v>133545</v>
      </c>
      <c r="AN163">
        <v>113663</v>
      </c>
      <c r="AS163">
        <v>98011</v>
      </c>
      <c r="AX163">
        <v>83025</v>
      </c>
      <c r="BC163">
        <v>76414</v>
      </c>
      <c r="BH163">
        <v>73308</v>
      </c>
    </row>
    <row r="164" spans="1:60" x14ac:dyDescent="0.2">
      <c r="A164" t="s">
        <v>77</v>
      </c>
      <c r="B164" t="s">
        <v>442</v>
      </c>
      <c r="C164" t="s">
        <v>473</v>
      </c>
      <c r="D164" t="s">
        <v>265</v>
      </c>
      <c r="E164">
        <v>2865145</v>
      </c>
      <c r="J164">
        <v>2589538</v>
      </c>
      <c r="O164">
        <v>2726437</v>
      </c>
      <c r="T164">
        <v>3124143</v>
      </c>
      <c r="Y164">
        <v>3996929</v>
      </c>
      <c r="AD164">
        <v>6997547</v>
      </c>
      <c r="AI164">
        <v>8286453</v>
      </c>
      <c r="AN164">
        <v>7656449</v>
      </c>
      <c r="AS164">
        <v>8067043</v>
      </c>
      <c r="AX164">
        <v>8426403</v>
      </c>
      <c r="BC164">
        <v>10068711</v>
      </c>
      <c r="BH164">
        <v>11427673</v>
      </c>
    </row>
    <row r="165" spans="1:60" x14ac:dyDescent="0.2">
      <c r="A165" t="s">
        <v>329</v>
      </c>
      <c r="B165" t="s">
        <v>162</v>
      </c>
      <c r="C165" t="s">
        <v>473</v>
      </c>
      <c r="D165" t="s">
        <v>265</v>
      </c>
      <c r="BC165">
        <v>78507</v>
      </c>
      <c r="BH165">
        <v>82541</v>
      </c>
    </row>
    <row r="166" spans="1:60" x14ac:dyDescent="0.2">
      <c r="A166" t="s">
        <v>322</v>
      </c>
      <c r="B166" t="s">
        <v>382</v>
      </c>
      <c r="C166" t="s">
        <v>473</v>
      </c>
      <c r="D166" t="s">
        <v>265</v>
      </c>
      <c r="E166">
        <v>3684</v>
      </c>
      <c r="J166">
        <v>4072</v>
      </c>
      <c r="O166">
        <v>4501</v>
      </c>
      <c r="T166">
        <v>4975</v>
      </c>
      <c r="Y166">
        <v>5499</v>
      </c>
      <c r="AD166">
        <v>6078</v>
      </c>
      <c r="AI166">
        <v>6718</v>
      </c>
      <c r="AN166">
        <v>7424</v>
      </c>
      <c r="AS166">
        <v>8206</v>
      </c>
      <c r="AX166">
        <v>11475</v>
      </c>
      <c r="BC166">
        <v>16061</v>
      </c>
      <c r="BH166">
        <v>17620</v>
      </c>
    </row>
    <row r="167" spans="1:60" x14ac:dyDescent="0.2">
      <c r="A167" t="s">
        <v>147</v>
      </c>
      <c r="B167" t="s">
        <v>498</v>
      </c>
      <c r="C167" t="s">
        <v>473</v>
      </c>
      <c r="D167" t="s">
        <v>265</v>
      </c>
      <c r="E167">
        <v>2648</v>
      </c>
      <c r="J167">
        <v>3077</v>
      </c>
      <c r="O167">
        <v>3576</v>
      </c>
      <c r="T167">
        <v>4155</v>
      </c>
      <c r="Y167">
        <v>4828</v>
      </c>
      <c r="AD167">
        <v>15870</v>
      </c>
      <c r="AI167">
        <v>26593</v>
      </c>
      <c r="AN167">
        <v>32376</v>
      </c>
      <c r="AS167">
        <v>40122</v>
      </c>
      <c r="AX167">
        <v>37542</v>
      </c>
      <c r="BC167">
        <v>24168</v>
      </c>
      <c r="BH167">
        <v>21648</v>
      </c>
    </row>
    <row r="168" spans="1:60" x14ac:dyDescent="0.2">
      <c r="A168" t="s">
        <v>492</v>
      </c>
      <c r="B168" t="s">
        <v>113</v>
      </c>
      <c r="C168" t="s">
        <v>473</v>
      </c>
      <c r="D168" t="s">
        <v>265</v>
      </c>
      <c r="E168">
        <v>8949</v>
      </c>
      <c r="J168">
        <v>8022</v>
      </c>
      <c r="O168">
        <v>7791</v>
      </c>
      <c r="T168">
        <v>37011</v>
      </c>
      <c r="Y168">
        <v>104807</v>
      </c>
      <c r="AD168">
        <v>60894</v>
      </c>
      <c r="AI168">
        <v>122332</v>
      </c>
      <c r="AN168">
        <v>168256</v>
      </c>
      <c r="AS168">
        <v>195702</v>
      </c>
      <c r="AX168">
        <v>204830</v>
      </c>
      <c r="BC168">
        <v>214612</v>
      </c>
      <c r="BH168">
        <v>222928</v>
      </c>
    </row>
    <row r="169" spans="1:60" x14ac:dyDescent="0.2">
      <c r="A169" t="s">
        <v>43</v>
      </c>
      <c r="B169" t="s">
        <v>335</v>
      </c>
      <c r="C169" t="s">
        <v>473</v>
      </c>
      <c r="D169" t="s">
        <v>265</v>
      </c>
      <c r="E169">
        <v>12058</v>
      </c>
      <c r="J169">
        <v>15592</v>
      </c>
      <c r="O169">
        <v>20163</v>
      </c>
      <c r="T169">
        <v>26073</v>
      </c>
      <c r="Y169">
        <v>33716</v>
      </c>
      <c r="AD169">
        <v>43599</v>
      </c>
      <c r="AI169">
        <v>111650</v>
      </c>
      <c r="AN169">
        <v>89562</v>
      </c>
      <c r="AS169">
        <v>57366</v>
      </c>
      <c r="AX169">
        <v>58119</v>
      </c>
      <c r="BC169">
        <v>84679</v>
      </c>
      <c r="BH169">
        <v>138162</v>
      </c>
    </row>
    <row r="170" spans="1:60" x14ac:dyDescent="0.2">
      <c r="A170" t="s">
        <v>37</v>
      </c>
      <c r="B170" t="s">
        <v>343</v>
      </c>
      <c r="C170" t="s">
        <v>473</v>
      </c>
      <c r="D170" t="s">
        <v>265</v>
      </c>
      <c r="E170">
        <v>10238</v>
      </c>
      <c r="J170">
        <v>10507</v>
      </c>
      <c r="O170">
        <v>10517</v>
      </c>
      <c r="T170">
        <v>10199</v>
      </c>
      <c r="Y170">
        <v>9686</v>
      </c>
      <c r="AD170">
        <v>9198</v>
      </c>
      <c r="AI170">
        <v>3613</v>
      </c>
      <c r="AN170">
        <v>7493</v>
      </c>
      <c r="AS170">
        <v>15543</v>
      </c>
      <c r="AX170">
        <v>19647</v>
      </c>
      <c r="BC170">
        <v>24836</v>
      </c>
      <c r="BH170">
        <v>28585</v>
      </c>
    </row>
    <row r="171" spans="1:60" x14ac:dyDescent="0.2">
      <c r="A171" t="s">
        <v>433</v>
      </c>
      <c r="B171" t="s">
        <v>194</v>
      </c>
      <c r="C171" t="s">
        <v>473</v>
      </c>
      <c r="D171" t="s">
        <v>265</v>
      </c>
      <c r="E171">
        <v>297710</v>
      </c>
      <c r="J171">
        <v>295078</v>
      </c>
      <c r="O171">
        <v>292470</v>
      </c>
      <c r="T171">
        <v>289884</v>
      </c>
      <c r="Y171">
        <v>287322</v>
      </c>
      <c r="AD171">
        <v>284782</v>
      </c>
      <c r="AI171">
        <v>1127724</v>
      </c>
      <c r="AN171">
        <v>241624</v>
      </c>
      <c r="AS171">
        <v>232620</v>
      </c>
      <c r="AX171">
        <v>221661</v>
      </c>
      <c r="BC171">
        <v>217722</v>
      </c>
      <c r="BH171">
        <v>215158</v>
      </c>
    </row>
    <row r="172" spans="1:60" x14ac:dyDescent="0.2">
      <c r="A172" t="s">
        <v>361</v>
      </c>
      <c r="B172" t="s">
        <v>476</v>
      </c>
      <c r="C172" t="s">
        <v>473</v>
      </c>
      <c r="D172" t="s">
        <v>265</v>
      </c>
      <c r="E172">
        <v>56895</v>
      </c>
      <c r="J172">
        <v>204679</v>
      </c>
      <c r="O172">
        <v>736323</v>
      </c>
      <c r="T172">
        <v>717901</v>
      </c>
      <c r="Y172">
        <v>789130</v>
      </c>
      <c r="AD172">
        <v>908395</v>
      </c>
      <c r="AI172">
        <v>695920</v>
      </c>
      <c r="AN172">
        <v>937368</v>
      </c>
      <c r="AS172">
        <v>1277223</v>
      </c>
      <c r="AX172">
        <v>1722344</v>
      </c>
      <c r="BC172">
        <v>2406011</v>
      </c>
      <c r="BH172">
        <v>2514243</v>
      </c>
    </row>
    <row r="173" spans="1:60" x14ac:dyDescent="0.2">
      <c r="A173" t="s">
        <v>180</v>
      </c>
      <c r="B173" t="s">
        <v>536</v>
      </c>
      <c r="C173" t="s">
        <v>473</v>
      </c>
      <c r="D173" t="s">
        <v>265</v>
      </c>
      <c r="E173">
        <v>13600652</v>
      </c>
      <c r="J173">
        <v>14386074</v>
      </c>
      <c r="O173">
        <v>15239398</v>
      </c>
      <c r="T173">
        <v>17523529</v>
      </c>
      <c r="Y173">
        <v>20189177</v>
      </c>
      <c r="AD173">
        <v>23407216</v>
      </c>
      <c r="AI173">
        <v>27600027</v>
      </c>
      <c r="AN173">
        <v>33332507</v>
      </c>
      <c r="AS173">
        <v>40343635</v>
      </c>
      <c r="AX173">
        <v>45355554</v>
      </c>
      <c r="BC173">
        <v>51213753</v>
      </c>
      <c r="BH173">
        <v>54481730</v>
      </c>
    </row>
    <row r="174" spans="1:60" x14ac:dyDescent="0.2">
      <c r="A174" t="s">
        <v>126</v>
      </c>
      <c r="B174" t="s">
        <v>214</v>
      </c>
      <c r="C174" t="s">
        <v>473</v>
      </c>
      <c r="D174" t="s">
        <v>265</v>
      </c>
      <c r="E174">
        <v>27218</v>
      </c>
      <c r="J174">
        <v>34460</v>
      </c>
      <c r="O174">
        <v>43628</v>
      </c>
      <c r="T174">
        <v>55236</v>
      </c>
      <c r="Y174">
        <v>69932</v>
      </c>
      <c r="AD174">
        <v>88539</v>
      </c>
      <c r="AI174">
        <v>120641</v>
      </c>
      <c r="AN174">
        <v>115372</v>
      </c>
      <c r="AS174">
        <v>134403</v>
      </c>
      <c r="AX174">
        <v>106274</v>
      </c>
      <c r="BC174">
        <v>102405</v>
      </c>
      <c r="BH174">
        <v>93888</v>
      </c>
    </row>
    <row r="175" spans="1:60" x14ac:dyDescent="0.2">
      <c r="A175" t="s">
        <v>581</v>
      </c>
      <c r="B175" t="s">
        <v>160</v>
      </c>
      <c r="C175" t="s">
        <v>473</v>
      </c>
      <c r="D175" t="s">
        <v>265</v>
      </c>
      <c r="E175">
        <v>10979</v>
      </c>
      <c r="J175">
        <v>17630</v>
      </c>
      <c r="O175">
        <v>23392</v>
      </c>
      <c r="T175">
        <v>32108</v>
      </c>
      <c r="Y175">
        <v>33811</v>
      </c>
      <c r="AD175">
        <v>34648</v>
      </c>
      <c r="AI175">
        <v>37673</v>
      </c>
      <c r="AN175">
        <v>43662</v>
      </c>
      <c r="AS175">
        <v>49651</v>
      </c>
      <c r="AX175">
        <v>55405</v>
      </c>
      <c r="BC175">
        <v>61158</v>
      </c>
      <c r="BH175">
        <v>64290</v>
      </c>
    </row>
    <row r="176" spans="1:60" x14ac:dyDescent="0.2">
      <c r="A176" t="s">
        <v>145</v>
      </c>
      <c r="B176" t="s">
        <v>114</v>
      </c>
      <c r="C176" t="s">
        <v>473</v>
      </c>
      <c r="D176" t="s">
        <v>265</v>
      </c>
      <c r="E176">
        <v>55008</v>
      </c>
      <c r="J176">
        <v>63911</v>
      </c>
      <c r="O176">
        <v>74254</v>
      </c>
      <c r="T176">
        <v>86271</v>
      </c>
      <c r="Y176">
        <v>100233</v>
      </c>
      <c r="AD176">
        <v>116455</v>
      </c>
      <c r="AI176">
        <v>115464</v>
      </c>
      <c r="AN176">
        <v>145999</v>
      </c>
      <c r="AS176">
        <v>122260</v>
      </c>
      <c r="AX176">
        <v>124461</v>
      </c>
      <c r="BC176">
        <v>126464</v>
      </c>
      <c r="BH176">
        <v>189255</v>
      </c>
    </row>
    <row r="177" spans="1:60" x14ac:dyDescent="0.2">
      <c r="A177" t="s">
        <v>242</v>
      </c>
      <c r="B177" t="s">
        <v>553</v>
      </c>
      <c r="C177" t="s">
        <v>473</v>
      </c>
      <c r="D177" t="s">
        <v>265</v>
      </c>
      <c r="E177">
        <v>94133</v>
      </c>
      <c r="J177">
        <v>121891</v>
      </c>
      <c r="O177">
        <v>157835</v>
      </c>
      <c r="T177">
        <v>704377</v>
      </c>
      <c r="Y177">
        <v>1314845</v>
      </c>
      <c r="AD177">
        <v>347909</v>
      </c>
      <c r="AI177">
        <v>456621</v>
      </c>
      <c r="AN177">
        <v>462999</v>
      </c>
      <c r="AS177">
        <v>487882</v>
      </c>
      <c r="AX177">
        <v>648019</v>
      </c>
      <c r="BC177">
        <v>920118</v>
      </c>
      <c r="BH177">
        <v>1199115</v>
      </c>
    </row>
    <row r="178" spans="1:60" x14ac:dyDescent="0.2">
      <c r="A178" t="s">
        <v>490</v>
      </c>
      <c r="B178" t="s">
        <v>175</v>
      </c>
      <c r="C178" t="s">
        <v>473</v>
      </c>
      <c r="D178" t="s">
        <v>265</v>
      </c>
      <c r="E178">
        <v>12384</v>
      </c>
      <c r="J178">
        <v>15079</v>
      </c>
      <c r="O178">
        <v>20896</v>
      </c>
      <c r="T178">
        <v>22675</v>
      </c>
      <c r="Y178">
        <v>25533</v>
      </c>
      <c r="AD178">
        <v>42205</v>
      </c>
      <c r="AI178">
        <v>41421</v>
      </c>
      <c r="AN178">
        <v>26619</v>
      </c>
      <c r="AS178">
        <v>30389</v>
      </c>
      <c r="AX178">
        <v>34918</v>
      </c>
      <c r="BC178">
        <v>37333</v>
      </c>
      <c r="BH178">
        <v>40262</v>
      </c>
    </row>
    <row r="179" spans="1:60" x14ac:dyDescent="0.2">
      <c r="A179" t="s">
        <v>10</v>
      </c>
      <c r="B179" t="s">
        <v>413</v>
      </c>
      <c r="C179" t="s">
        <v>473</v>
      </c>
      <c r="D179" t="s">
        <v>265</v>
      </c>
      <c r="E179">
        <v>446620</v>
      </c>
      <c r="J179">
        <v>341683</v>
      </c>
      <c r="O179">
        <v>261402</v>
      </c>
      <c r="T179">
        <v>343752</v>
      </c>
      <c r="Y179">
        <v>490976</v>
      </c>
      <c r="AD179">
        <v>761421</v>
      </c>
      <c r="AI179">
        <v>1182263</v>
      </c>
      <c r="AN179">
        <v>1346164</v>
      </c>
      <c r="AS179">
        <v>1556337</v>
      </c>
      <c r="AX179">
        <v>1736127</v>
      </c>
      <c r="BC179">
        <v>1832510</v>
      </c>
      <c r="BH179">
        <v>1979486</v>
      </c>
    </row>
    <row r="180" spans="1:60" x14ac:dyDescent="0.2">
      <c r="A180" t="s">
        <v>550</v>
      </c>
      <c r="B180" t="s">
        <v>485</v>
      </c>
      <c r="C180" t="s">
        <v>473</v>
      </c>
      <c r="D180" t="s">
        <v>265</v>
      </c>
      <c r="E180">
        <v>61591</v>
      </c>
      <c r="J180">
        <v>69216</v>
      </c>
      <c r="O180">
        <v>78507</v>
      </c>
      <c r="T180">
        <v>98597</v>
      </c>
      <c r="Y180">
        <v>123248</v>
      </c>
      <c r="AD180">
        <v>147660</v>
      </c>
      <c r="AI180">
        <v>192587</v>
      </c>
      <c r="AN180">
        <v>233302</v>
      </c>
      <c r="AS180">
        <v>292440</v>
      </c>
      <c r="AX180">
        <v>361144</v>
      </c>
      <c r="BC180">
        <v>526799</v>
      </c>
      <c r="BH180">
        <v>741813</v>
      </c>
    </row>
    <row r="181" spans="1:60" x14ac:dyDescent="0.2">
      <c r="A181" t="s">
        <v>172</v>
      </c>
      <c r="B181" t="s">
        <v>579</v>
      </c>
      <c r="C181" t="s">
        <v>473</v>
      </c>
      <c r="D181" t="s">
        <v>265</v>
      </c>
      <c r="E181">
        <v>337636</v>
      </c>
      <c r="J181">
        <v>344550</v>
      </c>
      <c r="O181">
        <v>345489</v>
      </c>
      <c r="T181">
        <v>299373</v>
      </c>
      <c r="Y181">
        <v>251180</v>
      </c>
      <c r="AD181">
        <v>313922</v>
      </c>
      <c r="AI181">
        <v>429974</v>
      </c>
      <c r="AN181">
        <v>690225</v>
      </c>
      <c r="AS181">
        <v>717900</v>
      </c>
      <c r="AX181">
        <v>679457</v>
      </c>
      <c r="BC181">
        <v>578657</v>
      </c>
      <c r="BH181">
        <v>518278</v>
      </c>
    </row>
    <row r="182" spans="1:60" x14ac:dyDescent="0.2">
      <c r="A182" t="s">
        <v>83</v>
      </c>
      <c r="B182" t="s">
        <v>215</v>
      </c>
      <c r="C182" t="s">
        <v>473</v>
      </c>
      <c r="D182" t="s">
        <v>265</v>
      </c>
      <c r="E182">
        <v>410</v>
      </c>
      <c r="J182">
        <v>951</v>
      </c>
      <c r="O182">
        <v>1596</v>
      </c>
      <c r="T182">
        <v>2634</v>
      </c>
      <c r="Y182">
        <v>3217</v>
      </c>
      <c r="AD182">
        <v>3645</v>
      </c>
      <c r="AI182">
        <v>2815</v>
      </c>
      <c r="AN182">
        <v>2605</v>
      </c>
      <c r="AS182">
        <v>2394</v>
      </c>
      <c r="AX182">
        <v>2253</v>
      </c>
      <c r="BC182">
        <v>2112</v>
      </c>
      <c r="BH182">
        <v>3178</v>
      </c>
    </row>
    <row r="183" spans="1:60" x14ac:dyDescent="0.2">
      <c r="A183" t="s">
        <v>451</v>
      </c>
      <c r="B183" t="s">
        <v>235</v>
      </c>
      <c r="C183" t="s">
        <v>473</v>
      </c>
      <c r="D183" t="s">
        <v>265</v>
      </c>
      <c r="E183">
        <v>333859</v>
      </c>
      <c r="J183">
        <v>386145</v>
      </c>
      <c r="O183">
        <v>409446</v>
      </c>
      <c r="T183">
        <v>492857</v>
      </c>
      <c r="Y183">
        <v>470394</v>
      </c>
      <c r="AD183">
        <v>480043</v>
      </c>
      <c r="AI183">
        <v>518047</v>
      </c>
      <c r="AN183">
        <v>588617</v>
      </c>
      <c r="AS183">
        <v>678813</v>
      </c>
      <c r="AX183">
        <v>839952</v>
      </c>
      <c r="BC183">
        <v>947443</v>
      </c>
      <c r="BH183">
        <v>1039736</v>
      </c>
    </row>
    <row r="184" spans="1:60" x14ac:dyDescent="0.2">
      <c r="A184" t="s">
        <v>276</v>
      </c>
      <c r="B184" t="s">
        <v>527</v>
      </c>
      <c r="C184" t="s">
        <v>473</v>
      </c>
      <c r="D184" t="s">
        <v>265</v>
      </c>
      <c r="E184">
        <v>30802313</v>
      </c>
      <c r="J184">
        <v>34281364</v>
      </c>
      <c r="O184">
        <v>36832922</v>
      </c>
      <c r="T184">
        <v>40404870</v>
      </c>
      <c r="Y184">
        <v>45218695</v>
      </c>
      <c r="AD184">
        <v>50166055</v>
      </c>
      <c r="AI184">
        <v>64286801</v>
      </c>
      <c r="AN184">
        <v>74158672</v>
      </c>
      <c r="AS184">
        <v>86309805</v>
      </c>
      <c r="AX184">
        <v>101518522</v>
      </c>
      <c r="BC184">
        <v>118486132</v>
      </c>
      <c r="BH184">
        <v>128285617</v>
      </c>
    </row>
    <row r="185" spans="1:60" x14ac:dyDescent="0.2">
      <c r="A185" t="s">
        <v>564</v>
      </c>
      <c r="B185" t="s">
        <v>456</v>
      </c>
      <c r="C185" t="s">
        <v>473</v>
      </c>
      <c r="D185" t="s">
        <v>265</v>
      </c>
      <c r="E185">
        <v>43656</v>
      </c>
      <c r="J185">
        <v>52362</v>
      </c>
      <c r="O185">
        <v>62804</v>
      </c>
      <c r="T185">
        <v>75328</v>
      </c>
      <c r="Y185">
        <v>146043</v>
      </c>
      <c r="AD185">
        <v>282251</v>
      </c>
      <c r="AI185">
        <v>304000</v>
      </c>
      <c r="AN185">
        <v>539643</v>
      </c>
      <c r="AS185">
        <v>623608</v>
      </c>
      <c r="AX185">
        <v>666160</v>
      </c>
      <c r="BC185">
        <v>816221</v>
      </c>
      <c r="BH185">
        <v>1844978</v>
      </c>
    </row>
    <row r="186" spans="1:60" x14ac:dyDescent="0.2">
      <c r="A186" t="s">
        <v>562</v>
      </c>
      <c r="B186" t="s">
        <v>337</v>
      </c>
      <c r="C186" t="s">
        <v>473</v>
      </c>
      <c r="D186" t="s">
        <v>265</v>
      </c>
      <c r="E186">
        <v>298708</v>
      </c>
      <c r="J186">
        <v>390033</v>
      </c>
      <c r="O186">
        <v>475758</v>
      </c>
      <c r="T186">
        <v>610742</v>
      </c>
      <c r="Y186">
        <v>846943</v>
      </c>
      <c r="AD186">
        <v>1070151</v>
      </c>
      <c r="AI186">
        <v>1702222</v>
      </c>
      <c r="AN186">
        <v>1784954</v>
      </c>
      <c r="AS186">
        <v>1911587</v>
      </c>
      <c r="AX186">
        <v>2452150</v>
      </c>
      <c r="BC186">
        <v>3791960</v>
      </c>
      <c r="BH186">
        <v>4185638</v>
      </c>
    </row>
    <row r="187" spans="1:60" x14ac:dyDescent="0.2">
      <c r="A187" t="s">
        <v>595</v>
      </c>
      <c r="B187" t="s">
        <v>107</v>
      </c>
      <c r="C187" t="s">
        <v>473</v>
      </c>
      <c r="D187" t="s">
        <v>265</v>
      </c>
      <c r="E187">
        <v>6350296</v>
      </c>
      <c r="J187">
        <v>5698452</v>
      </c>
      <c r="O187">
        <v>5105556</v>
      </c>
      <c r="T187">
        <v>4574348</v>
      </c>
      <c r="Y187">
        <v>5012524</v>
      </c>
      <c r="AD187">
        <v>6288210</v>
      </c>
      <c r="AI187">
        <v>6208204</v>
      </c>
      <c r="AN187">
        <v>3669308</v>
      </c>
      <c r="AS187">
        <v>4181912</v>
      </c>
      <c r="AX187">
        <v>3171132</v>
      </c>
      <c r="BC187">
        <v>3941586</v>
      </c>
      <c r="BH187">
        <v>3628956</v>
      </c>
    </row>
    <row r="188" spans="1:60" x14ac:dyDescent="0.2">
      <c r="A188" t="s">
        <v>432</v>
      </c>
      <c r="B188" t="s">
        <v>369</v>
      </c>
      <c r="C188" t="s">
        <v>473</v>
      </c>
      <c r="D188" t="s">
        <v>265</v>
      </c>
      <c r="E188">
        <v>68320</v>
      </c>
      <c r="J188">
        <v>63026</v>
      </c>
      <c r="O188">
        <v>58561</v>
      </c>
      <c r="T188">
        <v>52791</v>
      </c>
      <c r="Y188">
        <v>47894</v>
      </c>
      <c r="AD188">
        <v>54321</v>
      </c>
      <c r="AI188">
        <v>62744</v>
      </c>
      <c r="AN188">
        <v>70848</v>
      </c>
      <c r="AS188">
        <v>83410</v>
      </c>
      <c r="AX188">
        <v>117563</v>
      </c>
      <c r="BC188">
        <v>157309</v>
      </c>
      <c r="BH188">
        <v>184710</v>
      </c>
    </row>
    <row r="189" spans="1:60" x14ac:dyDescent="0.2">
      <c r="A189" t="s">
        <v>395</v>
      </c>
      <c r="B189" t="s">
        <v>236</v>
      </c>
      <c r="C189" t="s">
        <v>473</v>
      </c>
      <c r="D189" t="s">
        <v>265</v>
      </c>
      <c r="E189">
        <v>66524</v>
      </c>
      <c r="J189">
        <v>66892</v>
      </c>
      <c r="O189">
        <v>67104</v>
      </c>
      <c r="T189">
        <v>67097</v>
      </c>
      <c r="Y189">
        <v>66954</v>
      </c>
      <c r="AD189">
        <v>61845</v>
      </c>
      <c r="AI189">
        <v>65025</v>
      </c>
      <c r="AN189">
        <v>56732</v>
      </c>
      <c r="AS189">
        <v>66293</v>
      </c>
      <c r="AX189">
        <v>77541</v>
      </c>
      <c r="BC189">
        <v>84066</v>
      </c>
      <c r="BH189">
        <v>90881</v>
      </c>
    </row>
    <row r="190" spans="1:60" x14ac:dyDescent="0.2">
      <c r="A190" t="s">
        <v>226</v>
      </c>
      <c r="B190" t="s">
        <v>468</v>
      </c>
      <c r="C190" t="s">
        <v>473</v>
      </c>
      <c r="D190" t="s">
        <v>265</v>
      </c>
      <c r="E190">
        <v>219676</v>
      </c>
      <c r="J190">
        <v>219555</v>
      </c>
      <c r="O190">
        <v>217435</v>
      </c>
      <c r="T190">
        <v>162045</v>
      </c>
      <c r="Y190">
        <v>134439</v>
      </c>
      <c r="AD190">
        <v>145508</v>
      </c>
      <c r="AI190">
        <v>154071</v>
      </c>
      <c r="AN190">
        <v>207345</v>
      </c>
      <c r="AS190">
        <v>318095</v>
      </c>
      <c r="AX190">
        <v>257468</v>
      </c>
      <c r="BC190">
        <v>208599</v>
      </c>
      <c r="BH190">
        <v>211862</v>
      </c>
    </row>
    <row r="191" spans="1:60" x14ac:dyDescent="0.2">
      <c r="A191" t="s">
        <v>549</v>
      </c>
      <c r="B191" t="s">
        <v>307</v>
      </c>
      <c r="C191" t="s">
        <v>473</v>
      </c>
      <c r="D191" t="s">
        <v>265</v>
      </c>
      <c r="E191">
        <v>318</v>
      </c>
      <c r="J191">
        <v>370</v>
      </c>
      <c r="O191">
        <v>430</v>
      </c>
      <c r="T191">
        <v>500</v>
      </c>
      <c r="Y191">
        <v>581</v>
      </c>
      <c r="AD191">
        <v>1310</v>
      </c>
      <c r="AI191">
        <v>2801</v>
      </c>
      <c r="AN191">
        <v>4749</v>
      </c>
      <c r="AS191">
        <v>6310</v>
      </c>
      <c r="AX191">
        <v>6043</v>
      </c>
      <c r="BC191">
        <v>5787</v>
      </c>
      <c r="BH191">
        <v>5664</v>
      </c>
    </row>
    <row r="192" spans="1:60" x14ac:dyDescent="0.2">
      <c r="A192" t="s">
        <v>362</v>
      </c>
      <c r="B192" t="s">
        <v>208</v>
      </c>
      <c r="C192" t="s">
        <v>473</v>
      </c>
      <c r="D192" t="s">
        <v>265</v>
      </c>
      <c r="E192">
        <v>20189</v>
      </c>
      <c r="J192">
        <v>31694</v>
      </c>
      <c r="O192">
        <v>49755</v>
      </c>
      <c r="T192">
        <v>43690</v>
      </c>
      <c r="Y192">
        <v>34088</v>
      </c>
      <c r="AD192">
        <v>40373</v>
      </c>
      <c r="AI192">
        <v>32720</v>
      </c>
      <c r="AN192">
        <v>33526</v>
      </c>
      <c r="AS192">
        <v>25101</v>
      </c>
      <c r="AX192">
        <v>29967</v>
      </c>
      <c r="BC192">
        <v>25424</v>
      </c>
      <c r="BH192">
        <v>25782</v>
      </c>
    </row>
    <row r="193" spans="1:60" x14ac:dyDescent="0.2">
      <c r="A193" t="s">
        <v>58</v>
      </c>
      <c r="B193" t="s">
        <v>29</v>
      </c>
      <c r="C193" t="s">
        <v>473</v>
      </c>
      <c r="D193" t="s">
        <v>265</v>
      </c>
      <c r="E193">
        <v>2424881</v>
      </c>
      <c r="J193">
        <v>2249668</v>
      </c>
      <c r="O193">
        <v>2088027</v>
      </c>
      <c r="T193">
        <v>1807979</v>
      </c>
      <c r="Y193">
        <v>1544789</v>
      </c>
      <c r="AD193">
        <v>1319912</v>
      </c>
      <c r="AI193">
        <v>1127771</v>
      </c>
      <c r="AN193">
        <v>964725</v>
      </c>
      <c r="AS193">
        <v>825251</v>
      </c>
      <c r="AX193">
        <v>722509</v>
      </c>
      <c r="BC193">
        <v>642417</v>
      </c>
      <c r="BH193">
        <v>619403</v>
      </c>
    </row>
    <row r="194" spans="1:60" x14ac:dyDescent="0.2">
      <c r="A194" t="s">
        <v>188</v>
      </c>
      <c r="B194" t="s">
        <v>234</v>
      </c>
      <c r="C194" t="s">
        <v>473</v>
      </c>
      <c r="D194" t="s">
        <v>265</v>
      </c>
      <c r="E194">
        <v>5671764</v>
      </c>
      <c r="J194">
        <v>6436152</v>
      </c>
      <c r="O194">
        <v>6980344</v>
      </c>
      <c r="T194">
        <v>7578542</v>
      </c>
      <c r="Y194">
        <v>10471045</v>
      </c>
      <c r="AD194">
        <v>9360790</v>
      </c>
      <c r="AI194">
        <v>10996437</v>
      </c>
      <c r="AN194">
        <v>12305333</v>
      </c>
      <c r="AS194">
        <v>10751023</v>
      </c>
      <c r="AX194">
        <v>10569263</v>
      </c>
      <c r="BC194">
        <v>11189410</v>
      </c>
      <c r="BH194">
        <v>13348827</v>
      </c>
    </row>
    <row r="195" spans="1:60" x14ac:dyDescent="0.2">
      <c r="A195" t="s">
        <v>449</v>
      </c>
      <c r="B195" t="s">
        <v>554</v>
      </c>
      <c r="C195" t="s">
        <v>473</v>
      </c>
      <c r="D195" t="s">
        <v>265</v>
      </c>
      <c r="E195">
        <v>64063</v>
      </c>
      <c r="J195">
        <v>111040</v>
      </c>
      <c r="O195">
        <v>188959</v>
      </c>
      <c r="T195">
        <v>227027</v>
      </c>
      <c r="Y195">
        <v>271449</v>
      </c>
      <c r="AD195">
        <v>295869</v>
      </c>
      <c r="AI195">
        <v>321909</v>
      </c>
      <c r="AN195">
        <v>338067</v>
      </c>
      <c r="AS195">
        <v>355038</v>
      </c>
      <c r="AX195">
        <v>352144</v>
      </c>
      <c r="BC195">
        <v>304969</v>
      </c>
      <c r="BH195">
        <v>274972</v>
      </c>
    </row>
    <row r="196" spans="1:60" x14ac:dyDescent="0.2">
      <c r="A196" t="s">
        <v>250</v>
      </c>
      <c r="B196" t="s">
        <v>44</v>
      </c>
      <c r="C196" t="s">
        <v>473</v>
      </c>
      <c r="D196" t="s">
        <v>265</v>
      </c>
      <c r="E196">
        <v>25072</v>
      </c>
      <c r="J196">
        <v>26596</v>
      </c>
      <c r="O196">
        <v>28568</v>
      </c>
      <c r="T196">
        <v>30345</v>
      </c>
      <c r="Y196">
        <v>31588</v>
      </c>
      <c r="AD196">
        <v>32859</v>
      </c>
      <c r="AI196">
        <v>34103</v>
      </c>
      <c r="AN196">
        <v>35143</v>
      </c>
      <c r="AS196">
        <v>36183</v>
      </c>
      <c r="AX196">
        <v>40097</v>
      </c>
      <c r="BC196">
        <v>44010</v>
      </c>
      <c r="BH196">
        <v>48458</v>
      </c>
    </row>
    <row r="197" spans="1:60" x14ac:dyDescent="0.2">
      <c r="A197" t="s">
        <v>346</v>
      </c>
      <c r="B197" t="s">
        <v>154</v>
      </c>
      <c r="C197" t="s">
        <v>473</v>
      </c>
      <c r="D197" t="s">
        <v>265</v>
      </c>
      <c r="E197">
        <v>38899</v>
      </c>
      <c r="J197">
        <v>62876</v>
      </c>
      <c r="O197">
        <v>101633</v>
      </c>
      <c r="T197">
        <v>164280</v>
      </c>
      <c r="Y197">
        <v>265543</v>
      </c>
      <c r="AD197">
        <v>346232</v>
      </c>
      <c r="AI197">
        <v>435782</v>
      </c>
      <c r="AN197">
        <v>532822</v>
      </c>
      <c r="AS197">
        <v>651472</v>
      </c>
      <c r="AX197">
        <v>771184</v>
      </c>
      <c r="BC197">
        <v>762825</v>
      </c>
      <c r="BH197">
        <v>837257</v>
      </c>
    </row>
    <row r="198" spans="1:60" x14ac:dyDescent="0.2">
      <c r="A198" t="s">
        <v>394</v>
      </c>
      <c r="B198" t="s">
        <v>56</v>
      </c>
      <c r="C198" t="s">
        <v>473</v>
      </c>
      <c r="D198" t="s">
        <v>265</v>
      </c>
      <c r="E198">
        <v>50010</v>
      </c>
      <c r="J198">
        <v>56449</v>
      </c>
      <c r="O198">
        <v>73061</v>
      </c>
      <c r="T198">
        <v>100929</v>
      </c>
      <c r="Y198">
        <v>145743</v>
      </c>
      <c r="AD198">
        <v>174301</v>
      </c>
      <c r="AI198">
        <v>195884</v>
      </c>
      <c r="AN198">
        <v>186570</v>
      </c>
      <c r="AS198">
        <v>176608</v>
      </c>
      <c r="AX198">
        <v>168243</v>
      </c>
      <c r="BC198">
        <v>160299</v>
      </c>
      <c r="BH198">
        <v>156462</v>
      </c>
    </row>
    <row r="199" spans="1:60" x14ac:dyDescent="0.2">
      <c r="A199" t="s">
        <v>67</v>
      </c>
      <c r="B199" t="s">
        <v>161</v>
      </c>
      <c r="C199" t="s">
        <v>473</v>
      </c>
      <c r="D199" t="s">
        <v>265</v>
      </c>
      <c r="AI199">
        <v>288332</v>
      </c>
      <c r="AN199">
        <v>281767</v>
      </c>
      <c r="AS199">
        <v>275202</v>
      </c>
      <c r="AX199">
        <v>266617</v>
      </c>
      <c r="BC199">
        <v>258032</v>
      </c>
      <c r="BH199">
        <v>255507</v>
      </c>
    </row>
    <row r="200" spans="1:60" x14ac:dyDescent="0.2">
      <c r="A200" t="s">
        <v>103</v>
      </c>
      <c r="B200" t="s">
        <v>168</v>
      </c>
      <c r="C200" t="s">
        <v>473</v>
      </c>
      <c r="D200" t="s">
        <v>265</v>
      </c>
      <c r="E200">
        <v>38580</v>
      </c>
      <c r="J200">
        <v>37370</v>
      </c>
      <c r="O200">
        <v>36910</v>
      </c>
      <c r="T200">
        <v>37989</v>
      </c>
      <c r="Y200">
        <v>39496</v>
      </c>
      <c r="AD200">
        <v>38771</v>
      </c>
      <c r="AI200">
        <v>39024</v>
      </c>
      <c r="AN200">
        <v>42270</v>
      </c>
      <c r="AS200">
        <v>45219</v>
      </c>
      <c r="AX200">
        <v>44841</v>
      </c>
      <c r="BC200">
        <v>46061</v>
      </c>
      <c r="BH200">
        <v>48359</v>
      </c>
    </row>
    <row r="201" spans="1:60" x14ac:dyDescent="0.2">
      <c r="A201" t="s">
        <v>480</v>
      </c>
      <c r="B201" t="s">
        <v>222</v>
      </c>
      <c r="C201" t="s">
        <v>473</v>
      </c>
      <c r="D201" t="s">
        <v>265</v>
      </c>
      <c r="E201">
        <v>28246654</v>
      </c>
      <c r="J201">
        <v>31902367</v>
      </c>
      <c r="O201">
        <v>35064519</v>
      </c>
      <c r="T201">
        <v>39181065</v>
      </c>
      <c r="Y201">
        <v>43723484</v>
      </c>
      <c r="AD201">
        <v>48652390</v>
      </c>
      <c r="AI201">
        <v>70533191</v>
      </c>
      <c r="AN201">
        <v>80577945</v>
      </c>
      <c r="AS201">
        <v>92403421</v>
      </c>
      <c r="AX201">
        <v>107100145</v>
      </c>
      <c r="BC201">
        <v>123872097</v>
      </c>
      <c r="BH201">
        <v>132210514</v>
      </c>
    </row>
    <row r="202" spans="1:60" x14ac:dyDescent="0.2">
      <c r="A202" t="s">
        <v>292</v>
      </c>
      <c r="B202" t="s">
        <v>465</v>
      </c>
      <c r="C202" t="s">
        <v>473</v>
      </c>
      <c r="D202" t="s">
        <v>265</v>
      </c>
      <c r="E202">
        <v>3665</v>
      </c>
      <c r="J202">
        <v>5480</v>
      </c>
      <c r="O202">
        <v>8194</v>
      </c>
      <c r="T202">
        <v>12252</v>
      </c>
      <c r="Y202">
        <v>18015</v>
      </c>
      <c r="AD202">
        <v>23734</v>
      </c>
      <c r="AI202">
        <v>25830</v>
      </c>
      <c r="AN202">
        <v>28360</v>
      </c>
      <c r="AS202">
        <v>30329</v>
      </c>
      <c r="AX202">
        <v>32286</v>
      </c>
      <c r="BC202">
        <v>31640</v>
      </c>
      <c r="BH202">
        <v>30058</v>
      </c>
    </row>
    <row r="203" spans="1:60" x14ac:dyDescent="0.2">
      <c r="A203" t="s">
        <v>499</v>
      </c>
      <c r="B203" t="s">
        <v>17</v>
      </c>
      <c r="C203" t="s">
        <v>473</v>
      </c>
      <c r="D203" t="s">
        <v>265</v>
      </c>
      <c r="E203">
        <v>14400</v>
      </c>
      <c r="J203">
        <v>34091</v>
      </c>
      <c r="O203">
        <v>68339</v>
      </c>
      <c r="T203">
        <v>119182</v>
      </c>
      <c r="Y203">
        <v>165426</v>
      </c>
      <c r="AD203">
        <v>281907</v>
      </c>
      <c r="AI203">
        <v>309753</v>
      </c>
      <c r="AN203">
        <v>361673</v>
      </c>
      <c r="AS203">
        <v>359697</v>
      </c>
      <c r="AX203">
        <v>646026</v>
      </c>
      <c r="BC203">
        <v>1456413</v>
      </c>
      <c r="BH203">
        <v>1687640</v>
      </c>
    </row>
    <row r="204" spans="1:60" x14ac:dyDescent="0.2">
      <c r="A204" t="s">
        <v>443</v>
      </c>
      <c r="B204" t="s">
        <v>267</v>
      </c>
      <c r="C204" t="s">
        <v>473</v>
      </c>
      <c r="D204" t="s">
        <v>265</v>
      </c>
      <c r="E204">
        <v>330878</v>
      </c>
      <c r="J204">
        <v>329228</v>
      </c>
      <c r="O204">
        <v>283837</v>
      </c>
      <c r="T204">
        <v>239035</v>
      </c>
      <c r="Y204">
        <v>201305</v>
      </c>
      <c r="AD204">
        <v>169530</v>
      </c>
      <c r="AI204">
        <v>135825</v>
      </c>
      <c r="AN204">
        <v>135037</v>
      </c>
      <c r="AS204">
        <v>126949</v>
      </c>
      <c r="AX204">
        <v>145162</v>
      </c>
      <c r="BC204">
        <v>155982</v>
      </c>
      <c r="BH204">
        <v>226943</v>
      </c>
    </row>
    <row r="205" spans="1:60" x14ac:dyDescent="0.2">
      <c r="A205" t="s">
        <v>2</v>
      </c>
      <c r="B205" t="s">
        <v>283</v>
      </c>
      <c r="C205" t="s">
        <v>473</v>
      </c>
      <c r="D205" t="s">
        <v>265</v>
      </c>
      <c r="AI205">
        <v>11524948</v>
      </c>
      <c r="AN205">
        <v>11928927</v>
      </c>
      <c r="AS205">
        <v>11900297</v>
      </c>
      <c r="AX205">
        <v>11667588</v>
      </c>
      <c r="BC205">
        <v>11194710</v>
      </c>
      <c r="BH205">
        <v>11643276</v>
      </c>
    </row>
    <row r="206" spans="1:60" x14ac:dyDescent="0.2">
      <c r="A206" t="s">
        <v>216</v>
      </c>
      <c r="B206" t="s">
        <v>73</v>
      </c>
      <c r="C206" t="s">
        <v>473</v>
      </c>
      <c r="D206" t="s">
        <v>265</v>
      </c>
      <c r="E206">
        <v>28531</v>
      </c>
      <c r="J206">
        <v>33441</v>
      </c>
      <c r="O206">
        <v>35759</v>
      </c>
      <c r="T206">
        <v>46732</v>
      </c>
      <c r="Y206">
        <v>53094</v>
      </c>
      <c r="AD206">
        <v>81111</v>
      </c>
      <c r="AI206">
        <v>159869</v>
      </c>
      <c r="AN206">
        <v>233200</v>
      </c>
      <c r="AS206">
        <v>347076</v>
      </c>
      <c r="AX206">
        <v>432797</v>
      </c>
      <c r="BC206">
        <v>436787</v>
      </c>
      <c r="BH206">
        <v>441525</v>
      </c>
    </row>
    <row r="207" spans="1:60" x14ac:dyDescent="0.2">
      <c r="A207" t="s">
        <v>70</v>
      </c>
      <c r="B207" t="s">
        <v>99</v>
      </c>
      <c r="C207" t="s">
        <v>473</v>
      </c>
      <c r="D207" t="s">
        <v>265</v>
      </c>
      <c r="E207">
        <v>17823042</v>
      </c>
      <c r="J207">
        <v>17168196</v>
      </c>
      <c r="O207">
        <v>16513007</v>
      </c>
      <c r="T207">
        <v>15613689</v>
      </c>
      <c r="Y207">
        <v>15654494</v>
      </c>
      <c r="AD207">
        <v>16148912</v>
      </c>
      <c r="AI207">
        <v>15144742</v>
      </c>
      <c r="AN207">
        <v>12405351</v>
      </c>
      <c r="AS207">
        <v>12474215</v>
      </c>
      <c r="AX207">
        <v>11153081</v>
      </c>
      <c r="BC207">
        <v>11565030</v>
      </c>
      <c r="BH207">
        <v>11377262</v>
      </c>
    </row>
    <row r="208" spans="1:60" x14ac:dyDescent="0.2">
      <c r="A208" t="s">
        <v>381</v>
      </c>
      <c r="B208" t="s">
        <v>196</v>
      </c>
      <c r="C208" t="s">
        <v>473</v>
      </c>
      <c r="D208" t="s">
        <v>265</v>
      </c>
      <c r="E208">
        <v>63389</v>
      </c>
      <c r="J208">
        <v>155823</v>
      </c>
      <c r="O208">
        <v>356996</v>
      </c>
      <c r="T208">
        <v>928827</v>
      </c>
      <c r="Y208">
        <v>1920478</v>
      </c>
      <c r="AD208">
        <v>3401020</v>
      </c>
      <c r="AI208">
        <v>4998445</v>
      </c>
      <c r="AN208">
        <v>5122702</v>
      </c>
      <c r="AS208">
        <v>5263387</v>
      </c>
      <c r="AX208">
        <v>6501819</v>
      </c>
      <c r="BC208">
        <v>8429956</v>
      </c>
      <c r="BH208">
        <v>10185945</v>
      </c>
    </row>
    <row r="209" spans="1:60" x14ac:dyDescent="0.2">
      <c r="A209" t="s">
        <v>184</v>
      </c>
      <c r="B209" t="s">
        <v>370</v>
      </c>
      <c r="C209" t="s">
        <v>473</v>
      </c>
      <c r="D209" t="s">
        <v>265</v>
      </c>
      <c r="E209">
        <v>241992</v>
      </c>
      <c r="J209">
        <v>236369</v>
      </c>
      <c r="O209">
        <v>279972</v>
      </c>
      <c r="T209">
        <v>321780</v>
      </c>
      <c r="Y209">
        <v>718515</v>
      </c>
      <c r="AD209">
        <v>1407776</v>
      </c>
      <c r="AI209">
        <v>1402896</v>
      </c>
      <c r="AN209">
        <v>1053396</v>
      </c>
      <c r="AS209">
        <v>801883</v>
      </c>
      <c r="AX209">
        <v>541994</v>
      </c>
      <c r="BC209">
        <v>578363</v>
      </c>
      <c r="BH209">
        <v>503477</v>
      </c>
    </row>
    <row r="210" spans="1:60" x14ac:dyDescent="0.2">
      <c r="A210" t="s">
        <v>23</v>
      </c>
      <c r="B210" t="s">
        <v>450</v>
      </c>
      <c r="C210" t="s">
        <v>473</v>
      </c>
      <c r="D210" t="s">
        <v>265</v>
      </c>
      <c r="E210">
        <v>168020</v>
      </c>
      <c r="J210">
        <v>174824</v>
      </c>
      <c r="O210">
        <v>175917</v>
      </c>
      <c r="T210">
        <v>154812</v>
      </c>
      <c r="Y210">
        <v>119128</v>
      </c>
      <c r="AD210">
        <v>170026</v>
      </c>
      <c r="AI210">
        <v>270410</v>
      </c>
      <c r="AN210">
        <v>287654</v>
      </c>
      <c r="AS210">
        <v>231901</v>
      </c>
      <c r="AX210">
        <v>238298</v>
      </c>
      <c r="BC210">
        <v>256092</v>
      </c>
      <c r="BH210">
        <v>263242</v>
      </c>
    </row>
    <row r="211" spans="1:60" x14ac:dyDescent="0.2">
      <c r="A211" t="s">
        <v>406</v>
      </c>
      <c r="B211" t="s">
        <v>64</v>
      </c>
      <c r="C211" t="s">
        <v>473</v>
      </c>
      <c r="D211" t="s">
        <v>265</v>
      </c>
      <c r="E211">
        <v>519246</v>
      </c>
      <c r="J211">
        <v>525047</v>
      </c>
      <c r="O211">
        <v>530873</v>
      </c>
      <c r="T211">
        <v>529006</v>
      </c>
      <c r="Y211">
        <v>527453</v>
      </c>
      <c r="AD211">
        <v>619330</v>
      </c>
      <c r="AI211">
        <v>727262</v>
      </c>
      <c r="AN211">
        <v>991492</v>
      </c>
      <c r="AS211">
        <v>1351691</v>
      </c>
      <c r="AX211">
        <v>1710594</v>
      </c>
      <c r="BC211">
        <v>2164794</v>
      </c>
      <c r="BH211">
        <v>2543638</v>
      </c>
    </row>
    <row r="212" spans="1:60" x14ac:dyDescent="0.2">
      <c r="A212" t="s">
        <v>80</v>
      </c>
      <c r="B212" t="s">
        <v>254</v>
      </c>
      <c r="C212" t="s">
        <v>473</v>
      </c>
      <c r="D212" t="s">
        <v>265</v>
      </c>
      <c r="E212">
        <v>3715</v>
      </c>
      <c r="J212">
        <v>3895</v>
      </c>
      <c r="O212">
        <v>4084</v>
      </c>
      <c r="T212">
        <v>4282</v>
      </c>
      <c r="Y212">
        <v>4289</v>
      </c>
      <c r="AD212">
        <v>4270</v>
      </c>
      <c r="AI212">
        <v>4226</v>
      </c>
      <c r="AN212">
        <v>4178</v>
      </c>
      <c r="AS212">
        <v>3981</v>
      </c>
      <c r="AX212">
        <v>3271</v>
      </c>
      <c r="BC212">
        <v>2760</v>
      </c>
      <c r="BH212">
        <v>2585</v>
      </c>
    </row>
    <row r="213" spans="1:60" x14ac:dyDescent="0.2">
      <c r="A213" t="s">
        <v>568</v>
      </c>
      <c r="B213" t="s">
        <v>519</v>
      </c>
      <c r="C213" t="s">
        <v>473</v>
      </c>
      <c r="D213" t="s">
        <v>265</v>
      </c>
      <c r="E213">
        <v>45915</v>
      </c>
      <c r="J213">
        <v>58809</v>
      </c>
      <c r="O213">
        <v>75574</v>
      </c>
      <c r="T213">
        <v>93741</v>
      </c>
      <c r="Y213">
        <v>93033</v>
      </c>
      <c r="AD213">
        <v>92441</v>
      </c>
      <c r="AI213">
        <v>222242</v>
      </c>
      <c r="AN213">
        <v>105374</v>
      </c>
      <c r="AS213">
        <v>98241</v>
      </c>
      <c r="AX213">
        <v>149615</v>
      </c>
      <c r="BC213">
        <v>97452</v>
      </c>
      <c r="BH213">
        <v>91213</v>
      </c>
    </row>
    <row r="214" spans="1:60" x14ac:dyDescent="0.2">
      <c r="A214" t="s">
        <v>461</v>
      </c>
      <c r="B214" t="s">
        <v>74</v>
      </c>
      <c r="C214" t="s">
        <v>473</v>
      </c>
      <c r="D214" t="s">
        <v>265</v>
      </c>
      <c r="E214">
        <v>34446</v>
      </c>
      <c r="J214">
        <v>34453</v>
      </c>
      <c r="O214">
        <v>32534</v>
      </c>
      <c r="T214">
        <v>30963</v>
      </c>
      <c r="Y214">
        <v>29719</v>
      </c>
      <c r="AD214">
        <v>28258</v>
      </c>
      <c r="AI214">
        <v>47360</v>
      </c>
      <c r="AN214">
        <v>39537</v>
      </c>
      <c r="AS214">
        <v>31713</v>
      </c>
      <c r="AX214">
        <v>36019</v>
      </c>
      <c r="BC214">
        <v>40324</v>
      </c>
      <c r="BH214">
        <v>42045</v>
      </c>
    </row>
    <row r="215" spans="1:60" x14ac:dyDescent="0.2">
      <c r="A215" t="s">
        <v>363</v>
      </c>
      <c r="B215" t="s">
        <v>415</v>
      </c>
      <c r="C215" t="s">
        <v>473</v>
      </c>
      <c r="D215" t="s">
        <v>265</v>
      </c>
      <c r="E215">
        <v>7527</v>
      </c>
      <c r="J215">
        <v>7718</v>
      </c>
      <c r="O215">
        <v>7914</v>
      </c>
      <c r="T215">
        <v>8115</v>
      </c>
      <c r="Y215">
        <v>8320</v>
      </c>
      <c r="AD215">
        <v>8530</v>
      </c>
      <c r="AI215">
        <v>3310</v>
      </c>
      <c r="AN215">
        <v>3659</v>
      </c>
      <c r="AS215">
        <v>4045</v>
      </c>
      <c r="AX215">
        <v>4218</v>
      </c>
      <c r="BC215">
        <v>4399</v>
      </c>
      <c r="BH215">
        <v>4717</v>
      </c>
    </row>
    <row r="216" spans="1:60" x14ac:dyDescent="0.2">
      <c r="A216" t="s">
        <v>430</v>
      </c>
      <c r="B216" t="s">
        <v>22</v>
      </c>
      <c r="C216" t="s">
        <v>473</v>
      </c>
      <c r="D216" t="s">
        <v>265</v>
      </c>
      <c r="E216">
        <v>11356</v>
      </c>
      <c r="J216">
        <v>12136</v>
      </c>
      <c r="O216">
        <v>13041</v>
      </c>
      <c r="T216">
        <v>14048</v>
      </c>
      <c r="Y216">
        <v>1605620</v>
      </c>
      <c r="AD216">
        <v>774569</v>
      </c>
      <c r="AI216">
        <v>478294</v>
      </c>
      <c r="AN216">
        <v>19527</v>
      </c>
      <c r="AS216">
        <v>20087</v>
      </c>
      <c r="AX216">
        <v>20670</v>
      </c>
      <c r="BC216">
        <v>23995</v>
      </c>
      <c r="BH216">
        <v>25291</v>
      </c>
    </row>
    <row r="217" spans="1:60" x14ac:dyDescent="0.2">
      <c r="A217" t="s">
        <v>258</v>
      </c>
      <c r="B217" t="s">
        <v>355</v>
      </c>
      <c r="C217" t="s">
        <v>473</v>
      </c>
      <c r="D217" t="s">
        <v>265</v>
      </c>
      <c r="AI217">
        <v>99269</v>
      </c>
      <c r="AN217">
        <v>630221</v>
      </c>
      <c r="AS217">
        <v>856763</v>
      </c>
      <c r="AX217">
        <v>845120</v>
      </c>
      <c r="BC217">
        <v>826066</v>
      </c>
      <c r="BH217">
        <v>807441</v>
      </c>
    </row>
    <row r="218" spans="1:60" x14ac:dyDescent="0.2">
      <c r="A218" t="s">
        <v>45</v>
      </c>
      <c r="B218" t="s">
        <v>365</v>
      </c>
      <c r="C218" t="s">
        <v>473</v>
      </c>
      <c r="D218" t="s">
        <v>265</v>
      </c>
      <c r="E218">
        <v>7896414</v>
      </c>
      <c r="J218">
        <v>8673831</v>
      </c>
      <c r="O218">
        <v>9244291</v>
      </c>
      <c r="T218">
        <v>9899100</v>
      </c>
      <c r="Y218">
        <v>12916145</v>
      </c>
      <c r="AD218">
        <v>12966934</v>
      </c>
      <c r="AI218">
        <v>14491555</v>
      </c>
      <c r="AN218">
        <v>15115779</v>
      </c>
      <c r="AS218">
        <v>13462901</v>
      </c>
      <c r="AX218">
        <v>13671259</v>
      </c>
      <c r="BC218">
        <v>15187414</v>
      </c>
      <c r="BH218">
        <v>18664039</v>
      </c>
    </row>
    <row r="219" spans="1:60" x14ac:dyDescent="0.2">
      <c r="A219" t="s">
        <v>229</v>
      </c>
      <c r="B219" t="s">
        <v>48</v>
      </c>
      <c r="C219" t="s">
        <v>473</v>
      </c>
      <c r="D219" t="s">
        <v>265</v>
      </c>
      <c r="BC219">
        <v>257905</v>
      </c>
      <c r="BH219">
        <v>824122</v>
      </c>
    </row>
    <row r="220" spans="1:60" x14ac:dyDescent="0.2">
      <c r="A220" t="s">
        <v>252</v>
      </c>
      <c r="B220" t="s">
        <v>150</v>
      </c>
      <c r="C220" t="s">
        <v>473</v>
      </c>
      <c r="D220" t="s">
        <v>265</v>
      </c>
      <c r="E220">
        <v>7897259</v>
      </c>
      <c r="J220">
        <v>8675286</v>
      </c>
      <c r="O220">
        <v>9246797</v>
      </c>
      <c r="T220">
        <v>9902034</v>
      </c>
      <c r="Y220">
        <v>12919321</v>
      </c>
      <c r="AD220">
        <v>12970372</v>
      </c>
      <c r="AI220">
        <v>14495276</v>
      </c>
      <c r="AN220">
        <v>15120927</v>
      </c>
      <c r="AS220">
        <v>13469475</v>
      </c>
      <c r="AX220">
        <v>13680256</v>
      </c>
      <c r="BC220">
        <v>15198834</v>
      </c>
      <c r="BH220">
        <v>18676830</v>
      </c>
    </row>
    <row r="221" spans="1:60" x14ac:dyDescent="0.2">
      <c r="A221" t="s">
        <v>30</v>
      </c>
      <c r="B221" t="s">
        <v>158</v>
      </c>
      <c r="C221" t="s">
        <v>473</v>
      </c>
      <c r="D221" t="s">
        <v>265</v>
      </c>
      <c r="E221">
        <v>525168</v>
      </c>
      <c r="J221">
        <v>612765</v>
      </c>
      <c r="O221">
        <v>702885</v>
      </c>
      <c r="T221">
        <v>832010</v>
      </c>
      <c r="Y221">
        <v>1067548</v>
      </c>
      <c r="AD221">
        <v>1303204</v>
      </c>
      <c r="AI221">
        <v>1947092</v>
      </c>
      <c r="AN221">
        <v>2057627</v>
      </c>
      <c r="AS221">
        <v>2214658</v>
      </c>
      <c r="AX221">
        <v>2787224</v>
      </c>
      <c r="BC221">
        <v>4159671</v>
      </c>
      <c r="BH221">
        <v>4583559</v>
      </c>
    </row>
    <row r="222" spans="1:60" x14ac:dyDescent="0.2">
      <c r="A222" t="s">
        <v>200</v>
      </c>
      <c r="B222" t="s">
        <v>359</v>
      </c>
      <c r="C222" t="s">
        <v>473</v>
      </c>
      <c r="D222" t="s">
        <v>265</v>
      </c>
      <c r="E222">
        <v>7436</v>
      </c>
      <c r="J222">
        <v>7253</v>
      </c>
      <c r="O222">
        <v>7074</v>
      </c>
      <c r="T222">
        <v>6900</v>
      </c>
      <c r="Y222">
        <v>6730</v>
      </c>
      <c r="AD222">
        <v>6252</v>
      </c>
      <c r="AI222">
        <v>5582</v>
      </c>
      <c r="AN222">
        <v>4936</v>
      </c>
      <c r="AS222">
        <v>4365</v>
      </c>
      <c r="AX222">
        <v>3433</v>
      </c>
      <c r="BC222">
        <v>2700</v>
      </c>
      <c r="BH222">
        <v>2394</v>
      </c>
    </row>
    <row r="223" spans="1:60" x14ac:dyDescent="0.2">
      <c r="A223" t="s">
        <v>409</v>
      </c>
      <c r="B223" t="s">
        <v>52</v>
      </c>
      <c r="C223" t="s">
        <v>473</v>
      </c>
      <c r="D223" t="s">
        <v>265</v>
      </c>
      <c r="E223">
        <v>22463</v>
      </c>
      <c r="J223">
        <v>19132</v>
      </c>
      <c r="O223">
        <v>16294</v>
      </c>
      <c r="T223">
        <v>13878</v>
      </c>
      <c r="Y223">
        <v>11820</v>
      </c>
      <c r="AD223">
        <v>14598</v>
      </c>
      <c r="AI223">
        <v>18031</v>
      </c>
      <c r="AN223">
        <v>22270</v>
      </c>
      <c r="AS223">
        <v>27506</v>
      </c>
      <c r="AX223">
        <v>33664</v>
      </c>
      <c r="BC223">
        <v>39713</v>
      </c>
      <c r="BH223">
        <v>46836</v>
      </c>
    </row>
    <row r="224" spans="1:60" x14ac:dyDescent="0.2">
      <c r="A224" t="s">
        <v>308</v>
      </c>
      <c r="B224" t="s">
        <v>122</v>
      </c>
      <c r="C224" t="s">
        <v>473</v>
      </c>
      <c r="D224" t="s">
        <v>265</v>
      </c>
      <c r="AI224">
        <v>41295</v>
      </c>
      <c r="AN224">
        <v>69323</v>
      </c>
      <c r="AS224">
        <v>116376</v>
      </c>
      <c r="AX224">
        <v>130491</v>
      </c>
      <c r="BC224">
        <v>146319</v>
      </c>
      <c r="BH224">
        <v>177190</v>
      </c>
    </row>
    <row r="225" spans="1:60" x14ac:dyDescent="0.2">
      <c r="A225" t="s">
        <v>302</v>
      </c>
      <c r="B225" t="s">
        <v>269</v>
      </c>
      <c r="C225" t="s">
        <v>473</v>
      </c>
      <c r="D225" t="s">
        <v>265</v>
      </c>
      <c r="AI225">
        <v>178077</v>
      </c>
      <c r="AN225">
        <v>174419</v>
      </c>
      <c r="AS225">
        <v>171018</v>
      </c>
      <c r="AX225">
        <v>197276</v>
      </c>
      <c r="BC225">
        <v>253786</v>
      </c>
      <c r="BH225">
        <v>235966</v>
      </c>
    </row>
    <row r="226" spans="1:60" x14ac:dyDescent="0.2">
      <c r="A226" t="s">
        <v>57</v>
      </c>
      <c r="B226" t="s">
        <v>231</v>
      </c>
      <c r="C226" t="s">
        <v>473</v>
      </c>
      <c r="D226" t="s">
        <v>265</v>
      </c>
      <c r="E226">
        <v>295618</v>
      </c>
      <c r="J226">
        <v>393687</v>
      </c>
      <c r="O226">
        <v>527153</v>
      </c>
      <c r="T226">
        <v>578054</v>
      </c>
      <c r="Y226">
        <v>624824</v>
      </c>
      <c r="AD226">
        <v>654158</v>
      </c>
      <c r="AI226">
        <v>788767</v>
      </c>
      <c r="AN226">
        <v>936022</v>
      </c>
      <c r="AS226">
        <v>1003798</v>
      </c>
      <c r="AX226">
        <v>1125790</v>
      </c>
      <c r="BC226">
        <v>1384929</v>
      </c>
      <c r="BH226">
        <v>1639771</v>
      </c>
    </row>
    <row r="227" spans="1:60" x14ac:dyDescent="0.2">
      <c r="A227" t="s">
        <v>530</v>
      </c>
      <c r="B227" t="s">
        <v>111</v>
      </c>
      <c r="C227" t="s">
        <v>473</v>
      </c>
      <c r="D227" t="s">
        <v>265</v>
      </c>
      <c r="E227">
        <v>16944</v>
      </c>
      <c r="J227">
        <v>34813</v>
      </c>
      <c r="O227">
        <v>33766</v>
      </c>
      <c r="T227">
        <v>27735</v>
      </c>
      <c r="Y227">
        <v>33740</v>
      </c>
      <c r="AD227">
        <v>40960</v>
      </c>
      <c r="AI227">
        <v>72085</v>
      </c>
      <c r="AN227">
        <v>25031</v>
      </c>
      <c r="AS227">
        <v>22855</v>
      </c>
      <c r="AX227">
        <v>27097</v>
      </c>
      <c r="BC227">
        <v>30476</v>
      </c>
      <c r="BH227">
        <v>31579</v>
      </c>
    </row>
    <row r="228" spans="1:60" x14ac:dyDescent="0.2">
      <c r="A228" t="s">
        <v>294</v>
      </c>
      <c r="B228" t="s">
        <v>334</v>
      </c>
      <c r="C228" t="s">
        <v>473</v>
      </c>
      <c r="D228" t="s">
        <v>265</v>
      </c>
      <c r="AX228">
        <v>13100</v>
      </c>
      <c r="BC228">
        <v>26200</v>
      </c>
      <c r="BH228">
        <v>27295</v>
      </c>
    </row>
    <row r="229" spans="1:60" x14ac:dyDescent="0.2">
      <c r="A229" t="s">
        <v>403</v>
      </c>
      <c r="B229" t="s">
        <v>125</v>
      </c>
      <c r="C229" t="s">
        <v>473</v>
      </c>
      <c r="D229" t="s">
        <v>265</v>
      </c>
      <c r="E229">
        <v>845</v>
      </c>
      <c r="J229">
        <v>1455</v>
      </c>
      <c r="O229">
        <v>2506</v>
      </c>
      <c r="T229">
        <v>2934</v>
      </c>
      <c r="Y229">
        <v>3176</v>
      </c>
      <c r="AD229">
        <v>3438</v>
      </c>
      <c r="AI229">
        <v>3721</v>
      </c>
      <c r="AN229">
        <v>5148</v>
      </c>
      <c r="AS229">
        <v>6574</v>
      </c>
      <c r="AX229">
        <v>8997</v>
      </c>
      <c r="BC229">
        <v>11420</v>
      </c>
      <c r="BH229">
        <v>12791</v>
      </c>
    </row>
    <row r="230" spans="1:60" x14ac:dyDescent="0.2">
      <c r="A230" t="s">
        <v>143</v>
      </c>
      <c r="B230" t="s">
        <v>177</v>
      </c>
      <c r="C230" t="s">
        <v>473</v>
      </c>
      <c r="D230" t="s">
        <v>265</v>
      </c>
      <c r="E230">
        <v>276050</v>
      </c>
      <c r="J230">
        <v>319431</v>
      </c>
      <c r="O230">
        <v>367760</v>
      </c>
      <c r="T230">
        <v>429290</v>
      </c>
      <c r="Y230">
        <v>497764</v>
      </c>
      <c r="AD230">
        <v>627729</v>
      </c>
      <c r="AI230">
        <v>714140</v>
      </c>
      <c r="AN230">
        <v>830610</v>
      </c>
      <c r="AS230">
        <v>832273</v>
      </c>
      <c r="AX230">
        <v>876410</v>
      </c>
      <c r="BC230">
        <v>1661922</v>
      </c>
      <c r="BH230">
        <v>875189</v>
      </c>
    </row>
    <row r="231" spans="1:60" x14ac:dyDescent="0.2">
      <c r="A231" t="s">
        <v>97</v>
      </c>
      <c r="B231" t="s">
        <v>185</v>
      </c>
      <c r="C231" t="s">
        <v>473</v>
      </c>
      <c r="D231" t="s">
        <v>265</v>
      </c>
      <c r="E231">
        <v>180</v>
      </c>
      <c r="J231">
        <v>291</v>
      </c>
      <c r="O231">
        <v>469</v>
      </c>
      <c r="T231">
        <v>756</v>
      </c>
      <c r="Y231">
        <v>1225</v>
      </c>
      <c r="AD231">
        <v>2506</v>
      </c>
      <c r="AI231">
        <v>5062</v>
      </c>
      <c r="AN231">
        <v>7039</v>
      </c>
      <c r="AS231">
        <v>9015</v>
      </c>
      <c r="AX231">
        <v>9945</v>
      </c>
      <c r="BC231">
        <v>10875</v>
      </c>
      <c r="BH231">
        <v>11688</v>
      </c>
    </row>
    <row r="232" spans="1:60" x14ac:dyDescent="0.2">
      <c r="A232" t="s">
        <v>494</v>
      </c>
      <c r="B232" t="s">
        <v>470</v>
      </c>
      <c r="C232" t="s">
        <v>473</v>
      </c>
      <c r="D232" t="s">
        <v>265</v>
      </c>
      <c r="E232">
        <v>55072</v>
      </c>
      <c r="J232">
        <v>57896</v>
      </c>
      <c r="O232">
        <v>60865</v>
      </c>
      <c r="T232">
        <v>63986</v>
      </c>
      <c r="Y232">
        <v>67267</v>
      </c>
      <c r="AD232">
        <v>70716</v>
      </c>
      <c r="AI232">
        <v>74342</v>
      </c>
      <c r="AN232">
        <v>89584</v>
      </c>
      <c r="AS232">
        <v>104825</v>
      </c>
      <c r="AX232">
        <v>352062</v>
      </c>
      <c r="BC232">
        <v>416924</v>
      </c>
      <c r="BH232">
        <v>516968</v>
      </c>
    </row>
    <row r="233" spans="1:60" x14ac:dyDescent="0.2">
      <c r="A233" t="s">
        <v>574</v>
      </c>
      <c r="B233" t="s">
        <v>303</v>
      </c>
      <c r="C233" t="s">
        <v>473</v>
      </c>
      <c r="D233" t="s">
        <v>265</v>
      </c>
      <c r="E233">
        <v>3627647</v>
      </c>
      <c r="J233">
        <v>3328131</v>
      </c>
      <c r="O233">
        <v>3491275</v>
      </c>
      <c r="T233">
        <v>2853395</v>
      </c>
      <c r="Y233">
        <v>2815900</v>
      </c>
      <c r="AD233">
        <v>2667879</v>
      </c>
      <c r="AI233">
        <v>2530977</v>
      </c>
      <c r="AN233">
        <v>3149235</v>
      </c>
      <c r="AS233">
        <v>4065406</v>
      </c>
      <c r="AX233">
        <v>5478538</v>
      </c>
      <c r="BC233">
        <v>7333879</v>
      </c>
      <c r="BH233">
        <v>8291158</v>
      </c>
    </row>
    <row r="234" spans="1:60" x14ac:dyDescent="0.2">
      <c r="A234" t="s">
        <v>389</v>
      </c>
      <c r="B234" t="s">
        <v>410</v>
      </c>
      <c r="C234" t="s">
        <v>473</v>
      </c>
      <c r="D234" t="s">
        <v>265</v>
      </c>
      <c r="E234">
        <v>3772590</v>
      </c>
      <c r="J234">
        <v>3577953</v>
      </c>
      <c r="O234">
        <v>2823492</v>
      </c>
      <c r="T234">
        <v>2269872</v>
      </c>
      <c r="Y234">
        <v>2611726</v>
      </c>
      <c r="AD234">
        <v>2507095</v>
      </c>
      <c r="AI234">
        <v>31440033</v>
      </c>
      <c r="AN234">
        <v>30764181</v>
      </c>
      <c r="AS234">
        <v>29190606</v>
      </c>
      <c r="AX234">
        <v>28120724</v>
      </c>
      <c r="BC234">
        <v>27145418</v>
      </c>
      <c r="BH234">
        <v>29325118</v>
      </c>
    </row>
    <row r="235" spans="1:60" x14ac:dyDescent="0.2">
      <c r="A235" t="s">
        <v>206</v>
      </c>
      <c r="B235" t="s">
        <v>309</v>
      </c>
      <c r="C235" t="s">
        <v>473</v>
      </c>
      <c r="D235" t="s">
        <v>265</v>
      </c>
      <c r="E235">
        <v>101291</v>
      </c>
      <c r="J235">
        <v>121155</v>
      </c>
      <c r="O235">
        <v>144915</v>
      </c>
      <c r="T235">
        <v>148584</v>
      </c>
      <c r="Y235">
        <v>152345</v>
      </c>
      <c r="AD235">
        <v>156202</v>
      </c>
      <c r="AI235">
        <v>84844</v>
      </c>
      <c r="AN235">
        <v>101583</v>
      </c>
      <c r="AS235">
        <v>137891</v>
      </c>
      <c r="AX235">
        <v>203379</v>
      </c>
      <c r="BC235">
        <v>255262</v>
      </c>
      <c r="BH235">
        <v>276844</v>
      </c>
    </row>
    <row r="236" spans="1:60" x14ac:dyDescent="0.2">
      <c r="A236" t="s">
        <v>446</v>
      </c>
      <c r="B236" t="s">
        <v>360</v>
      </c>
      <c r="C236" t="s">
        <v>473</v>
      </c>
      <c r="D236" t="s">
        <v>265</v>
      </c>
      <c r="E236">
        <v>484839</v>
      </c>
      <c r="J236">
        <v>409954</v>
      </c>
      <c r="O236">
        <v>347394</v>
      </c>
      <c r="T236">
        <v>344715</v>
      </c>
      <c r="Y236">
        <v>479387</v>
      </c>
      <c r="AD236">
        <v>406658</v>
      </c>
      <c r="AI236">
        <v>528693</v>
      </c>
      <c r="AN236">
        <v>809720</v>
      </c>
      <c r="AS236">
        <v>1257821</v>
      </c>
      <c r="AX236">
        <v>2163447</v>
      </c>
      <c r="BC236">
        <v>3224131</v>
      </c>
      <c r="BH236">
        <v>3913258</v>
      </c>
    </row>
    <row r="237" spans="1:60" x14ac:dyDescent="0.2">
      <c r="A237" t="s">
        <v>33</v>
      </c>
      <c r="B237" t="s">
        <v>35</v>
      </c>
      <c r="C237" t="s">
        <v>473</v>
      </c>
      <c r="D237" t="s">
        <v>265</v>
      </c>
      <c r="AI237">
        <v>428900</v>
      </c>
      <c r="AN237">
        <v>348347</v>
      </c>
      <c r="AS237">
        <v>299266</v>
      </c>
      <c r="AX237">
        <v>280444</v>
      </c>
      <c r="BC237">
        <v>278152</v>
      </c>
      <c r="BH237">
        <v>275059</v>
      </c>
    </row>
    <row r="238" spans="1:60" x14ac:dyDescent="0.2">
      <c r="A238" t="s">
        <v>420</v>
      </c>
      <c r="B238" t="s">
        <v>212</v>
      </c>
      <c r="C238" t="s">
        <v>473</v>
      </c>
      <c r="D238" t="s">
        <v>265</v>
      </c>
      <c r="AI238">
        <v>306500</v>
      </c>
      <c r="AN238">
        <v>273565</v>
      </c>
      <c r="AS238">
        <v>218498</v>
      </c>
      <c r="AX238">
        <v>213051</v>
      </c>
      <c r="BC238">
        <v>197979</v>
      </c>
      <c r="BH238">
        <v>196386</v>
      </c>
    </row>
    <row r="239" spans="1:60" x14ac:dyDescent="0.2">
      <c r="A239" t="s">
        <v>119</v>
      </c>
      <c r="B239" t="s">
        <v>496</v>
      </c>
      <c r="C239" t="s">
        <v>473</v>
      </c>
      <c r="D239" t="s">
        <v>265</v>
      </c>
      <c r="E239">
        <v>5847076</v>
      </c>
      <c r="J239">
        <v>5629817</v>
      </c>
      <c r="O239">
        <v>5353269</v>
      </c>
      <c r="T239">
        <v>5339038</v>
      </c>
      <c r="Y239">
        <v>5562747</v>
      </c>
      <c r="AD239">
        <v>5734915</v>
      </c>
      <c r="AI239">
        <v>6461378</v>
      </c>
      <c r="AN239">
        <v>5925237</v>
      </c>
      <c r="AS239">
        <v>5746878</v>
      </c>
      <c r="AX239">
        <v>6351251</v>
      </c>
      <c r="BC239">
        <v>7359053</v>
      </c>
      <c r="BH239">
        <v>8353697</v>
      </c>
    </row>
    <row r="240" spans="1:60" x14ac:dyDescent="0.2">
      <c r="A240" t="s">
        <v>544</v>
      </c>
      <c r="B240" t="s">
        <v>230</v>
      </c>
      <c r="C240" t="s">
        <v>473</v>
      </c>
      <c r="D240" t="s">
        <v>265</v>
      </c>
      <c r="E240">
        <v>7148</v>
      </c>
      <c r="J240">
        <v>7705</v>
      </c>
      <c r="O240">
        <v>8306</v>
      </c>
      <c r="T240">
        <v>8953</v>
      </c>
      <c r="Y240">
        <v>7706</v>
      </c>
      <c r="AD240">
        <v>8307</v>
      </c>
      <c r="AI240">
        <v>8954</v>
      </c>
      <c r="AN240">
        <v>9743</v>
      </c>
      <c r="AS240">
        <v>10602</v>
      </c>
      <c r="AX240">
        <v>11286</v>
      </c>
      <c r="BC240">
        <v>10983</v>
      </c>
      <c r="BH240">
        <v>10834</v>
      </c>
    </row>
    <row r="241" spans="1:60" x14ac:dyDescent="0.2">
      <c r="A241" t="s">
        <v>102</v>
      </c>
      <c r="B241" t="s">
        <v>373</v>
      </c>
      <c r="C241" t="s">
        <v>473</v>
      </c>
      <c r="D241" t="s">
        <v>265</v>
      </c>
      <c r="E241">
        <v>2374895</v>
      </c>
      <c r="J241">
        <v>2044873</v>
      </c>
      <c r="O241">
        <v>2141931</v>
      </c>
      <c r="T241">
        <v>2498190</v>
      </c>
      <c r="Y241">
        <v>3304899</v>
      </c>
      <c r="AD241">
        <v>6211951</v>
      </c>
      <c r="AI241">
        <v>7998121</v>
      </c>
      <c r="AN241">
        <v>7374682</v>
      </c>
      <c r="AS241">
        <v>7791841</v>
      </c>
      <c r="AX241">
        <v>8159786</v>
      </c>
      <c r="BC241">
        <v>9810679</v>
      </c>
      <c r="BH241">
        <v>11172166</v>
      </c>
    </row>
    <row r="242" spans="1:60" x14ac:dyDescent="0.2">
      <c r="A242" t="s">
        <v>521</v>
      </c>
      <c r="B242" t="s">
        <v>504</v>
      </c>
      <c r="C242" t="s">
        <v>473</v>
      </c>
      <c r="D242" t="s">
        <v>265</v>
      </c>
      <c r="E242">
        <v>121</v>
      </c>
      <c r="J242">
        <v>236</v>
      </c>
      <c r="O242">
        <v>460</v>
      </c>
      <c r="T242">
        <v>895</v>
      </c>
      <c r="Y242">
        <v>1741</v>
      </c>
      <c r="AD242">
        <v>3386</v>
      </c>
      <c r="AI242">
        <v>2911</v>
      </c>
      <c r="AN242">
        <v>3274</v>
      </c>
      <c r="AS242">
        <v>3684</v>
      </c>
      <c r="AX242">
        <v>4301</v>
      </c>
      <c r="BC242">
        <v>5022</v>
      </c>
      <c r="BH242">
        <v>5731</v>
      </c>
    </row>
    <row r="243" spans="1:60" x14ac:dyDescent="0.2">
      <c r="A243" t="s">
        <v>6</v>
      </c>
      <c r="B243" t="s">
        <v>71</v>
      </c>
      <c r="C243" t="s">
        <v>473</v>
      </c>
      <c r="D243" t="s">
        <v>265</v>
      </c>
      <c r="E243">
        <v>17823042</v>
      </c>
      <c r="J243">
        <v>17168196</v>
      </c>
      <c r="O243">
        <v>16513007</v>
      </c>
      <c r="T243">
        <v>15613689</v>
      </c>
      <c r="Y243">
        <v>15654494</v>
      </c>
      <c r="AD243">
        <v>16148912</v>
      </c>
      <c r="AI243">
        <v>15144742</v>
      </c>
      <c r="AN243">
        <v>12405351</v>
      </c>
      <c r="AS243">
        <v>12474215</v>
      </c>
      <c r="AX243">
        <v>11153081</v>
      </c>
      <c r="BC243">
        <v>11565030</v>
      </c>
      <c r="BH243">
        <v>11377262</v>
      </c>
    </row>
    <row r="244" spans="1:60" x14ac:dyDescent="0.2">
      <c r="A244" t="s">
        <v>190</v>
      </c>
      <c r="B244" t="s">
        <v>404</v>
      </c>
      <c r="C244" t="s">
        <v>473</v>
      </c>
      <c r="D244" t="s">
        <v>265</v>
      </c>
      <c r="E244">
        <v>7897259</v>
      </c>
      <c r="J244">
        <v>8675286</v>
      </c>
      <c r="O244">
        <v>9246797</v>
      </c>
      <c r="T244">
        <v>9902034</v>
      </c>
      <c r="Y244">
        <v>12919321</v>
      </c>
      <c r="AD244">
        <v>12970372</v>
      </c>
      <c r="AI244">
        <v>14495276</v>
      </c>
      <c r="AN244">
        <v>15120927</v>
      </c>
      <c r="AS244">
        <v>13469475</v>
      </c>
      <c r="AX244">
        <v>13680256</v>
      </c>
      <c r="BC244">
        <v>15198834</v>
      </c>
      <c r="BH244">
        <v>18676830</v>
      </c>
    </row>
    <row r="245" spans="1:60" x14ac:dyDescent="0.2">
      <c r="A245" t="s">
        <v>537</v>
      </c>
      <c r="B245" t="s">
        <v>141</v>
      </c>
      <c r="C245" t="s">
        <v>473</v>
      </c>
      <c r="D245" t="s">
        <v>265</v>
      </c>
      <c r="E245">
        <v>81018</v>
      </c>
      <c r="J245">
        <v>70004</v>
      </c>
      <c r="O245">
        <v>60495</v>
      </c>
      <c r="T245">
        <v>61092</v>
      </c>
      <c r="Y245">
        <v>61514</v>
      </c>
      <c r="AD245">
        <v>55736</v>
      </c>
      <c r="AI245">
        <v>50666</v>
      </c>
      <c r="AN245">
        <v>45994</v>
      </c>
      <c r="AS245">
        <v>41753</v>
      </c>
      <c r="AX245">
        <v>44812</v>
      </c>
      <c r="BC245">
        <v>48226</v>
      </c>
      <c r="BH245">
        <v>49883</v>
      </c>
    </row>
    <row r="246" spans="1:60" x14ac:dyDescent="0.2">
      <c r="A246" t="s">
        <v>171</v>
      </c>
      <c r="B246" t="s">
        <v>15</v>
      </c>
      <c r="C246" t="s">
        <v>473</v>
      </c>
      <c r="D246" t="s">
        <v>265</v>
      </c>
      <c r="E246">
        <v>169202</v>
      </c>
      <c r="J246">
        <v>76356</v>
      </c>
      <c r="O246">
        <v>51436</v>
      </c>
      <c r="T246">
        <v>37912</v>
      </c>
      <c r="Y246">
        <v>37985</v>
      </c>
      <c r="AD246">
        <v>38029</v>
      </c>
      <c r="AI246">
        <v>37984</v>
      </c>
      <c r="AN246">
        <v>37867</v>
      </c>
      <c r="AS246">
        <v>36446</v>
      </c>
      <c r="AX246">
        <v>35040</v>
      </c>
      <c r="BC246">
        <v>43172</v>
      </c>
      <c r="BH246">
        <v>56701</v>
      </c>
    </row>
    <row r="247" spans="1:60" x14ac:dyDescent="0.2">
      <c r="A247" t="s">
        <v>297</v>
      </c>
      <c r="B247" t="s">
        <v>344</v>
      </c>
      <c r="C247" t="s">
        <v>473</v>
      </c>
      <c r="D247" t="s">
        <v>265</v>
      </c>
      <c r="E247">
        <v>947635</v>
      </c>
      <c r="J247">
        <v>926865</v>
      </c>
      <c r="O247">
        <v>376394</v>
      </c>
      <c r="T247">
        <v>144529</v>
      </c>
      <c r="Y247">
        <v>784193</v>
      </c>
      <c r="AD247">
        <v>933014</v>
      </c>
      <c r="AI247">
        <v>1163686</v>
      </c>
      <c r="AN247">
        <v>1216173</v>
      </c>
      <c r="AS247">
        <v>1280963</v>
      </c>
      <c r="AX247">
        <v>1319236</v>
      </c>
      <c r="BC247">
        <v>1367034</v>
      </c>
      <c r="BH247">
        <v>2964916</v>
      </c>
    </row>
    <row r="248" spans="1:60" x14ac:dyDescent="0.2">
      <c r="A248" t="s">
        <v>353</v>
      </c>
      <c r="B248" t="s">
        <v>76</v>
      </c>
      <c r="C248" t="s">
        <v>473</v>
      </c>
      <c r="D248" t="s">
        <v>265</v>
      </c>
      <c r="E248">
        <v>372</v>
      </c>
      <c r="J248">
        <v>363</v>
      </c>
      <c r="O248">
        <v>355</v>
      </c>
      <c r="T248">
        <v>347</v>
      </c>
      <c r="Y248">
        <v>339</v>
      </c>
      <c r="AD248">
        <v>331</v>
      </c>
      <c r="AI248">
        <v>318</v>
      </c>
      <c r="AN248">
        <v>263</v>
      </c>
      <c r="AS248">
        <v>217</v>
      </c>
      <c r="AX248">
        <v>183</v>
      </c>
      <c r="BC248">
        <v>154</v>
      </c>
      <c r="BH248">
        <v>141</v>
      </c>
    </row>
    <row r="249" spans="1:60" x14ac:dyDescent="0.2">
      <c r="A249" t="s">
        <v>458</v>
      </c>
      <c r="B249" t="s">
        <v>371</v>
      </c>
      <c r="C249" t="s">
        <v>473</v>
      </c>
      <c r="D249" t="s">
        <v>265</v>
      </c>
      <c r="E249">
        <v>477027</v>
      </c>
      <c r="J249">
        <v>486241</v>
      </c>
      <c r="O249">
        <v>505143</v>
      </c>
      <c r="T249">
        <v>607887</v>
      </c>
      <c r="Y249">
        <v>557173</v>
      </c>
      <c r="AD249">
        <v>547608</v>
      </c>
      <c r="AI249">
        <v>574025</v>
      </c>
      <c r="AN249">
        <v>1106043</v>
      </c>
      <c r="AS249">
        <v>928180</v>
      </c>
      <c r="AX249">
        <v>770846</v>
      </c>
      <c r="BC249">
        <v>308600</v>
      </c>
      <c r="BH249">
        <v>261222</v>
      </c>
    </row>
    <row r="250" spans="1:60" x14ac:dyDescent="0.2">
      <c r="A250" t="s">
        <v>561</v>
      </c>
      <c r="B250" t="s">
        <v>130</v>
      </c>
      <c r="C250" t="s">
        <v>473</v>
      </c>
      <c r="D250" t="s">
        <v>265</v>
      </c>
      <c r="E250">
        <v>771730</v>
      </c>
      <c r="J250">
        <v>907723</v>
      </c>
      <c r="O250">
        <v>948875</v>
      </c>
      <c r="T250">
        <v>774582</v>
      </c>
      <c r="Y250">
        <v>676609</v>
      </c>
      <c r="AD250">
        <v>633291</v>
      </c>
      <c r="AI250">
        <v>558307</v>
      </c>
      <c r="AN250">
        <v>634620</v>
      </c>
      <c r="AS250">
        <v>634703</v>
      </c>
      <c r="AX250">
        <v>652968</v>
      </c>
      <c r="BC250">
        <v>529160</v>
      </c>
      <c r="BH250">
        <v>749471</v>
      </c>
    </row>
    <row r="251" spans="1:60" x14ac:dyDescent="0.2">
      <c r="A251" t="s">
        <v>352</v>
      </c>
      <c r="B251" t="s">
        <v>408</v>
      </c>
      <c r="C251" t="s">
        <v>473</v>
      </c>
      <c r="D251" t="s">
        <v>265</v>
      </c>
      <c r="AI251">
        <v>6892920</v>
      </c>
      <c r="AN251">
        <v>6172338</v>
      </c>
      <c r="AS251">
        <v>5527087</v>
      </c>
      <c r="AX251">
        <v>5050302</v>
      </c>
      <c r="BC251">
        <v>4818767</v>
      </c>
      <c r="BH251">
        <v>4834898</v>
      </c>
    </row>
    <row r="252" spans="1:60" x14ac:dyDescent="0.2">
      <c r="A252" t="s">
        <v>133</v>
      </c>
      <c r="B252" t="s">
        <v>482</v>
      </c>
      <c r="C252" t="s">
        <v>473</v>
      </c>
      <c r="D252" t="s">
        <v>265</v>
      </c>
      <c r="E252">
        <v>7099718</v>
      </c>
      <c r="J252">
        <v>7075747</v>
      </c>
      <c r="O252">
        <v>7131181</v>
      </c>
      <c r="T252">
        <v>7354803</v>
      </c>
      <c r="Y252">
        <v>9265506</v>
      </c>
      <c r="AD252">
        <v>13326341</v>
      </c>
      <c r="AI252">
        <v>33293626</v>
      </c>
      <c r="AN252">
        <v>33228601</v>
      </c>
      <c r="AS252">
        <v>34271126</v>
      </c>
      <c r="AX252">
        <v>36345393</v>
      </c>
      <c r="BC252">
        <v>40062896</v>
      </c>
      <c r="BH252">
        <v>46970710</v>
      </c>
    </row>
    <row r="253" spans="1:60" x14ac:dyDescent="0.2">
      <c r="A253" t="s">
        <v>426</v>
      </c>
      <c r="B253" t="s">
        <v>587</v>
      </c>
      <c r="C253" t="s">
        <v>473</v>
      </c>
      <c r="D253" t="s">
        <v>265</v>
      </c>
      <c r="E253">
        <v>192155</v>
      </c>
      <c r="J253">
        <v>195019</v>
      </c>
      <c r="O253">
        <v>159962</v>
      </c>
      <c r="T253">
        <v>131446</v>
      </c>
      <c r="Y253">
        <v>116786</v>
      </c>
      <c r="AD253">
        <v>103762</v>
      </c>
      <c r="AI253">
        <v>98116</v>
      </c>
      <c r="AN253">
        <v>93428</v>
      </c>
      <c r="AS253">
        <v>88871</v>
      </c>
      <c r="AX253">
        <v>82318</v>
      </c>
      <c r="BC253">
        <v>76263</v>
      </c>
      <c r="BH253">
        <v>71799</v>
      </c>
    </row>
    <row r="254" spans="1:60" x14ac:dyDescent="0.2">
      <c r="A254" t="s">
        <v>325</v>
      </c>
      <c r="B254" t="s">
        <v>501</v>
      </c>
      <c r="C254" t="s">
        <v>473</v>
      </c>
      <c r="D254" t="s">
        <v>265</v>
      </c>
      <c r="E254">
        <v>10825599</v>
      </c>
      <c r="J254">
        <v>11354439</v>
      </c>
      <c r="O254">
        <v>11973787</v>
      </c>
      <c r="T254">
        <v>13991349</v>
      </c>
      <c r="Y254">
        <v>16364410</v>
      </c>
      <c r="AD254">
        <v>19491741</v>
      </c>
      <c r="AI254">
        <v>23251026</v>
      </c>
      <c r="AN254">
        <v>28451053</v>
      </c>
      <c r="AS254">
        <v>34814053</v>
      </c>
      <c r="AX254">
        <v>39258293</v>
      </c>
      <c r="BC254">
        <v>44183643</v>
      </c>
      <c r="BH254">
        <v>46627102</v>
      </c>
    </row>
    <row r="255" spans="1:60" x14ac:dyDescent="0.2">
      <c r="A255" t="s">
        <v>253</v>
      </c>
      <c r="B255" t="s">
        <v>127</v>
      </c>
      <c r="C255" t="s">
        <v>473</v>
      </c>
      <c r="D255" t="s">
        <v>265</v>
      </c>
      <c r="AI255">
        <v>1653000</v>
      </c>
      <c r="AN255">
        <v>1512577</v>
      </c>
      <c r="AS255">
        <v>1405250</v>
      </c>
      <c r="AX255">
        <v>1329345</v>
      </c>
      <c r="BC255">
        <v>1220149</v>
      </c>
      <c r="BH255">
        <v>1170899</v>
      </c>
    </row>
    <row r="256" spans="1:60" x14ac:dyDescent="0.2">
      <c r="A256" t="s">
        <v>40</v>
      </c>
      <c r="B256" t="s">
        <v>82</v>
      </c>
      <c r="C256" t="s">
        <v>473</v>
      </c>
      <c r="D256" t="s">
        <v>265</v>
      </c>
      <c r="E256">
        <v>2494</v>
      </c>
      <c r="J256">
        <v>2391</v>
      </c>
      <c r="O256">
        <v>2293</v>
      </c>
      <c r="T256">
        <v>2199</v>
      </c>
      <c r="Y256">
        <v>2129</v>
      </c>
      <c r="AD256">
        <v>2920</v>
      </c>
      <c r="AI256">
        <v>3970</v>
      </c>
      <c r="AN256">
        <v>4135</v>
      </c>
      <c r="AS256">
        <v>4307</v>
      </c>
      <c r="AX256">
        <v>4395</v>
      </c>
      <c r="BC256">
        <v>4485</v>
      </c>
      <c r="BH256">
        <v>4577</v>
      </c>
    </row>
    <row r="257" spans="1:60" x14ac:dyDescent="0.2">
      <c r="A257" t="s">
        <v>62</v>
      </c>
      <c r="B257" t="s">
        <v>261</v>
      </c>
      <c r="C257" t="s">
        <v>473</v>
      </c>
      <c r="D257" t="s">
        <v>265</v>
      </c>
      <c r="E257">
        <v>509504</v>
      </c>
      <c r="J257">
        <v>563247</v>
      </c>
      <c r="O257">
        <v>589283</v>
      </c>
      <c r="T257">
        <v>731423</v>
      </c>
      <c r="Y257">
        <v>966364</v>
      </c>
      <c r="AD257">
        <v>1032566</v>
      </c>
      <c r="AI257">
        <v>1025009</v>
      </c>
      <c r="AN257">
        <v>1019996</v>
      </c>
      <c r="AS257">
        <v>1013663</v>
      </c>
      <c r="AX257">
        <v>1070562</v>
      </c>
      <c r="BC257">
        <v>1331488</v>
      </c>
      <c r="BH257">
        <v>1404448</v>
      </c>
    </row>
    <row r="258" spans="1:60" x14ac:dyDescent="0.2">
      <c r="A258" t="s">
        <v>266</v>
      </c>
      <c r="B258" t="s">
        <v>483</v>
      </c>
      <c r="C258" t="s">
        <v>473</v>
      </c>
      <c r="D258" t="s">
        <v>265</v>
      </c>
      <c r="E258">
        <v>651</v>
      </c>
      <c r="J258">
        <v>1464</v>
      </c>
      <c r="O258">
        <v>3180</v>
      </c>
      <c r="T258">
        <v>3513</v>
      </c>
      <c r="Y258">
        <v>3906</v>
      </c>
      <c r="AD258">
        <v>5444</v>
      </c>
      <c r="AI258">
        <v>8035</v>
      </c>
      <c r="AN258">
        <v>10046</v>
      </c>
      <c r="AS258">
        <v>12058</v>
      </c>
      <c r="AX258">
        <v>13808</v>
      </c>
      <c r="BC258">
        <v>15558</v>
      </c>
      <c r="BH258">
        <v>17308</v>
      </c>
    </row>
    <row r="259" spans="1:60" x14ac:dyDescent="0.2">
      <c r="A259" t="s">
        <v>348</v>
      </c>
      <c r="B259" t="s">
        <v>110</v>
      </c>
      <c r="C259" t="s">
        <v>473</v>
      </c>
      <c r="D259" t="s">
        <v>265</v>
      </c>
      <c r="E259">
        <v>12069</v>
      </c>
      <c r="J259">
        <v>20342</v>
      </c>
      <c r="O259">
        <v>33704</v>
      </c>
      <c r="T259">
        <v>40390</v>
      </c>
      <c r="Y259">
        <v>48065</v>
      </c>
      <c r="AD259">
        <v>50029</v>
      </c>
      <c r="AI259">
        <v>51970</v>
      </c>
      <c r="AN259">
        <v>54241</v>
      </c>
      <c r="AS259">
        <v>56611</v>
      </c>
      <c r="AX259">
        <v>56647</v>
      </c>
      <c r="BC259">
        <v>56684</v>
      </c>
      <c r="BH259">
        <v>56721</v>
      </c>
    </row>
    <row r="260" spans="1:60" x14ac:dyDescent="0.2">
      <c r="A260" t="s">
        <v>201</v>
      </c>
      <c r="B260" t="s">
        <v>512</v>
      </c>
      <c r="C260" t="s">
        <v>473</v>
      </c>
      <c r="D260" t="s">
        <v>265</v>
      </c>
      <c r="E260">
        <v>4010</v>
      </c>
      <c r="J260">
        <v>4216</v>
      </c>
      <c r="O260">
        <v>4433</v>
      </c>
      <c r="T260">
        <v>4661</v>
      </c>
      <c r="Y260">
        <v>38901</v>
      </c>
      <c r="AD260">
        <v>28153</v>
      </c>
      <c r="AI260">
        <v>28118</v>
      </c>
      <c r="AN260">
        <v>51262</v>
      </c>
      <c r="AS260">
        <v>56754</v>
      </c>
      <c r="AX260">
        <v>51768</v>
      </c>
      <c r="BC260">
        <v>61756</v>
      </c>
      <c r="BH260">
        <v>72793</v>
      </c>
    </row>
    <row r="261" spans="1:60" x14ac:dyDescent="0.2">
      <c r="A261" t="s">
        <v>510</v>
      </c>
      <c r="B261" t="s">
        <v>98</v>
      </c>
      <c r="C261" t="s">
        <v>473</v>
      </c>
      <c r="D261" t="s">
        <v>265</v>
      </c>
      <c r="E261">
        <v>2832</v>
      </c>
      <c r="J261">
        <v>3059</v>
      </c>
      <c r="O261">
        <v>3304</v>
      </c>
      <c r="T261">
        <v>3569</v>
      </c>
      <c r="Y261">
        <v>3511</v>
      </c>
      <c r="AD261">
        <v>2752</v>
      </c>
      <c r="AI261">
        <v>2308</v>
      </c>
      <c r="AN261">
        <v>2461</v>
      </c>
      <c r="AS261">
        <v>2626</v>
      </c>
      <c r="AX261">
        <v>2800</v>
      </c>
      <c r="BC261">
        <v>2991</v>
      </c>
      <c r="BH261">
        <v>3187</v>
      </c>
    </row>
    <row r="262" spans="1:60" x14ac:dyDescent="0.2">
      <c r="A262" t="s">
        <v>478</v>
      </c>
      <c r="B262" t="s">
        <v>577</v>
      </c>
      <c r="C262" t="s">
        <v>473</v>
      </c>
      <c r="D262" t="s">
        <v>265</v>
      </c>
      <c r="E262">
        <v>71884946</v>
      </c>
      <c r="J262">
        <v>75216134</v>
      </c>
      <c r="O262">
        <v>78381866</v>
      </c>
      <c r="T262">
        <v>82720982</v>
      </c>
      <c r="Y262">
        <v>93716870</v>
      </c>
      <c r="AD262">
        <v>104614205</v>
      </c>
      <c r="AI262">
        <v>152269004</v>
      </c>
      <c r="AN262">
        <v>160448332</v>
      </c>
      <c r="AS262">
        <v>172278883</v>
      </c>
      <c r="AX262">
        <v>190789342</v>
      </c>
      <c r="BC262">
        <v>221233994</v>
      </c>
      <c r="BH262">
        <v>243192681</v>
      </c>
    </row>
    <row r="263" spans="1:60" x14ac:dyDescent="0.2">
      <c r="A263" t="s">
        <v>148</v>
      </c>
      <c r="B263" t="s">
        <v>391</v>
      </c>
      <c r="C263" t="s">
        <v>473</v>
      </c>
      <c r="D263" t="s">
        <v>265</v>
      </c>
      <c r="E263">
        <v>3430</v>
      </c>
      <c r="J263">
        <v>3442</v>
      </c>
      <c r="O263">
        <v>3373</v>
      </c>
      <c r="T263">
        <v>3742</v>
      </c>
      <c r="Y263">
        <v>4347</v>
      </c>
      <c r="AD263">
        <v>2422</v>
      </c>
      <c r="AI263">
        <v>3357</v>
      </c>
      <c r="AN263">
        <v>4694</v>
      </c>
      <c r="AS263">
        <v>5998</v>
      </c>
      <c r="AX263">
        <v>5746</v>
      </c>
      <c r="BC263">
        <v>5122</v>
      </c>
      <c r="BH263">
        <v>4929</v>
      </c>
    </row>
    <row r="264" spans="1:60" x14ac:dyDescent="0.2">
      <c r="A264" t="s">
        <v>351</v>
      </c>
      <c r="B264" t="s">
        <v>174</v>
      </c>
      <c r="C264" t="s">
        <v>473</v>
      </c>
      <c r="D264" t="s">
        <v>265</v>
      </c>
    </row>
    <row r="265" spans="1:60" x14ac:dyDescent="0.2">
      <c r="A265" t="s">
        <v>565</v>
      </c>
      <c r="B265" t="s">
        <v>11</v>
      </c>
      <c r="C265" t="s">
        <v>473</v>
      </c>
      <c r="D265" t="s">
        <v>265</v>
      </c>
      <c r="E265">
        <v>159146</v>
      </c>
      <c r="J265">
        <v>177076</v>
      </c>
      <c r="O265">
        <v>197025</v>
      </c>
      <c r="T265">
        <v>219222</v>
      </c>
      <c r="Y265">
        <v>259374</v>
      </c>
      <c r="AD265">
        <v>276039</v>
      </c>
      <c r="AI265">
        <v>118863</v>
      </c>
      <c r="AN265">
        <v>136515</v>
      </c>
      <c r="AS265">
        <v>143495</v>
      </c>
      <c r="AX265">
        <v>171073</v>
      </c>
      <c r="BC265">
        <v>285837</v>
      </c>
      <c r="BH265">
        <v>344131</v>
      </c>
    </row>
    <row r="266" spans="1:60" x14ac:dyDescent="0.2">
      <c r="A266" t="s">
        <v>393</v>
      </c>
      <c r="B266" t="s">
        <v>317</v>
      </c>
      <c r="C266" t="s">
        <v>473</v>
      </c>
      <c r="D266" t="s">
        <v>265</v>
      </c>
      <c r="E266">
        <v>927656</v>
      </c>
      <c r="J266">
        <v>945162</v>
      </c>
      <c r="O266">
        <v>961496</v>
      </c>
      <c r="T266">
        <v>962371</v>
      </c>
      <c r="Y266">
        <v>983303</v>
      </c>
      <c r="AD266">
        <v>1808198</v>
      </c>
      <c r="AI266">
        <v>1163883</v>
      </c>
      <c r="AN266">
        <v>1003807</v>
      </c>
      <c r="AS266">
        <v>1001825</v>
      </c>
      <c r="AX266">
        <v>1210936</v>
      </c>
      <c r="BC266">
        <v>1943099</v>
      </c>
      <c r="BH266">
        <v>3142511</v>
      </c>
    </row>
    <row r="267" spans="1:60" x14ac:dyDescent="0.2">
      <c r="A267" t="s">
        <v>7</v>
      </c>
      <c r="B267" t="s">
        <v>349</v>
      </c>
      <c r="C267" t="s">
        <v>473</v>
      </c>
      <c r="D267" t="s">
        <v>265</v>
      </c>
      <c r="E267">
        <v>360835</v>
      </c>
      <c r="J267">
        <v>325507</v>
      </c>
      <c r="O267">
        <v>303465</v>
      </c>
      <c r="T267">
        <v>297072</v>
      </c>
      <c r="Y267">
        <v>278798</v>
      </c>
      <c r="AD267">
        <v>281906</v>
      </c>
      <c r="AI267">
        <v>279029</v>
      </c>
      <c r="AN267">
        <v>244338</v>
      </c>
      <c r="AS267">
        <v>321167</v>
      </c>
      <c r="AX267">
        <v>252749</v>
      </c>
      <c r="BC267">
        <v>149637</v>
      </c>
      <c r="BH267">
        <v>127915</v>
      </c>
    </row>
    <row r="268" spans="1:60" x14ac:dyDescent="0.2">
      <c r="A268" t="s">
        <v>596</v>
      </c>
      <c r="B268" t="s">
        <v>280</v>
      </c>
      <c r="C268" t="s">
        <v>473</v>
      </c>
      <c r="D268" t="s">
        <v>265</v>
      </c>
      <c r="E268">
        <v>387173</v>
      </c>
      <c r="J268">
        <v>448754</v>
      </c>
      <c r="O268">
        <v>499069</v>
      </c>
      <c r="T268">
        <v>484678</v>
      </c>
      <c r="Y268">
        <v>470728</v>
      </c>
      <c r="AD268">
        <v>513780</v>
      </c>
      <c r="AI268">
        <v>626821</v>
      </c>
      <c r="AN268">
        <v>431226</v>
      </c>
      <c r="AS268">
        <v>410041</v>
      </c>
      <c r="AX268">
        <v>392693</v>
      </c>
      <c r="BC268">
        <v>397891</v>
      </c>
      <c r="BH268">
        <v>398866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Regression-Data</vt:lpstr>
      <vt:lpstr>imigration</vt:lpstr>
      <vt:lpstr>FDIWIR2010</vt:lpstr>
      <vt:lpstr>FDIWIR2015</vt:lpstr>
      <vt:lpstr>ImigrationData-All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Kharlamov</dc:creator>
  <cp:lastModifiedBy>Microsoft Office User</cp:lastModifiedBy>
  <dcterms:created xsi:type="dcterms:W3CDTF">2019-06-17T18:30:09Z</dcterms:created>
  <dcterms:modified xsi:type="dcterms:W3CDTF">2019-06-19T17:00:16Z</dcterms:modified>
</cp:coreProperties>
</file>