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20" yWindow="400" windowWidth="19420" windowHeight="11020" tabRatio="575"/>
  </bookViews>
  <sheets>
    <sheet name="Primary Drainage" sheetId="4" r:id="rId1"/>
    <sheet name="Forced Imbibition" sheetId="5" r:id="rId2"/>
    <sheet name="Secondary Drainage" sheetId="6" r:id="rId3"/>
    <sheet name="DP vs Sw" sheetId="9" r:id="rId4"/>
    <sheet name="Rate vs Sw" sheetId="7" r:id="rId5"/>
    <sheet name="Data" sheetId="1" r:id="rId6"/>
    <sheet name="new data FI_Stefan" sheetId="10" r:id="rId7"/>
  </sheets>
  <calcPr calcId="152511"/>
</workbook>
</file>

<file path=xl/calcChain.xml><?xml version="1.0" encoding="utf-8"?>
<calcChain xmlns="http://schemas.openxmlformats.org/spreadsheetml/2006/main">
  <c r="G13" i="10" l="1"/>
  <c r="L13" i="10"/>
  <c r="G11" i="10"/>
  <c r="L11" i="10"/>
  <c r="F12" i="10"/>
  <c r="G12" i="10"/>
  <c r="L12" i="10"/>
  <c r="F13" i="10"/>
  <c r="F14" i="10"/>
  <c r="G14" i="10"/>
  <c r="L14" i="10"/>
  <c r="F15" i="10"/>
  <c r="G15" i="10"/>
  <c r="L15" i="10"/>
  <c r="F16" i="10"/>
  <c r="G16" i="10"/>
  <c r="L16" i="10"/>
  <c r="F11" i="10"/>
  <c r="E242" i="1"/>
  <c r="E243" i="1"/>
  <c r="E244" i="1"/>
  <c r="E245" i="1"/>
  <c r="E246" i="1"/>
  <c r="E247" i="1"/>
  <c r="E248" i="1"/>
  <c r="E249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242" i="1"/>
  <c r="D243" i="1"/>
  <c r="D244" i="1"/>
  <c r="D245" i="1"/>
  <c r="D246" i="1"/>
  <c r="D247" i="1"/>
  <c r="D248" i="1"/>
  <c r="D249" i="1"/>
  <c r="D250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G248" i="1"/>
  <c r="AG252" i="1"/>
  <c r="AG247" i="1"/>
  <c r="AF42" i="1"/>
  <c r="AF41" i="1"/>
  <c r="F242" i="1"/>
  <c r="F243" i="1"/>
  <c r="F244" i="1"/>
  <c r="F245" i="1"/>
  <c r="F246" i="1"/>
  <c r="F241" i="1"/>
  <c r="F247" i="1"/>
  <c r="U245" i="1"/>
  <c r="AL109" i="1"/>
  <c r="AS109" i="1"/>
  <c r="AL133" i="1"/>
  <c r="AS133" i="1"/>
  <c r="AL157" i="1"/>
  <c r="AS157" i="1"/>
  <c r="AL165" i="1"/>
  <c r="AS165" i="1"/>
  <c r="AL181" i="1"/>
  <c r="AS181" i="1"/>
  <c r="AL189" i="1"/>
  <c r="AS189" i="1"/>
  <c r="AE42" i="1"/>
  <c r="AL42" i="1"/>
  <c r="AS42" i="1"/>
  <c r="AE43" i="1"/>
  <c r="AL43" i="1"/>
  <c r="AS43" i="1"/>
  <c r="AE44" i="1"/>
  <c r="AL44" i="1"/>
  <c r="AS44" i="1"/>
  <c r="AE45" i="1"/>
  <c r="AL45" i="1"/>
  <c r="AS45" i="1"/>
  <c r="AE46" i="1"/>
  <c r="AL46" i="1"/>
  <c r="AS46" i="1"/>
  <c r="AE47" i="1"/>
  <c r="AL47" i="1"/>
  <c r="AS47" i="1"/>
  <c r="AE48" i="1"/>
  <c r="AL48" i="1"/>
  <c r="AS48" i="1"/>
  <c r="AE49" i="1"/>
  <c r="AL49" i="1"/>
  <c r="AS49" i="1"/>
  <c r="AE50" i="1"/>
  <c r="AL50" i="1"/>
  <c r="AS50" i="1"/>
  <c r="AE51" i="1"/>
  <c r="AL51" i="1"/>
  <c r="AS51" i="1"/>
  <c r="AE52" i="1"/>
  <c r="AL52" i="1"/>
  <c r="AS52" i="1"/>
  <c r="AE53" i="1"/>
  <c r="AL53" i="1"/>
  <c r="AS53" i="1"/>
  <c r="AE54" i="1"/>
  <c r="AL54" i="1"/>
  <c r="AS54" i="1"/>
  <c r="AE55" i="1"/>
  <c r="AL55" i="1"/>
  <c r="AS55" i="1"/>
  <c r="AE56" i="1"/>
  <c r="AL56" i="1"/>
  <c r="AS56" i="1"/>
  <c r="AE57" i="1"/>
  <c r="AL57" i="1"/>
  <c r="AS57" i="1"/>
  <c r="AE58" i="1"/>
  <c r="AL58" i="1"/>
  <c r="AS58" i="1"/>
  <c r="AE59" i="1"/>
  <c r="AL59" i="1"/>
  <c r="AS59" i="1"/>
  <c r="AE60" i="1"/>
  <c r="AL60" i="1"/>
  <c r="AS60" i="1"/>
  <c r="AE61" i="1"/>
  <c r="AL61" i="1"/>
  <c r="AS61" i="1"/>
  <c r="AE62" i="1"/>
  <c r="AL62" i="1"/>
  <c r="AS62" i="1"/>
  <c r="AE63" i="1"/>
  <c r="AL63" i="1"/>
  <c r="AS63" i="1"/>
  <c r="AE64" i="1"/>
  <c r="AL64" i="1"/>
  <c r="AS64" i="1"/>
  <c r="AE65" i="1"/>
  <c r="AL65" i="1"/>
  <c r="AS65" i="1"/>
  <c r="AE66" i="1"/>
  <c r="AL66" i="1"/>
  <c r="AS66" i="1"/>
  <c r="AE67" i="1"/>
  <c r="AL67" i="1"/>
  <c r="AS67" i="1"/>
  <c r="AE68" i="1"/>
  <c r="AL68" i="1"/>
  <c r="AS68" i="1"/>
  <c r="AE69" i="1"/>
  <c r="AL69" i="1"/>
  <c r="AS69" i="1"/>
  <c r="AE70" i="1"/>
  <c r="AL70" i="1"/>
  <c r="AS70" i="1"/>
  <c r="AE71" i="1"/>
  <c r="AL71" i="1"/>
  <c r="AS71" i="1"/>
  <c r="AE72" i="1"/>
  <c r="AL72" i="1"/>
  <c r="AS72" i="1"/>
  <c r="AE73" i="1"/>
  <c r="AL73" i="1"/>
  <c r="AS73" i="1"/>
  <c r="AE74" i="1"/>
  <c r="AL74" i="1"/>
  <c r="AS74" i="1"/>
  <c r="AE75" i="1"/>
  <c r="AL75" i="1"/>
  <c r="AS75" i="1"/>
  <c r="AE76" i="1"/>
  <c r="AL76" i="1"/>
  <c r="AS76" i="1"/>
  <c r="AE77" i="1"/>
  <c r="AL77" i="1"/>
  <c r="AS77" i="1"/>
  <c r="AE78" i="1"/>
  <c r="AL78" i="1"/>
  <c r="AS78" i="1"/>
  <c r="AE79" i="1"/>
  <c r="AL79" i="1"/>
  <c r="AS79" i="1"/>
  <c r="AE80" i="1"/>
  <c r="AL80" i="1"/>
  <c r="AS80" i="1"/>
  <c r="AE81" i="1"/>
  <c r="AL81" i="1"/>
  <c r="AS81" i="1"/>
  <c r="AE82" i="1"/>
  <c r="AL82" i="1"/>
  <c r="AS82" i="1"/>
  <c r="AE83" i="1"/>
  <c r="AL83" i="1"/>
  <c r="AS83" i="1"/>
  <c r="AE84" i="1"/>
  <c r="AL84" i="1"/>
  <c r="AS84" i="1"/>
  <c r="AE85" i="1"/>
  <c r="AL85" i="1"/>
  <c r="AS85" i="1"/>
  <c r="AE86" i="1"/>
  <c r="AL86" i="1"/>
  <c r="AS86" i="1"/>
  <c r="AE87" i="1"/>
  <c r="AL87" i="1"/>
  <c r="AS87" i="1"/>
  <c r="AE88" i="1"/>
  <c r="AL88" i="1"/>
  <c r="AS88" i="1"/>
  <c r="AE89" i="1"/>
  <c r="AL89" i="1"/>
  <c r="AS89" i="1"/>
  <c r="AE90" i="1"/>
  <c r="AL90" i="1"/>
  <c r="AS90" i="1"/>
  <c r="AE91" i="1"/>
  <c r="AL91" i="1"/>
  <c r="AS91" i="1"/>
  <c r="AE92" i="1"/>
  <c r="AL92" i="1"/>
  <c r="AS92" i="1"/>
  <c r="AE93" i="1"/>
  <c r="AL93" i="1"/>
  <c r="AS93" i="1"/>
  <c r="AE94" i="1"/>
  <c r="AL94" i="1"/>
  <c r="AS94" i="1"/>
  <c r="AE95" i="1"/>
  <c r="AL95" i="1"/>
  <c r="AS95" i="1"/>
  <c r="AE96" i="1"/>
  <c r="AL96" i="1"/>
  <c r="AS96" i="1"/>
  <c r="AE97" i="1"/>
  <c r="AL97" i="1"/>
  <c r="AS97" i="1"/>
  <c r="AE98" i="1"/>
  <c r="AL98" i="1"/>
  <c r="AS98" i="1"/>
  <c r="AE99" i="1"/>
  <c r="AL99" i="1"/>
  <c r="AS99" i="1"/>
  <c r="AE100" i="1"/>
  <c r="AL100" i="1"/>
  <c r="AS100" i="1"/>
  <c r="AE101" i="1"/>
  <c r="AL101" i="1"/>
  <c r="AS101" i="1"/>
  <c r="AE102" i="1"/>
  <c r="AL102" i="1"/>
  <c r="AS102" i="1"/>
  <c r="AE103" i="1"/>
  <c r="AL103" i="1"/>
  <c r="AS103" i="1"/>
  <c r="AE104" i="1"/>
  <c r="AL104" i="1"/>
  <c r="AS104" i="1"/>
  <c r="AE105" i="1"/>
  <c r="AL105" i="1"/>
  <c r="AS105" i="1"/>
  <c r="AE106" i="1"/>
  <c r="AL106" i="1"/>
  <c r="AS106" i="1"/>
  <c r="AE107" i="1"/>
  <c r="AL107" i="1"/>
  <c r="AS107" i="1"/>
  <c r="AE108" i="1"/>
  <c r="AL108" i="1"/>
  <c r="AS108" i="1"/>
  <c r="AE109" i="1"/>
  <c r="AE110" i="1"/>
  <c r="AL110" i="1"/>
  <c r="AS110" i="1"/>
  <c r="AE111" i="1"/>
  <c r="AL111" i="1"/>
  <c r="AS111" i="1"/>
  <c r="AE112" i="1"/>
  <c r="AL112" i="1"/>
  <c r="AS112" i="1"/>
  <c r="AE113" i="1"/>
  <c r="AL113" i="1"/>
  <c r="AS113" i="1"/>
  <c r="AE114" i="1"/>
  <c r="AL114" i="1"/>
  <c r="AS114" i="1"/>
  <c r="AE115" i="1"/>
  <c r="AL115" i="1"/>
  <c r="AS115" i="1"/>
  <c r="AE116" i="1"/>
  <c r="AL116" i="1"/>
  <c r="AS116" i="1"/>
  <c r="AE117" i="1"/>
  <c r="AL117" i="1"/>
  <c r="AS117" i="1"/>
  <c r="AE118" i="1"/>
  <c r="AL118" i="1"/>
  <c r="AS118" i="1"/>
  <c r="AE119" i="1"/>
  <c r="AL119" i="1"/>
  <c r="AS119" i="1"/>
  <c r="AE120" i="1"/>
  <c r="AL120" i="1"/>
  <c r="AS120" i="1"/>
  <c r="AE121" i="1"/>
  <c r="AL121" i="1"/>
  <c r="AS121" i="1"/>
  <c r="AE122" i="1"/>
  <c r="AL122" i="1"/>
  <c r="AS122" i="1"/>
  <c r="AE123" i="1"/>
  <c r="AL123" i="1"/>
  <c r="AS123" i="1"/>
  <c r="AE124" i="1"/>
  <c r="AL124" i="1"/>
  <c r="AS124" i="1"/>
  <c r="AE125" i="1"/>
  <c r="AL125" i="1"/>
  <c r="AS125" i="1"/>
  <c r="AE126" i="1"/>
  <c r="AL126" i="1"/>
  <c r="AS126" i="1"/>
  <c r="AE127" i="1"/>
  <c r="AL127" i="1"/>
  <c r="AS127" i="1"/>
  <c r="AE128" i="1"/>
  <c r="AL128" i="1"/>
  <c r="AS128" i="1"/>
  <c r="AE129" i="1"/>
  <c r="AL129" i="1"/>
  <c r="AS129" i="1"/>
  <c r="AE130" i="1"/>
  <c r="AL130" i="1"/>
  <c r="AS130" i="1"/>
  <c r="AE131" i="1"/>
  <c r="AL131" i="1"/>
  <c r="AS131" i="1"/>
  <c r="AE132" i="1"/>
  <c r="AL132" i="1"/>
  <c r="AS132" i="1"/>
  <c r="AE133" i="1"/>
  <c r="AE134" i="1"/>
  <c r="AL134" i="1"/>
  <c r="AS134" i="1"/>
  <c r="AE135" i="1"/>
  <c r="AL135" i="1"/>
  <c r="AS135" i="1"/>
  <c r="AE136" i="1"/>
  <c r="AL136" i="1"/>
  <c r="AS136" i="1"/>
  <c r="AE137" i="1"/>
  <c r="AL137" i="1"/>
  <c r="AS137" i="1"/>
  <c r="AE138" i="1"/>
  <c r="AL138" i="1"/>
  <c r="AS138" i="1"/>
  <c r="AE139" i="1"/>
  <c r="AL139" i="1"/>
  <c r="AS139" i="1"/>
  <c r="AE140" i="1"/>
  <c r="AL140" i="1"/>
  <c r="AS140" i="1"/>
  <c r="AE141" i="1"/>
  <c r="AL141" i="1"/>
  <c r="AS141" i="1"/>
  <c r="AE142" i="1"/>
  <c r="AL142" i="1"/>
  <c r="AS142" i="1"/>
  <c r="AE143" i="1"/>
  <c r="AL143" i="1"/>
  <c r="AS143" i="1"/>
  <c r="AE144" i="1"/>
  <c r="AL144" i="1"/>
  <c r="AS144" i="1"/>
  <c r="AE145" i="1"/>
  <c r="AL145" i="1"/>
  <c r="AS145" i="1"/>
  <c r="AE146" i="1"/>
  <c r="AL146" i="1"/>
  <c r="AS146" i="1"/>
  <c r="AE147" i="1"/>
  <c r="AL147" i="1"/>
  <c r="AS147" i="1"/>
  <c r="AE148" i="1"/>
  <c r="AL148" i="1"/>
  <c r="AS148" i="1"/>
  <c r="AE149" i="1"/>
  <c r="AL149" i="1"/>
  <c r="AS149" i="1"/>
  <c r="AE150" i="1"/>
  <c r="AL150" i="1"/>
  <c r="AS150" i="1"/>
  <c r="AE151" i="1"/>
  <c r="AL151" i="1"/>
  <c r="AS151" i="1"/>
  <c r="AE152" i="1"/>
  <c r="AL152" i="1"/>
  <c r="AS152" i="1"/>
  <c r="AE153" i="1"/>
  <c r="AL153" i="1"/>
  <c r="AS153" i="1"/>
  <c r="AE154" i="1"/>
  <c r="AL154" i="1"/>
  <c r="AS154" i="1"/>
  <c r="AE155" i="1"/>
  <c r="AL155" i="1"/>
  <c r="AS155" i="1"/>
  <c r="AE156" i="1"/>
  <c r="AL156" i="1"/>
  <c r="AS156" i="1"/>
  <c r="AE157" i="1"/>
  <c r="AE158" i="1"/>
  <c r="AL158" i="1"/>
  <c r="AS158" i="1"/>
  <c r="AE159" i="1"/>
  <c r="AL159" i="1"/>
  <c r="AS159" i="1"/>
  <c r="AE160" i="1"/>
  <c r="AL160" i="1"/>
  <c r="AS160" i="1"/>
  <c r="AE161" i="1"/>
  <c r="AL161" i="1"/>
  <c r="AS161" i="1"/>
  <c r="AE162" i="1"/>
  <c r="AL162" i="1"/>
  <c r="AS162" i="1"/>
  <c r="AE163" i="1"/>
  <c r="AL163" i="1"/>
  <c r="AS163" i="1"/>
  <c r="AE164" i="1"/>
  <c r="AL164" i="1"/>
  <c r="AS164" i="1"/>
  <c r="AE165" i="1"/>
  <c r="AE166" i="1"/>
  <c r="AL166" i="1"/>
  <c r="AS166" i="1"/>
  <c r="AE167" i="1"/>
  <c r="AL167" i="1"/>
  <c r="AS167" i="1"/>
  <c r="AE168" i="1"/>
  <c r="AL168" i="1"/>
  <c r="AS168" i="1"/>
  <c r="AE169" i="1"/>
  <c r="AL169" i="1"/>
  <c r="AS169" i="1"/>
  <c r="AE170" i="1"/>
  <c r="AL170" i="1"/>
  <c r="AS170" i="1"/>
  <c r="AE171" i="1"/>
  <c r="AL171" i="1"/>
  <c r="AS171" i="1"/>
  <c r="AE172" i="1"/>
  <c r="AL172" i="1"/>
  <c r="AS172" i="1"/>
  <c r="AE173" i="1"/>
  <c r="AL173" i="1"/>
  <c r="AS173" i="1"/>
  <c r="AE174" i="1"/>
  <c r="AL174" i="1"/>
  <c r="AS174" i="1"/>
  <c r="AE175" i="1"/>
  <c r="AL175" i="1"/>
  <c r="AS175" i="1"/>
  <c r="AE176" i="1"/>
  <c r="AL176" i="1"/>
  <c r="AS176" i="1"/>
  <c r="AE177" i="1"/>
  <c r="AL177" i="1"/>
  <c r="AS177" i="1"/>
  <c r="AE178" i="1"/>
  <c r="AL178" i="1"/>
  <c r="AS178" i="1"/>
  <c r="AE179" i="1"/>
  <c r="AL179" i="1"/>
  <c r="AS179" i="1"/>
  <c r="AE180" i="1"/>
  <c r="AL180" i="1"/>
  <c r="AS180" i="1"/>
  <c r="AE181" i="1"/>
  <c r="AE182" i="1"/>
  <c r="AL182" i="1"/>
  <c r="AS182" i="1"/>
  <c r="AE183" i="1"/>
  <c r="AL183" i="1"/>
  <c r="AS183" i="1"/>
  <c r="AE184" i="1"/>
  <c r="AL184" i="1"/>
  <c r="AS184" i="1"/>
  <c r="AE185" i="1"/>
  <c r="AL185" i="1"/>
  <c r="AS185" i="1"/>
  <c r="AE186" i="1"/>
  <c r="AL186" i="1"/>
  <c r="AS186" i="1"/>
  <c r="AE187" i="1"/>
  <c r="AL187" i="1"/>
  <c r="AS187" i="1"/>
  <c r="AE188" i="1"/>
  <c r="AL188" i="1"/>
  <c r="AS188" i="1"/>
  <c r="AE189" i="1"/>
  <c r="AE190" i="1"/>
  <c r="AL190" i="1"/>
  <c r="AS190" i="1"/>
  <c r="AE191" i="1"/>
  <c r="AL191" i="1"/>
  <c r="AS191" i="1"/>
  <c r="AE192" i="1"/>
  <c r="AL192" i="1"/>
  <c r="AS192" i="1"/>
  <c r="AE193" i="1"/>
  <c r="AL193" i="1"/>
  <c r="AS193" i="1"/>
  <c r="AE194" i="1"/>
  <c r="AL194" i="1"/>
  <c r="AS194" i="1"/>
  <c r="AE195" i="1"/>
  <c r="AL195" i="1"/>
  <c r="AS195" i="1"/>
  <c r="AE196" i="1"/>
  <c r="AL196" i="1"/>
  <c r="AS196" i="1"/>
  <c r="AE197" i="1"/>
  <c r="AL197" i="1"/>
  <c r="AS197" i="1"/>
  <c r="AE198" i="1"/>
  <c r="AL198" i="1"/>
  <c r="AS198" i="1"/>
  <c r="AE199" i="1"/>
  <c r="AL199" i="1"/>
  <c r="AS199" i="1"/>
  <c r="AE200" i="1"/>
  <c r="AL200" i="1"/>
  <c r="AS200" i="1"/>
  <c r="AE201" i="1"/>
  <c r="AL201" i="1"/>
  <c r="AS201" i="1"/>
  <c r="AE202" i="1"/>
  <c r="AL202" i="1"/>
  <c r="AS202" i="1"/>
  <c r="AE203" i="1"/>
  <c r="AL203" i="1"/>
  <c r="AS203" i="1"/>
  <c r="AE41" i="1"/>
  <c r="AL41" i="1"/>
  <c r="AS41" i="1"/>
  <c r="AF7" i="1"/>
  <c r="AG7" i="1"/>
  <c r="AH7" i="1"/>
  <c r="AI7" i="1"/>
  <c r="AJ7" i="1"/>
  <c r="AK7" i="1"/>
  <c r="AM7" i="1"/>
  <c r="AN7" i="1"/>
  <c r="AO7" i="1"/>
  <c r="AP7" i="1"/>
  <c r="AQ7" i="1"/>
  <c r="AR7" i="1"/>
  <c r="AT7" i="1"/>
  <c r="AU7" i="1"/>
  <c r="AV7" i="1"/>
  <c r="AW7" i="1"/>
  <c r="AX7" i="1"/>
  <c r="AY7" i="1"/>
  <c r="AF8" i="1"/>
  <c r="AG8" i="1"/>
  <c r="AH8" i="1"/>
  <c r="AI8" i="1"/>
  <c r="AJ8" i="1"/>
  <c r="AK8" i="1"/>
  <c r="AM8" i="1"/>
  <c r="AN8" i="1"/>
  <c r="AO8" i="1"/>
  <c r="AP8" i="1"/>
  <c r="AQ8" i="1"/>
  <c r="AR8" i="1"/>
  <c r="AT8" i="1"/>
  <c r="AU8" i="1"/>
  <c r="AV8" i="1"/>
  <c r="AW8" i="1"/>
  <c r="AX8" i="1"/>
  <c r="AY8" i="1"/>
  <c r="AF9" i="1"/>
  <c r="AG9" i="1"/>
  <c r="AH9" i="1"/>
  <c r="AI9" i="1"/>
  <c r="AJ9" i="1"/>
  <c r="AK9" i="1"/>
  <c r="AM9" i="1"/>
  <c r="AN9" i="1"/>
  <c r="AO9" i="1"/>
  <c r="AP9" i="1"/>
  <c r="AQ9" i="1"/>
  <c r="AR9" i="1"/>
  <c r="AT9" i="1"/>
  <c r="AU9" i="1"/>
  <c r="AV9" i="1"/>
  <c r="AW9" i="1"/>
  <c r="AX9" i="1"/>
  <c r="AY9" i="1"/>
  <c r="AF10" i="1"/>
  <c r="AG10" i="1"/>
  <c r="AH10" i="1"/>
  <c r="AI10" i="1"/>
  <c r="AJ10" i="1"/>
  <c r="AK10" i="1"/>
  <c r="AM10" i="1"/>
  <c r="AN10" i="1"/>
  <c r="AO10" i="1"/>
  <c r="AP10" i="1"/>
  <c r="AQ10" i="1"/>
  <c r="AR10" i="1"/>
  <c r="AT10" i="1"/>
  <c r="AU10" i="1"/>
  <c r="AV10" i="1"/>
  <c r="AW10" i="1"/>
  <c r="AX10" i="1"/>
  <c r="AY10" i="1"/>
  <c r="AF11" i="1"/>
  <c r="AG11" i="1"/>
  <c r="AH11" i="1"/>
  <c r="AI11" i="1"/>
  <c r="AJ11" i="1"/>
  <c r="AK11" i="1"/>
  <c r="AM11" i="1"/>
  <c r="AN11" i="1"/>
  <c r="AO11" i="1"/>
  <c r="AP11" i="1"/>
  <c r="AQ11" i="1"/>
  <c r="AR11" i="1"/>
  <c r="AT11" i="1"/>
  <c r="AU11" i="1"/>
  <c r="AV11" i="1"/>
  <c r="AW11" i="1"/>
  <c r="AX11" i="1"/>
  <c r="AY11" i="1"/>
  <c r="AF12" i="1"/>
  <c r="AG12" i="1"/>
  <c r="AH12" i="1"/>
  <c r="AI12" i="1"/>
  <c r="AJ12" i="1"/>
  <c r="AK12" i="1"/>
  <c r="AM12" i="1"/>
  <c r="AN12" i="1"/>
  <c r="AO12" i="1"/>
  <c r="AP12" i="1"/>
  <c r="AQ12" i="1"/>
  <c r="AR12" i="1"/>
  <c r="AT12" i="1"/>
  <c r="AU12" i="1"/>
  <c r="AV12" i="1"/>
  <c r="AW12" i="1"/>
  <c r="AX12" i="1"/>
  <c r="AY12" i="1"/>
  <c r="AF13" i="1"/>
  <c r="AG13" i="1"/>
  <c r="AH13" i="1"/>
  <c r="AI13" i="1"/>
  <c r="AJ13" i="1"/>
  <c r="AK13" i="1"/>
  <c r="AM13" i="1"/>
  <c r="AN13" i="1"/>
  <c r="AO13" i="1"/>
  <c r="AP13" i="1"/>
  <c r="AQ13" i="1"/>
  <c r="AR13" i="1"/>
  <c r="AT13" i="1"/>
  <c r="AU13" i="1"/>
  <c r="AV13" i="1"/>
  <c r="AW13" i="1"/>
  <c r="AX13" i="1"/>
  <c r="AY13" i="1"/>
  <c r="AF14" i="1"/>
  <c r="AG14" i="1"/>
  <c r="AH14" i="1"/>
  <c r="AI14" i="1"/>
  <c r="AJ14" i="1"/>
  <c r="AK14" i="1"/>
  <c r="AM14" i="1"/>
  <c r="AN14" i="1"/>
  <c r="AO14" i="1"/>
  <c r="AP14" i="1"/>
  <c r="AQ14" i="1"/>
  <c r="AR14" i="1"/>
  <c r="AT14" i="1"/>
  <c r="AU14" i="1"/>
  <c r="AV14" i="1"/>
  <c r="AW14" i="1"/>
  <c r="AX14" i="1"/>
  <c r="AY14" i="1"/>
  <c r="AF15" i="1"/>
  <c r="AG15" i="1"/>
  <c r="AH15" i="1"/>
  <c r="AI15" i="1"/>
  <c r="AJ15" i="1"/>
  <c r="AK15" i="1"/>
  <c r="AM15" i="1"/>
  <c r="AN15" i="1"/>
  <c r="AO15" i="1"/>
  <c r="AP15" i="1"/>
  <c r="AQ15" i="1"/>
  <c r="AR15" i="1"/>
  <c r="AT15" i="1"/>
  <c r="AU15" i="1"/>
  <c r="AV15" i="1"/>
  <c r="AW15" i="1"/>
  <c r="AX15" i="1"/>
  <c r="AY15" i="1"/>
  <c r="AF16" i="1"/>
  <c r="AG16" i="1"/>
  <c r="AH16" i="1"/>
  <c r="AI16" i="1"/>
  <c r="AJ16" i="1"/>
  <c r="AK16" i="1"/>
  <c r="AM16" i="1"/>
  <c r="AN16" i="1"/>
  <c r="AO16" i="1"/>
  <c r="AP16" i="1"/>
  <c r="AQ16" i="1"/>
  <c r="AR16" i="1"/>
  <c r="AT16" i="1"/>
  <c r="AU16" i="1"/>
  <c r="AV16" i="1"/>
  <c r="AW16" i="1"/>
  <c r="AX16" i="1"/>
  <c r="AY16" i="1"/>
  <c r="AF17" i="1"/>
  <c r="AG17" i="1"/>
  <c r="AH17" i="1"/>
  <c r="AI17" i="1"/>
  <c r="AJ17" i="1"/>
  <c r="AK17" i="1"/>
  <c r="AM17" i="1"/>
  <c r="AN17" i="1"/>
  <c r="AO17" i="1"/>
  <c r="AP17" i="1"/>
  <c r="AQ17" i="1"/>
  <c r="AR17" i="1"/>
  <c r="AT17" i="1"/>
  <c r="AU17" i="1"/>
  <c r="AV17" i="1"/>
  <c r="AW17" i="1"/>
  <c r="AX17" i="1"/>
  <c r="AY17" i="1"/>
  <c r="AF18" i="1"/>
  <c r="AG18" i="1"/>
  <c r="AH18" i="1"/>
  <c r="AI18" i="1"/>
  <c r="AJ18" i="1"/>
  <c r="AK18" i="1"/>
  <c r="AM18" i="1"/>
  <c r="AN18" i="1"/>
  <c r="AO18" i="1"/>
  <c r="AP18" i="1"/>
  <c r="AQ18" i="1"/>
  <c r="AR18" i="1"/>
  <c r="AT18" i="1"/>
  <c r="AU18" i="1"/>
  <c r="AV18" i="1"/>
  <c r="AW18" i="1"/>
  <c r="AX18" i="1"/>
  <c r="AY18" i="1"/>
  <c r="AF19" i="1"/>
  <c r="AG19" i="1"/>
  <c r="AH19" i="1"/>
  <c r="AI19" i="1"/>
  <c r="AJ19" i="1"/>
  <c r="AK19" i="1"/>
  <c r="AM19" i="1"/>
  <c r="AN19" i="1"/>
  <c r="AO19" i="1"/>
  <c r="AP19" i="1"/>
  <c r="AQ19" i="1"/>
  <c r="AR19" i="1"/>
  <c r="AT19" i="1"/>
  <c r="AU19" i="1"/>
  <c r="AV19" i="1"/>
  <c r="AW19" i="1"/>
  <c r="AX19" i="1"/>
  <c r="AY19" i="1"/>
  <c r="AF20" i="1"/>
  <c r="AG20" i="1"/>
  <c r="AH20" i="1"/>
  <c r="AI20" i="1"/>
  <c r="AJ20" i="1"/>
  <c r="AK20" i="1"/>
  <c r="AM20" i="1"/>
  <c r="AN20" i="1"/>
  <c r="AO20" i="1"/>
  <c r="AP20" i="1"/>
  <c r="AQ20" i="1"/>
  <c r="AR20" i="1"/>
  <c r="AT20" i="1"/>
  <c r="AU20" i="1"/>
  <c r="AV20" i="1"/>
  <c r="AW20" i="1"/>
  <c r="AX20" i="1"/>
  <c r="AY20" i="1"/>
  <c r="AF21" i="1"/>
  <c r="AG21" i="1"/>
  <c r="AH21" i="1"/>
  <c r="AI21" i="1"/>
  <c r="AJ21" i="1"/>
  <c r="AK21" i="1"/>
  <c r="AM21" i="1"/>
  <c r="AN21" i="1"/>
  <c r="AO21" i="1"/>
  <c r="AP21" i="1"/>
  <c r="AQ21" i="1"/>
  <c r="AR21" i="1"/>
  <c r="AT21" i="1"/>
  <c r="AU21" i="1"/>
  <c r="AV21" i="1"/>
  <c r="AW21" i="1"/>
  <c r="AX21" i="1"/>
  <c r="AY21" i="1"/>
  <c r="AF22" i="1"/>
  <c r="AG22" i="1"/>
  <c r="AH22" i="1"/>
  <c r="AI22" i="1"/>
  <c r="AJ22" i="1"/>
  <c r="AK22" i="1"/>
  <c r="AM22" i="1"/>
  <c r="AN22" i="1"/>
  <c r="AO22" i="1"/>
  <c r="AP22" i="1"/>
  <c r="AQ22" i="1"/>
  <c r="AR22" i="1"/>
  <c r="AT22" i="1"/>
  <c r="AU22" i="1"/>
  <c r="AV22" i="1"/>
  <c r="AW22" i="1"/>
  <c r="AX22" i="1"/>
  <c r="AY22" i="1"/>
  <c r="AF23" i="1"/>
  <c r="AG23" i="1"/>
  <c r="AH23" i="1"/>
  <c r="AI23" i="1"/>
  <c r="AJ23" i="1"/>
  <c r="AK23" i="1"/>
  <c r="AM23" i="1"/>
  <c r="AN23" i="1"/>
  <c r="AO23" i="1"/>
  <c r="AP23" i="1"/>
  <c r="AQ23" i="1"/>
  <c r="AR23" i="1"/>
  <c r="AT23" i="1"/>
  <c r="AU23" i="1"/>
  <c r="AV23" i="1"/>
  <c r="AW23" i="1"/>
  <c r="AX23" i="1"/>
  <c r="AY23" i="1"/>
  <c r="AF24" i="1"/>
  <c r="AG24" i="1"/>
  <c r="AH24" i="1"/>
  <c r="AI24" i="1"/>
  <c r="AJ24" i="1"/>
  <c r="AK24" i="1"/>
  <c r="AM24" i="1"/>
  <c r="AN24" i="1"/>
  <c r="AO24" i="1"/>
  <c r="AP24" i="1"/>
  <c r="AQ24" i="1"/>
  <c r="AR24" i="1"/>
  <c r="AT24" i="1"/>
  <c r="AU24" i="1"/>
  <c r="AV24" i="1"/>
  <c r="AW24" i="1"/>
  <c r="AX24" i="1"/>
  <c r="AY24" i="1"/>
  <c r="AF25" i="1"/>
  <c r="AG25" i="1"/>
  <c r="AH25" i="1"/>
  <c r="AI25" i="1"/>
  <c r="AJ25" i="1"/>
  <c r="AK25" i="1"/>
  <c r="AM25" i="1"/>
  <c r="AN25" i="1"/>
  <c r="AO25" i="1"/>
  <c r="AP25" i="1"/>
  <c r="AQ25" i="1"/>
  <c r="AR25" i="1"/>
  <c r="AT25" i="1"/>
  <c r="AU25" i="1"/>
  <c r="AV25" i="1"/>
  <c r="AW25" i="1"/>
  <c r="AX25" i="1"/>
  <c r="AY25" i="1"/>
  <c r="AF26" i="1"/>
  <c r="AG26" i="1"/>
  <c r="AH26" i="1"/>
  <c r="AI26" i="1"/>
  <c r="AJ26" i="1"/>
  <c r="AK26" i="1"/>
  <c r="AM26" i="1"/>
  <c r="AN26" i="1"/>
  <c r="AO26" i="1"/>
  <c r="AP26" i="1"/>
  <c r="AQ26" i="1"/>
  <c r="AR26" i="1"/>
  <c r="AT26" i="1"/>
  <c r="AU26" i="1"/>
  <c r="AV26" i="1"/>
  <c r="AW26" i="1"/>
  <c r="AX26" i="1"/>
  <c r="AY26" i="1"/>
  <c r="AF27" i="1"/>
  <c r="AG27" i="1"/>
  <c r="AH27" i="1"/>
  <c r="AI27" i="1"/>
  <c r="AJ27" i="1"/>
  <c r="AK27" i="1"/>
  <c r="AM27" i="1"/>
  <c r="AN27" i="1"/>
  <c r="AO27" i="1"/>
  <c r="AP27" i="1"/>
  <c r="AQ27" i="1"/>
  <c r="AR27" i="1"/>
  <c r="AT27" i="1"/>
  <c r="AU27" i="1"/>
  <c r="AV27" i="1"/>
  <c r="AW27" i="1"/>
  <c r="AX27" i="1"/>
  <c r="AY27" i="1"/>
  <c r="AF28" i="1"/>
  <c r="AG28" i="1"/>
  <c r="AH28" i="1"/>
  <c r="AI28" i="1"/>
  <c r="AJ28" i="1"/>
  <c r="AK28" i="1"/>
  <c r="AM28" i="1"/>
  <c r="AN28" i="1"/>
  <c r="AO28" i="1"/>
  <c r="AP28" i="1"/>
  <c r="AQ28" i="1"/>
  <c r="AR28" i="1"/>
  <c r="AT28" i="1"/>
  <c r="AU28" i="1"/>
  <c r="AV28" i="1"/>
  <c r="AW28" i="1"/>
  <c r="AX28" i="1"/>
  <c r="AY28" i="1"/>
  <c r="AF29" i="1"/>
  <c r="AG29" i="1"/>
  <c r="AH29" i="1"/>
  <c r="AI29" i="1"/>
  <c r="AJ29" i="1"/>
  <c r="AK29" i="1"/>
  <c r="AM29" i="1"/>
  <c r="AN29" i="1"/>
  <c r="AO29" i="1"/>
  <c r="AP29" i="1"/>
  <c r="AQ29" i="1"/>
  <c r="AR29" i="1"/>
  <c r="AT29" i="1"/>
  <c r="AU29" i="1"/>
  <c r="AV29" i="1"/>
  <c r="AW29" i="1"/>
  <c r="AX29" i="1"/>
  <c r="AY29" i="1"/>
  <c r="AF30" i="1"/>
  <c r="AG30" i="1"/>
  <c r="AH30" i="1"/>
  <c r="AI30" i="1"/>
  <c r="AJ30" i="1"/>
  <c r="AK30" i="1"/>
  <c r="AM30" i="1"/>
  <c r="AN30" i="1"/>
  <c r="AO30" i="1"/>
  <c r="AP30" i="1"/>
  <c r="AQ30" i="1"/>
  <c r="AR30" i="1"/>
  <c r="AT30" i="1"/>
  <c r="AU30" i="1"/>
  <c r="AV30" i="1"/>
  <c r="AW30" i="1"/>
  <c r="AX30" i="1"/>
  <c r="AY30" i="1"/>
  <c r="AF31" i="1"/>
  <c r="AG31" i="1"/>
  <c r="AH31" i="1"/>
  <c r="AI31" i="1"/>
  <c r="AJ31" i="1"/>
  <c r="AK31" i="1"/>
  <c r="AM31" i="1"/>
  <c r="AN31" i="1"/>
  <c r="AO31" i="1"/>
  <c r="AP31" i="1"/>
  <c r="AQ31" i="1"/>
  <c r="AR31" i="1"/>
  <c r="AT31" i="1"/>
  <c r="AU31" i="1"/>
  <c r="AV31" i="1"/>
  <c r="AW31" i="1"/>
  <c r="AX31" i="1"/>
  <c r="AY31" i="1"/>
  <c r="AF32" i="1"/>
  <c r="AG32" i="1"/>
  <c r="AH32" i="1"/>
  <c r="AI32" i="1"/>
  <c r="AJ32" i="1"/>
  <c r="AK32" i="1"/>
  <c r="AM32" i="1"/>
  <c r="AN32" i="1"/>
  <c r="AO32" i="1"/>
  <c r="AP32" i="1"/>
  <c r="AQ32" i="1"/>
  <c r="AR32" i="1"/>
  <c r="AT32" i="1"/>
  <c r="AU32" i="1"/>
  <c r="AV32" i="1"/>
  <c r="AW32" i="1"/>
  <c r="AX32" i="1"/>
  <c r="AY32" i="1"/>
  <c r="AF33" i="1"/>
  <c r="AG33" i="1"/>
  <c r="AH33" i="1"/>
  <c r="AI33" i="1"/>
  <c r="AJ33" i="1"/>
  <c r="AK33" i="1"/>
  <c r="AM33" i="1"/>
  <c r="AN33" i="1"/>
  <c r="AO33" i="1"/>
  <c r="AP33" i="1"/>
  <c r="AQ33" i="1"/>
  <c r="AR33" i="1"/>
  <c r="AT33" i="1"/>
  <c r="AU33" i="1"/>
  <c r="AV33" i="1"/>
  <c r="AW33" i="1"/>
  <c r="AX33" i="1"/>
  <c r="AY33" i="1"/>
  <c r="AF34" i="1"/>
  <c r="AG34" i="1"/>
  <c r="AH34" i="1"/>
  <c r="AI34" i="1"/>
  <c r="AJ34" i="1"/>
  <c r="AK34" i="1"/>
  <c r="AM34" i="1"/>
  <c r="AN34" i="1"/>
  <c r="AO34" i="1"/>
  <c r="AP34" i="1"/>
  <c r="AQ34" i="1"/>
  <c r="AR34" i="1"/>
  <c r="AT34" i="1"/>
  <c r="AU34" i="1"/>
  <c r="AV34" i="1"/>
  <c r="AW34" i="1"/>
  <c r="AX34" i="1"/>
  <c r="AY34" i="1"/>
  <c r="AF35" i="1"/>
  <c r="AG35" i="1"/>
  <c r="AH35" i="1"/>
  <c r="AI35" i="1"/>
  <c r="AJ35" i="1"/>
  <c r="AK35" i="1"/>
  <c r="AM35" i="1"/>
  <c r="AN35" i="1"/>
  <c r="AO35" i="1"/>
  <c r="AP35" i="1"/>
  <c r="AQ35" i="1"/>
  <c r="AR35" i="1"/>
  <c r="AT35" i="1"/>
  <c r="AU35" i="1"/>
  <c r="AV35" i="1"/>
  <c r="AW35" i="1"/>
  <c r="AX35" i="1"/>
  <c r="AY35" i="1"/>
  <c r="AF36" i="1"/>
  <c r="AG36" i="1"/>
  <c r="AH36" i="1"/>
  <c r="AI36" i="1"/>
  <c r="AJ36" i="1"/>
  <c r="AK36" i="1"/>
  <c r="AM36" i="1"/>
  <c r="AN36" i="1"/>
  <c r="AO36" i="1"/>
  <c r="AP36" i="1"/>
  <c r="AQ36" i="1"/>
  <c r="AR36" i="1"/>
  <c r="AT36" i="1"/>
  <c r="AU36" i="1"/>
  <c r="AV36" i="1"/>
  <c r="AW36" i="1"/>
  <c r="AX36" i="1"/>
  <c r="AY36" i="1"/>
  <c r="AF37" i="1"/>
  <c r="AG37" i="1"/>
  <c r="AH37" i="1"/>
  <c r="AI37" i="1"/>
  <c r="AJ37" i="1"/>
  <c r="AK37" i="1"/>
  <c r="AM37" i="1"/>
  <c r="AN37" i="1"/>
  <c r="AO37" i="1"/>
  <c r="AP37" i="1"/>
  <c r="AQ37" i="1"/>
  <c r="AR37" i="1"/>
  <c r="AT37" i="1"/>
  <c r="AU37" i="1"/>
  <c r="AV37" i="1"/>
  <c r="AW37" i="1"/>
  <c r="AX37" i="1"/>
  <c r="AY37" i="1"/>
  <c r="AF38" i="1"/>
  <c r="AG38" i="1"/>
  <c r="AH38" i="1"/>
  <c r="AI38" i="1"/>
  <c r="AJ38" i="1"/>
  <c r="AK38" i="1"/>
  <c r="AM38" i="1"/>
  <c r="AN38" i="1"/>
  <c r="AO38" i="1"/>
  <c r="AP38" i="1"/>
  <c r="AQ38" i="1"/>
  <c r="AR38" i="1"/>
  <c r="AT38" i="1"/>
  <c r="AU38" i="1"/>
  <c r="AV38" i="1"/>
  <c r="AW38" i="1"/>
  <c r="AX38" i="1"/>
  <c r="AY38" i="1"/>
  <c r="AF39" i="1"/>
  <c r="AG39" i="1"/>
  <c r="AH39" i="1"/>
  <c r="AI39" i="1"/>
  <c r="AJ39" i="1"/>
  <c r="AK39" i="1"/>
  <c r="AM39" i="1"/>
  <c r="AN39" i="1"/>
  <c r="AO39" i="1"/>
  <c r="AP39" i="1"/>
  <c r="AQ39" i="1"/>
  <c r="AR39" i="1"/>
  <c r="AT39" i="1"/>
  <c r="AU39" i="1"/>
  <c r="AV39" i="1"/>
  <c r="AW39" i="1"/>
  <c r="AX39" i="1"/>
  <c r="AY39" i="1"/>
  <c r="AF40" i="1"/>
  <c r="AG40" i="1"/>
  <c r="AH40" i="1"/>
  <c r="AI40" i="1"/>
  <c r="AJ40" i="1"/>
  <c r="AK40" i="1"/>
  <c r="AM40" i="1"/>
  <c r="AN40" i="1"/>
  <c r="AO40" i="1"/>
  <c r="AP40" i="1"/>
  <c r="AQ40" i="1"/>
  <c r="AR40" i="1"/>
  <c r="AT40" i="1"/>
  <c r="AU40" i="1"/>
  <c r="AV40" i="1"/>
  <c r="AW40" i="1"/>
  <c r="AX40" i="1"/>
  <c r="AY40" i="1"/>
  <c r="AG41" i="1"/>
  <c r="AH41" i="1"/>
  <c r="AI41" i="1"/>
  <c r="AJ41" i="1"/>
  <c r="K241" i="1"/>
  <c r="AK41" i="1"/>
  <c r="AM41" i="1"/>
  <c r="M241" i="1"/>
  <c r="AN41" i="1"/>
  <c r="AO41" i="1"/>
  <c r="O241" i="1"/>
  <c r="AP41" i="1"/>
  <c r="AQ41" i="1"/>
  <c r="AR41" i="1"/>
  <c r="AT41" i="1"/>
  <c r="S241" i="1"/>
  <c r="AU41" i="1"/>
  <c r="AV41" i="1"/>
  <c r="U241" i="1"/>
  <c r="AW41" i="1"/>
  <c r="AX41" i="1"/>
  <c r="W241" i="1"/>
  <c r="AY41" i="1"/>
  <c r="AG42" i="1"/>
  <c r="AH42" i="1"/>
  <c r="AI42" i="1"/>
  <c r="AJ42" i="1"/>
  <c r="AK42" i="1"/>
  <c r="AM42" i="1"/>
  <c r="AN42" i="1"/>
  <c r="AO42" i="1"/>
  <c r="AP42" i="1"/>
  <c r="AQ42" i="1"/>
  <c r="AR42" i="1"/>
  <c r="AT42" i="1"/>
  <c r="AU42" i="1"/>
  <c r="AV42" i="1"/>
  <c r="AW42" i="1"/>
  <c r="AX42" i="1"/>
  <c r="AY42" i="1"/>
  <c r="AF43" i="1"/>
  <c r="AG43" i="1"/>
  <c r="AH43" i="1"/>
  <c r="AI43" i="1"/>
  <c r="AJ43" i="1"/>
  <c r="AK43" i="1"/>
  <c r="AM43" i="1"/>
  <c r="AN43" i="1"/>
  <c r="AO43" i="1"/>
  <c r="AP43" i="1"/>
  <c r="AQ43" i="1"/>
  <c r="AR43" i="1"/>
  <c r="AT43" i="1"/>
  <c r="AU43" i="1"/>
  <c r="AV43" i="1"/>
  <c r="AW43" i="1"/>
  <c r="AX43" i="1"/>
  <c r="AY43" i="1"/>
  <c r="AF44" i="1"/>
  <c r="G241" i="1"/>
  <c r="AG44" i="1"/>
  <c r="AH44" i="1"/>
  <c r="AI44" i="1"/>
  <c r="AJ44" i="1"/>
  <c r="AK44" i="1"/>
  <c r="AM44" i="1"/>
  <c r="AN44" i="1"/>
  <c r="AO44" i="1"/>
  <c r="AP44" i="1"/>
  <c r="AQ44" i="1"/>
  <c r="AR44" i="1"/>
  <c r="AT44" i="1"/>
  <c r="AU44" i="1"/>
  <c r="AV44" i="1"/>
  <c r="AW44" i="1"/>
  <c r="AX44" i="1"/>
  <c r="AY44" i="1"/>
  <c r="AF45" i="1"/>
  <c r="AG45" i="1"/>
  <c r="AH45" i="1"/>
  <c r="AI45" i="1"/>
  <c r="AJ45" i="1"/>
  <c r="AK45" i="1"/>
  <c r="AM45" i="1"/>
  <c r="AN45" i="1"/>
  <c r="AO45" i="1"/>
  <c r="AP45" i="1"/>
  <c r="AQ45" i="1"/>
  <c r="AR45" i="1"/>
  <c r="AT45" i="1"/>
  <c r="AU45" i="1"/>
  <c r="AV45" i="1"/>
  <c r="AW45" i="1"/>
  <c r="AX45" i="1"/>
  <c r="AY45" i="1"/>
  <c r="AF46" i="1"/>
  <c r="AG46" i="1"/>
  <c r="AH46" i="1"/>
  <c r="AI46" i="1"/>
  <c r="AJ46" i="1"/>
  <c r="AK46" i="1"/>
  <c r="AM46" i="1"/>
  <c r="AN46" i="1"/>
  <c r="AO46" i="1"/>
  <c r="AP46" i="1"/>
  <c r="AQ46" i="1"/>
  <c r="AR46" i="1"/>
  <c r="AT46" i="1"/>
  <c r="AU46" i="1"/>
  <c r="AV46" i="1"/>
  <c r="AW46" i="1"/>
  <c r="AX46" i="1"/>
  <c r="AY46" i="1"/>
  <c r="AF47" i="1"/>
  <c r="AG47" i="1"/>
  <c r="AH47" i="1"/>
  <c r="AI47" i="1"/>
  <c r="AJ47" i="1"/>
  <c r="AK47" i="1"/>
  <c r="AM47" i="1"/>
  <c r="AN47" i="1"/>
  <c r="AO47" i="1"/>
  <c r="AP47" i="1"/>
  <c r="AQ47" i="1"/>
  <c r="AR47" i="1"/>
  <c r="AT47" i="1"/>
  <c r="AU47" i="1"/>
  <c r="AV47" i="1"/>
  <c r="AW47" i="1"/>
  <c r="AX47" i="1"/>
  <c r="AY47" i="1"/>
  <c r="AF48" i="1"/>
  <c r="AG48" i="1"/>
  <c r="AH48" i="1"/>
  <c r="AI48" i="1"/>
  <c r="AJ48" i="1"/>
  <c r="AK48" i="1"/>
  <c r="AM48" i="1"/>
  <c r="AN48" i="1"/>
  <c r="AO48" i="1"/>
  <c r="AP48" i="1"/>
  <c r="AQ48" i="1"/>
  <c r="AR48" i="1"/>
  <c r="AT48" i="1"/>
  <c r="AU48" i="1"/>
  <c r="AV48" i="1"/>
  <c r="AW48" i="1"/>
  <c r="AX48" i="1"/>
  <c r="AY48" i="1"/>
  <c r="AF49" i="1"/>
  <c r="AG49" i="1"/>
  <c r="AH49" i="1"/>
  <c r="AI49" i="1"/>
  <c r="AJ49" i="1"/>
  <c r="AK49" i="1"/>
  <c r="AM49" i="1"/>
  <c r="AN49" i="1"/>
  <c r="AO49" i="1"/>
  <c r="AP49" i="1"/>
  <c r="AQ49" i="1"/>
  <c r="AR49" i="1"/>
  <c r="AT49" i="1"/>
  <c r="AU49" i="1"/>
  <c r="AV49" i="1"/>
  <c r="AW49" i="1"/>
  <c r="AX49" i="1"/>
  <c r="AY49" i="1"/>
  <c r="AF50" i="1"/>
  <c r="AG50" i="1"/>
  <c r="AH50" i="1"/>
  <c r="AI50" i="1"/>
  <c r="AJ50" i="1"/>
  <c r="AK50" i="1"/>
  <c r="AM50" i="1"/>
  <c r="AN50" i="1"/>
  <c r="AO50" i="1"/>
  <c r="AP50" i="1"/>
  <c r="AQ50" i="1"/>
  <c r="AR50" i="1"/>
  <c r="AT50" i="1"/>
  <c r="AU50" i="1"/>
  <c r="AV50" i="1"/>
  <c r="AW50" i="1"/>
  <c r="AX50" i="1"/>
  <c r="AY50" i="1"/>
  <c r="AF51" i="1"/>
  <c r="AG51" i="1"/>
  <c r="AH51" i="1"/>
  <c r="AI51" i="1"/>
  <c r="AJ51" i="1"/>
  <c r="AK51" i="1"/>
  <c r="AM51" i="1"/>
  <c r="AN51" i="1"/>
  <c r="AO51" i="1"/>
  <c r="AP51" i="1"/>
  <c r="AQ51" i="1"/>
  <c r="AR51" i="1"/>
  <c r="AT51" i="1"/>
  <c r="AU51" i="1"/>
  <c r="AV51" i="1"/>
  <c r="AW51" i="1"/>
  <c r="AX51" i="1"/>
  <c r="AY51" i="1"/>
  <c r="AF52" i="1"/>
  <c r="AG52" i="1"/>
  <c r="AH52" i="1"/>
  <c r="AI52" i="1"/>
  <c r="AJ52" i="1"/>
  <c r="AK52" i="1"/>
  <c r="AM52" i="1"/>
  <c r="AN52" i="1"/>
  <c r="AO52" i="1"/>
  <c r="AP52" i="1"/>
  <c r="AQ52" i="1"/>
  <c r="AR52" i="1"/>
  <c r="AT52" i="1"/>
  <c r="AU52" i="1"/>
  <c r="AV52" i="1"/>
  <c r="AW52" i="1"/>
  <c r="AX52" i="1"/>
  <c r="AY52" i="1"/>
  <c r="AF53" i="1"/>
  <c r="AG53" i="1"/>
  <c r="AH53" i="1"/>
  <c r="AI53" i="1"/>
  <c r="AJ53" i="1"/>
  <c r="AK53" i="1"/>
  <c r="AM53" i="1"/>
  <c r="AN53" i="1"/>
  <c r="AO53" i="1"/>
  <c r="AP53" i="1"/>
  <c r="AQ53" i="1"/>
  <c r="AR53" i="1"/>
  <c r="AT53" i="1"/>
  <c r="AU53" i="1"/>
  <c r="AV53" i="1"/>
  <c r="AW53" i="1"/>
  <c r="AX53" i="1"/>
  <c r="AY53" i="1"/>
  <c r="AF54" i="1"/>
  <c r="AG54" i="1"/>
  <c r="AH54" i="1"/>
  <c r="AI54" i="1"/>
  <c r="AJ54" i="1"/>
  <c r="AK54" i="1"/>
  <c r="AM54" i="1"/>
  <c r="AN54" i="1"/>
  <c r="AO54" i="1"/>
  <c r="AP54" i="1"/>
  <c r="AQ54" i="1"/>
  <c r="AR54" i="1"/>
  <c r="AT54" i="1"/>
  <c r="AU54" i="1"/>
  <c r="AV54" i="1"/>
  <c r="AW54" i="1"/>
  <c r="AX54" i="1"/>
  <c r="AY54" i="1"/>
  <c r="AF55" i="1"/>
  <c r="AG55" i="1"/>
  <c r="AH55" i="1"/>
  <c r="AI55" i="1"/>
  <c r="AJ55" i="1"/>
  <c r="AK55" i="1"/>
  <c r="AM55" i="1"/>
  <c r="AN55" i="1"/>
  <c r="AO55" i="1"/>
  <c r="AP55" i="1"/>
  <c r="AQ55" i="1"/>
  <c r="AR55" i="1"/>
  <c r="AT55" i="1"/>
  <c r="AU55" i="1"/>
  <c r="AV55" i="1"/>
  <c r="AW55" i="1"/>
  <c r="AX55" i="1"/>
  <c r="AY55" i="1"/>
  <c r="AF56" i="1"/>
  <c r="AG56" i="1"/>
  <c r="AH56" i="1"/>
  <c r="AI56" i="1"/>
  <c r="AJ56" i="1"/>
  <c r="AK56" i="1"/>
  <c r="AM56" i="1"/>
  <c r="AN56" i="1"/>
  <c r="AO56" i="1"/>
  <c r="AP56" i="1"/>
  <c r="AQ56" i="1"/>
  <c r="AR56" i="1"/>
  <c r="AT56" i="1"/>
  <c r="AU56" i="1"/>
  <c r="AV56" i="1"/>
  <c r="AW56" i="1"/>
  <c r="AX56" i="1"/>
  <c r="AY56" i="1"/>
  <c r="AF57" i="1"/>
  <c r="AG57" i="1"/>
  <c r="AH57" i="1"/>
  <c r="AI57" i="1"/>
  <c r="AJ57" i="1"/>
  <c r="AK57" i="1"/>
  <c r="AM57" i="1"/>
  <c r="AN57" i="1"/>
  <c r="AO57" i="1"/>
  <c r="AP57" i="1"/>
  <c r="AQ57" i="1"/>
  <c r="AR57" i="1"/>
  <c r="AT57" i="1"/>
  <c r="AU57" i="1"/>
  <c r="AV57" i="1"/>
  <c r="AW57" i="1"/>
  <c r="AX57" i="1"/>
  <c r="AY57" i="1"/>
  <c r="AF58" i="1"/>
  <c r="AG58" i="1"/>
  <c r="AH58" i="1"/>
  <c r="AI58" i="1"/>
  <c r="AJ58" i="1"/>
  <c r="AK58" i="1"/>
  <c r="AM58" i="1"/>
  <c r="AN58" i="1"/>
  <c r="AO58" i="1"/>
  <c r="AP58" i="1"/>
  <c r="AQ58" i="1"/>
  <c r="AR58" i="1"/>
  <c r="AT58" i="1"/>
  <c r="AU58" i="1"/>
  <c r="AV58" i="1"/>
  <c r="AW58" i="1"/>
  <c r="AX58" i="1"/>
  <c r="AY58" i="1"/>
  <c r="AF59" i="1"/>
  <c r="AG59" i="1"/>
  <c r="AH59" i="1"/>
  <c r="AI59" i="1"/>
  <c r="AJ59" i="1"/>
  <c r="AK59" i="1"/>
  <c r="AM59" i="1"/>
  <c r="AN59" i="1"/>
  <c r="AO59" i="1"/>
  <c r="AP59" i="1"/>
  <c r="AQ59" i="1"/>
  <c r="AR59" i="1"/>
  <c r="AT59" i="1"/>
  <c r="AU59" i="1"/>
  <c r="AV59" i="1"/>
  <c r="AW59" i="1"/>
  <c r="AX59" i="1"/>
  <c r="AY59" i="1"/>
  <c r="AF60" i="1"/>
  <c r="AG60" i="1"/>
  <c r="AH60" i="1"/>
  <c r="AI60" i="1"/>
  <c r="AJ60" i="1"/>
  <c r="AK60" i="1"/>
  <c r="AM60" i="1"/>
  <c r="AN60" i="1"/>
  <c r="AO60" i="1"/>
  <c r="AP60" i="1"/>
  <c r="AQ60" i="1"/>
  <c r="AR60" i="1"/>
  <c r="AT60" i="1"/>
  <c r="AU60" i="1"/>
  <c r="AV60" i="1"/>
  <c r="AW60" i="1"/>
  <c r="AX60" i="1"/>
  <c r="AY60" i="1"/>
  <c r="AF61" i="1"/>
  <c r="AG61" i="1"/>
  <c r="AH61" i="1"/>
  <c r="AI61" i="1"/>
  <c r="AJ61" i="1"/>
  <c r="AK61" i="1"/>
  <c r="AM61" i="1"/>
  <c r="AN61" i="1"/>
  <c r="AO61" i="1"/>
  <c r="AP61" i="1"/>
  <c r="AQ61" i="1"/>
  <c r="AR61" i="1"/>
  <c r="AT61" i="1"/>
  <c r="AU61" i="1"/>
  <c r="AV61" i="1"/>
  <c r="AW61" i="1"/>
  <c r="AX61" i="1"/>
  <c r="AY61" i="1"/>
  <c r="AF62" i="1"/>
  <c r="AG62" i="1"/>
  <c r="AH62" i="1"/>
  <c r="AI62" i="1"/>
  <c r="AJ62" i="1"/>
  <c r="AK62" i="1"/>
  <c r="AM62" i="1"/>
  <c r="AN62" i="1"/>
  <c r="AO62" i="1"/>
  <c r="AP62" i="1"/>
  <c r="AQ62" i="1"/>
  <c r="AR62" i="1"/>
  <c r="AT62" i="1"/>
  <c r="AU62" i="1"/>
  <c r="AV62" i="1"/>
  <c r="AW62" i="1"/>
  <c r="AX62" i="1"/>
  <c r="AY62" i="1"/>
  <c r="AF63" i="1"/>
  <c r="AG63" i="1"/>
  <c r="AH63" i="1"/>
  <c r="AI63" i="1"/>
  <c r="AJ63" i="1"/>
  <c r="AK63" i="1"/>
  <c r="AM63" i="1"/>
  <c r="AN63" i="1"/>
  <c r="AO63" i="1"/>
  <c r="AP63" i="1"/>
  <c r="AQ63" i="1"/>
  <c r="AR63" i="1"/>
  <c r="AT63" i="1"/>
  <c r="AU63" i="1"/>
  <c r="AV63" i="1"/>
  <c r="AW63" i="1"/>
  <c r="AX63" i="1"/>
  <c r="AY63" i="1"/>
  <c r="AF64" i="1"/>
  <c r="AG64" i="1"/>
  <c r="AH64" i="1"/>
  <c r="AI64" i="1"/>
  <c r="AJ64" i="1"/>
  <c r="AK64" i="1"/>
  <c r="AM64" i="1"/>
  <c r="AN64" i="1"/>
  <c r="AO64" i="1"/>
  <c r="AP64" i="1"/>
  <c r="AQ64" i="1"/>
  <c r="AR64" i="1"/>
  <c r="AT64" i="1"/>
  <c r="AU64" i="1"/>
  <c r="AV64" i="1"/>
  <c r="AW64" i="1"/>
  <c r="AX64" i="1"/>
  <c r="AY64" i="1"/>
  <c r="AF65" i="1"/>
  <c r="AG65" i="1"/>
  <c r="AH65" i="1"/>
  <c r="AI65" i="1"/>
  <c r="AJ65" i="1"/>
  <c r="AK65" i="1"/>
  <c r="AM65" i="1"/>
  <c r="AN65" i="1"/>
  <c r="AO65" i="1"/>
  <c r="AP65" i="1"/>
  <c r="AQ65" i="1"/>
  <c r="AR65" i="1"/>
  <c r="AT65" i="1"/>
  <c r="AU65" i="1"/>
  <c r="AV65" i="1"/>
  <c r="AW65" i="1"/>
  <c r="AX65" i="1"/>
  <c r="AY65" i="1"/>
  <c r="AF66" i="1"/>
  <c r="AG66" i="1"/>
  <c r="AH66" i="1"/>
  <c r="AI66" i="1"/>
  <c r="AJ66" i="1"/>
  <c r="AK66" i="1"/>
  <c r="AM66" i="1"/>
  <c r="AN66" i="1"/>
  <c r="AO66" i="1"/>
  <c r="AP66" i="1"/>
  <c r="AQ66" i="1"/>
  <c r="AR66" i="1"/>
  <c r="AT66" i="1"/>
  <c r="AU66" i="1"/>
  <c r="AV66" i="1"/>
  <c r="AW66" i="1"/>
  <c r="AX66" i="1"/>
  <c r="AY66" i="1"/>
  <c r="AF67" i="1"/>
  <c r="AG67" i="1"/>
  <c r="AH67" i="1"/>
  <c r="AI67" i="1"/>
  <c r="AJ67" i="1"/>
  <c r="AK67" i="1"/>
  <c r="AM67" i="1"/>
  <c r="AN67" i="1"/>
  <c r="AO67" i="1"/>
  <c r="AP67" i="1"/>
  <c r="AQ67" i="1"/>
  <c r="AR67" i="1"/>
  <c r="AT67" i="1"/>
  <c r="AU67" i="1"/>
  <c r="AV67" i="1"/>
  <c r="AW67" i="1"/>
  <c r="AX67" i="1"/>
  <c r="AY67" i="1"/>
  <c r="AF68" i="1"/>
  <c r="AG68" i="1"/>
  <c r="AH68" i="1"/>
  <c r="AI68" i="1"/>
  <c r="AJ68" i="1"/>
  <c r="AK68" i="1"/>
  <c r="AM68" i="1"/>
  <c r="AN68" i="1"/>
  <c r="AO68" i="1"/>
  <c r="AP68" i="1"/>
  <c r="AQ68" i="1"/>
  <c r="AR68" i="1"/>
  <c r="AT68" i="1"/>
  <c r="AU68" i="1"/>
  <c r="AV68" i="1"/>
  <c r="AW68" i="1"/>
  <c r="AX68" i="1"/>
  <c r="AY68" i="1"/>
  <c r="AF69" i="1"/>
  <c r="AG69" i="1"/>
  <c r="AH69" i="1"/>
  <c r="AI69" i="1"/>
  <c r="AJ69" i="1"/>
  <c r="AK69" i="1"/>
  <c r="AM69" i="1"/>
  <c r="AN69" i="1"/>
  <c r="AO69" i="1"/>
  <c r="AP69" i="1"/>
  <c r="AQ69" i="1"/>
  <c r="AR69" i="1"/>
  <c r="AT69" i="1"/>
  <c r="AU69" i="1"/>
  <c r="AV69" i="1"/>
  <c r="AW69" i="1"/>
  <c r="AX69" i="1"/>
  <c r="AY69" i="1"/>
  <c r="AF70" i="1"/>
  <c r="AG70" i="1"/>
  <c r="AH70" i="1"/>
  <c r="AI70" i="1"/>
  <c r="AJ70" i="1"/>
  <c r="AK70" i="1"/>
  <c r="AM70" i="1"/>
  <c r="AN70" i="1"/>
  <c r="AO70" i="1"/>
  <c r="AP70" i="1"/>
  <c r="AQ70" i="1"/>
  <c r="AR70" i="1"/>
  <c r="AT70" i="1"/>
  <c r="AU70" i="1"/>
  <c r="AV70" i="1"/>
  <c r="AW70" i="1"/>
  <c r="AX70" i="1"/>
  <c r="AY70" i="1"/>
  <c r="AF71" i="1"/>
  <c r="AG71" i="1"/>
  <c r="AH71" i="1"/>
  <c r="AI71" i="1"/>
  <c r="AJ71" i="1"/>
  <c r="AK71" i="1"/>
  <c r="AM71" i="1"/>
  <c r="AN71" i="1"/>
  <c r="AO71" i="1"/>
  <c r="AP71" i="1"/>
  <c r="AQ71" i="1"/>
  <c r="AR71" i="1"/>
  <c r="AT71" i="1"/>
  <c r="AU71" i="1"/>
  <c r="AV71" i="1"/>
  <c r="AW71" i="1"/>
  <c r="AX71" i="1"/>
  <c r="AY71" i="1"/>
  <c r="AF72" i="1"/>
  <c r="AG72" i="1"/>
  <c r="AH72" i="1"/>
  <c r="AI72" i="1"/>
  <c r="AJ72" i="1"/>
  <c r="AK72" i="1"/>
  <c r="AM72" i="1"/>
  <c r="AN72" i="1"/>
  <c r="AO72" i="1"/>
  <c r="AP72" i="1"/>
  <c r="AQ72" i="1"/>
  <c r="AR72" i="1"/>
  <c r="AT72" i="1"/>
  <c r="AU72" i="1"/>
  <c r="AV72" i="1"/>
  <c r="AW72" i="1"/>
  <c r="AX72" i="1"/>
  <c r="AY72" i="1"/>
  <c r="AF73" i="1"/>
  <c r="AG73" i="1"/>
  <c r="AH73" i="1"/>
  <c r="AI73" i="1"/>
  <c r="AJ73" i="1"/>
  <c r="AK73" i="1"/>
  <c r="AM73" i="1"/>
  <c r="AN73" i="1"/>
  <c r="AO73" i="1"/>
  <c r="AP73" i="1"/>
  <c r="AQ73" i="1"/>
  <c r="AR73" i="1"/>
  <c r="AT73" i="1"/>
  <c r="AU73" i="1"/>
  <c r="AV73" i="1"/>
  <c r="AW73" i="1"/>
  <c r="AX73" i="1"/>
  <c r="AY73" i="1"/>
  <c r="AF74" i="1"/>
  <c r="AG74" i="1"/>
  <c r="AH74" i="1"/>
  <c r="AI74" i="1"/>
  <c r="AJ74" i="1"/>
  <c r="AK74" i="1"/>
  <c r="AM74" i="1"/>
  <c r="AN74" i="1"/>
  <c r="AO74" i="1"/>
  <c r="AP74" i="1"/>
  <c r="AQ74" i="1"/>
  <c r="AR74" i="1"/>
  <c r="AT74" i="1"/>
  <c r="AU74" i="1"/>
  <c r="AV74" i="1"/>
  <c r="AW74" i="1"/>
  <c r="AX74" i="1"/>
  <c r="AY74" i="1"/>
  <c r="AF75" i="1"/>
  <c r="AG75" i="1"/>
  <c r="AH75" i="1"/>
  <c r="AI75" i="1"/>
  <c r="AJ75" i="1"/>
  <c r="AK75" i="1"/>
  <c r="AM75" i="1"/>
  <c r="AN75" i="1"/>
  <c r="AO75" i="1"/>
  <c r="AP75" i="1"/>
  <c r="AQ75" i="1"/>
  <c r="AR75" i="1"/>
  <c r="AT75" i="1"/>
  <c r="AU75" i="1"/>
  <c r="AV75" i="1"/>
  <c r="AW75" i="1"/>
  <c r="AX75" i="1"/>
  <c r="AY75" i="1"/>
  <c r="AF76" i="1"/>
  <c r="AG76" i="1"/>
  <c r="AH76" i="1"/>
  <c r="AI76" i="1"/>
  <c r="AJ76" i="1"/>
  <c r="AK76" i="1"/>
  <c r="AM76" i="1"/>
  <c r="AN76" i="1"/>
  <c r="AO76" i="1"/>
  <c r="AP76" i="1"/>
  <c r="AQ76" i="1"/>
  <c r="AR76" i="1"/>
  <c r="AT76" i="1"/>
  <c r="AU76" i="1"/>
  <c r="AV76" i="1"/>
  <c r="AW76" i="1"/>
  <c r="AX76" i="1"/>
  <c r="AY76" i="1"/>
  <c r="AF77" i="1"/>
  <c r="AG77" i="1"/>
  <c r="AH77" i="1"/>
  <c r="AI77" i="1"/>
  <c r="J243" i="1"/>
  <c r="AJ77" i="1"/>
  <c r="AK77" i="1"/>
  <c r="AM77" i="1"/>
  <c r="AN77" i="1"/>
  <c r="N243" i="1"/>
  <c r="AO77" i="1"/>
  <c r="AP77" i="1"/>
  <c r="AQ77" i="1"/>
  <c r="AR77" i="1"/>
  <c r="R243" i="1"/>
  <c r="AT77" i="1"/>
  <c r="AU77" i="1"/>
  <c r="AV77" i="1"/>
  <c r="AW77" i="1"/>
  <c r="V243" i="1"/>
  <c r="AX77" i="1"/>
  <c r="AY77" i="1"/>
  <c r="AF78" i="1"/>
  <c r="AG78" i="1"/>
  <c r="AH78" i="1"/>
  <c r="AI78" i="1"/>
  <c r="AJ78" i="1"/>
  <c r="AK78" i="1"/>
  <c r="AM78" i="1"/>
  <c r="AN78" i="1"/>
  <c r="AO78" i="1"/>
  <c r="AP78" i="1"/>
  <c r="AQ78" i="1"/>
  <c r="AR78" i="1"/>
  <c r="AT78" i="1"/>
  <c r="AU78" i="1"/>
  <c r="AV78" i="1"/>
  <c r="AW78" i="1"/>
  <c r="AX78" i="1"/>
  <c r="AY78" i="1"/>
  <c r="AF79" i="1"/>
  <c r="AG79" i="1"/>
  <c r="AH79" i="1"/>
  <c r="AI79" i="1"/>
  <c r="AJ79" i="1"/>
  <c r="AK79" i="1"/>
  <c r="AM79" i="1"/>
  <c r="AN79" i="1"/>
  <c r="AO79" i="1"/>
  <c r="AP79" i="1"/>
  <c r="AQ79" i="1"/>
  <c r="AR79" i="1"/>
  <c r="AT79" i="1"/>
  <c r="AU79" i="1"/>
  <c r="AV79" i="1"/>
  <c r="AW79" i="1"/>
  <c r="AX79" i="1"/>
  <c r="AY79" i="1"/>
  <c r="AF80" i="1"/>
  <c r="AG80" i="1"/>
  <c r="AH80" i="1"/>
  <c r="AI80" i="1"/>
  <c r="AJ80" i="1"/>
  <c r="AK80" i="1"/>
  <c r="AM80" i="1"/>
  <c r="AN80" i="1"/>
  <c r="AO80" i="1"/>
  <c r="AP80" i="1"/>
  <c r="AQ80" i="1"/>
  <c r="AR80" i="1"/>
  <c r="AT80" i="1"/>
  <c r="AU80" i="1"/>
  <c r="AV80" i="1"/>
  <c r="AW80" i="1"/>
  <c r="AX80" i="1"/>
  <c r="AY80" i="1"/>
  <c r="AF81" i="1"/>
  <c r="AG81" i="1"/>
  <c r="AH81" i="1"/>
  <c r="AI81" i="1"/>
  <c r="AJ81" i="1"/>
  <c r="AK81" i="1"/>
  <c r="AM81" i="1"/>
  <c r="AN81" i="1"/>
  <c r="AO81" i="1"/>
  <c r="AP81" i="1"/>
  <c r="AQ81" i="1"/>
  <c r="AR81" i="1"/>
  <c r="AT81" i="1"/>
  <c r="AU81" i="1"/>
  <c r="AV81" i="1"/>
  <c r="AW81" i="1"/>
  <c r="AX81" i="1"/>
  <c r="AY81" i="1"/>
  <c r="AF82" i="1"/>
  <c r="AG82" i="1"/>
  <c r="AH82" i="1"/>
  <c r="AI82" i="1"/>
  <c r="AJ82" i="1"/>
  <c r="AK82" i="1"/>
  <c r="AM82" i="1"/>
  <c r="AN82" i="1"/>
  <c r="AO82" i="1"/>
  <c r="AP82" i="1"/>
  <c r="AQ82" i="1"/>
  <c r="AR82" i="1"/>
  <c r="AT82" i="1"/>
  <c r="AU82" i="1"/>
  <c r="AV82" i="1"/>
  <c r="AW82" i="1"/>
  <c r="AX82" i="1"/>
  <c r="AY82" i="1"/>
  <c r="AF83" i="1"/>
  <c r="AG83" i="1"/>
  <c r="AH83" i="1"/>
  <c r="AI83" i="1"/>
  <c r="AJ83" i="1"/>
  <c r="AK83" i="1"/>
  <c r="AM83" i="1"/>
  <c r="AN83" i="1"/>
  <c r="AO83" i="1"/>
  <c r="AP83" i="1"/>
  <c r="AQ83" i="1"/>
  <c r="AR83" i="1"/>
  <c r="AT83" i="1"/>
  <c r="AU83" i="1"/>
  <c r="AV83" i="1"/>
  <c r="AW83" i="1"/>
  <c r="AX83" i="1"/>
  <c r="AY83" i="1"/>
  <c r="AF84" i="1"/>
  <c r="AG84" i="1"/>
  <c r="AH84" i="1"/>
  <c r="AI84" i="1"/>
  <c r="AJ84" i="1"/>
  <c r="AK84" i="1"/>
  <c r="AM84" i="1"/>
  <c r="AN84" i="1"/>
  <c r="AO84" i="1"/>
  <c r="AP84" i="1"/>
  <c r="AQ84" i="1"/>
  <c r="AR84" i="1"/>
  <c r="AT84" i="1"/>
  <c r="AU84" i="1"/>
  <c r="AV84" i="1"/>
  <c r="AW84" i="1"/>
  <c r="AX84" i="1"/>
  <c r="AY84" i="1"/>
  <c r="AF85" i="1"/>
  <c r="AG85" i="1"/>
  <c r="AH85" i="1"/>
  <c r="AI85" i="1"/>
  <c r="AJ85" i="1"/>
  <c r="AK85" i="1"/>
  <c r="AM85" i="1"/>
  <c r="AN85" i="1"/>
  <c r="AO85" i="1"/>
  <c r="AP85" i="1"/>
  <c r="AQ85" i="1"/>
  <c r="AR85" i="1"/>
  <c r="AT85" i="1"/>
  <c r="AU85" i="1"/>
  <c r="AV85" i="1"/>
  <c r="AW85" i="1"/>
  <c r="AX85" i="1"/>
  <c r="AY85" i="1"/>
  <c r="AF86" i="1"/>
  <c r="AG86" i="1"/>
  <c r="AH86" i="1"/>
  <c r="AI86" i="1"/>
  <c r="AJ86" i="1"/>
  <c r="AK86" i="1"/>
  <c r="AM86" i="1"/>
  <c r="AN86" i="1"/>
  <c r="AO86" i="1"/>
  <c r="AP86" i="1"/>
  <c r="AQ86" i="1"/>
  <c r="AR86" i="1"/>
  <c r="AT86" i="1"/>
  <c r="AU86" i="1"/>
  <c r="AV86" i="1"/>
  <c r="AW86" i="1"/>
  <c r="AX86" i="1"/>
  <c r="AY86" i="1"/>
  <c r="AF87" i="1"/>
  <c r="AG87" i="1"/>
  <c r="AH87" i="1"/>
  <c r="AI87" i="1"/>
  <c r="AJ87" i="1"/>
  <c r="AK87" i="1"/>
  <c r="AM87" i="1"/>
  <c r="AN87" i="1"/>
  <c r="AO87" i="1"/>
  <c r="AP87" i="1"/>
  <c r="AQ87" i="1"/>
  <c r="AR87" i="1"/>
  <c r="AT87" i="1"/>
  <c r="AU87" i="1"/>
  <c r="AV87" i="1"/>
  <c r="AW87" i="1"/>
  <c r="AX87" i="1"/>
  <c r="AY87" i="1"/>
  <c r="AF88" i="1"/>
  <c r="AG88" i="1"/>
  <c r="AH88" i="1"/>
  <c r="AI88" i="1"/>
  <c r="AJ88" i="1"/>
  <c r="AK88" i="1"/>
  <c r="AM88" i="1"/>
  <c r="AN88" i="1"/>
  <c r="AO88" i="1"/>
  <c r="AP88" i="1"/>
  <c r="AQ88" i="1"/>
  <c r="AR88" i="1"/>
  <c r="AT88" i="1"/>
  <c r="AU88" i="1"/>
  <c r="AV88" i="1"/>
  <c r="AW88" i="1"/>
  <c r="AX88" i="1"/>
  <c r="AY88" i="1"/>
  <c r="AF89" i="1"/>
  <c r="AG89" i="1"/>
  <c r="AH89" i="1"/>
  <c r="AI89" i="1"/>
  <c r="AJ89" i="1"/>
  <c r="AK89" i="1"/>
  <c r="AM89" i="1"/>
  <c r="AN89" i="1"/>
  <c r="AO89" i="1"/>
  <c r="AP89" i="1"/>
  <c r="AQ89" i="1"/>
  <c r="AR89" i="1"/>
  <c r="AT89" i="1"/>
  <c r="AU89" i="1"/>
  <c r="AV89" i="1"/>
  <c r="AW89" i="1"/>
  <c r="AX89" i="1"/>
  <c r="AY89" i="1"/>
  <c r="AF90" i="1"/>
  <c r="AG90" i="1"/>
  <c r="AH90" i="1"/>
  <c r="AI90" i="1"/>
  <c r="AJ90" i="1"/>
  <c r="AK90" i="1"/>
  <c r="AM90" i="1"/>
  <c r="AN90" i="1"/>
  <c r="AO90" i="1"/>
  <c r="AP90" i="1"/>
  <c r="AQ90" i="1"/>
  <c r="AR90" i="1"/>
  <c r="AT90" i="1"/>
  <c r="AU90" i="1"/>
  <c r="AV90" i="1"/>
  <c r="AW90" i="1"/>
  <c r="AX90" i="1"/>
  <c r="AY90" i="1"/>
  <c r="AF91" i="1"/>
  <c r="AG91" i="1"/>
  <c r="AH91" i="1"/>
  <c r="AI91" i="1"/>
  <c r="AJ91" i="1"/>
  <c r="AK91" i="1"/>
  <c r="AM91" i="1"/>
  <c r="AN91" i="1"/>
  <c r="AO91" i="1"/>
  <c r="AP91" i="1"/>
  <c r="AQ91" i="1"/>
  <c r="AR91" i="1"/>
  <c r="AT91" i="1"/>
  <c r="AU91" i="1"/>
  <c r="AV91" i="1"/>
  <c r="AW91" i="1"/>
  <c r="AX91" i="1"/>
  <c r="AY91" i="1"/>
  <c r="AF92" i="1"/>
  <c r="AG92" i="1"/>
  <c r="AH92" i="1"/>
  <c r="AI92" i="1"/>
  <c r="AJ92" i="1"/>
  <c r="AK92" i="1"/>
  <c r="AM92" i="1"/>
  <c r="AN92" i="1"/>
  <c r="AO92" i="1"/>
  <c r="AP92" i="1"/>
  <c r="AQ92" i="1"/>
  <c r="AR92" i="1"/>
  <c r="AT92" i="1"/>
  <c r="AU92" i="1"/>
  <c r="AV92" i="1"/>
  <c r="AW92" i="1"/>
  <c r="AX92" i="1"/>
  <c r="AY92" i="1"/>
  <c r="AF93" i="1"/>
  <c r="AG93" i="1"/>
  <c r="AH93" i="1"/>
  <c r="AI93" i="1"/>
  <c r="AJ93" i="1"/>
  <c r="AK93" i="1"/>
  <c r="AM93" i="1"/>
  <c r="AN93" i="1"/>
  <c r="AO93" i="1"/>
  <c r="AP93" i="1"/>
  <c r="AQ93" i="1"/>
  <c r="AR93" i="1"/>
  <c r="AT93" i="1"/>
  <c r="AU93" i="1"/>
  <c r="AV93" i="1"/>
  <c r="AW93" i="1"/>
  <c r="AX93" i="1"/>
  <c r="AY93" i="1"/>
  <c r="AF94" i="1"/>
  <c r="AG94" i="1"/>
  <c r="AH94" i="1"/>
  <c r="AI94" i="1"/>
  <c r="AJ94" i="1"/>
  <c r="AK94" i="1"/>
  <c r="AM94" i="1"/>
  <c r="AN94" i="1"/>
  <c r="AO94" i="1"/>
  <c r="AP94" i="1"/>
  <c r="AQ94" i="1"/>
  <c r="AR94" i="1"/>
  <c r="AT94" i="1"/>
  <c r="AU94" i="1"/>
  <c r="AV94" i="1"/>
  <c r="AW94" i="1"/>
  <c r="AX94" i="1"/>
  <c r="AY94" i="1"/>
  <c r="AF95" i="1"/>
  <c r="G244" i="1"/>
  <c r="AG95" i="1"/>
  <c r="H244" i="1"/>
  <c r="AH95" i="1"/>
  <c r="I244" i="1"/>
  <c r="AI95" i="1"/>
  <c r="J244" i="1"/>
  <c r="AJ95" i="1"/>
  <c r="K244" i="1"/>
  <c r="AK95" i="1"/>
  <c r="L244" i="1"/>
  <c r="AM95" i="1"/>
  <c r="M244" i="1"/>
  <c r="AN95" i="1"/>
  <c r="N244" i="1"/>
  <c r="AO95" i="1"/>
  <c r="O244" i="1"/>
  <c r="AP95" i="1"/>
  <c r="P244" i="1"/>
  <c r="AQ95" i="1"/>
  <c r="Q244" i="1"/>
  <c r="AR95" i="1"/>
  <c r="R244" i="1"/>
  <c r="AT95" i="1"/>
  <c r="S244" i="1"/>
  <c r="AU95" i="1"/>
  <c r="T244" i="1"/>
  <c r="AV95" i="1"/>
  <c r="U244" i="1"/>
  <c r="AW95" i="1"/>
  <c r="V244" i="1"/>
  <c r="AX95" i="1"/>
  <c r="W244" i="1"/>
  <c r="AY95" i="1"/>
  <c r="X244" i="1"/>
  <c r="AF96" i="1"/>
  <c r="AG96" i="1"/>
  <c r="AH96" i="1"/>
  <c r="AI96" i="1"/>
  <c r="AJ96" i="1"/>
  <c r="AK96" i="1"/>
  <c r="AM96" i="1"/>
  <c r="AN96" i="1"/>
  <c r="AO96" i="1"/>
  <c r="AP96" i="1"/>
  <c r="AQ96" i="1"/>
  <c r="AR96" i="1"/>
  <c r="AT96" i="1"/>
  <c r="AU96" i="1"/>
  <c r="AV96" i="1"/>
  <c r="AW96" i="1"/>
  <c r="AX96" i="1"/>
  <c r="AY96" i="1"/>
  <c r="AF97" i="1"/>
  <c r="AG97" i="1"/>
  <c r="AH97" i="1"/>
  <c r="AI97" i="1"/>
  <c r="AJ97" i="1"/>
  <c r="AK97" i="1"/>
  <c r="AM97" i="1"/>
  <c r="AN97" i="1"/>
  <c r="AO97" i="1"/>
  <c r="AP97" i="1"/>
  <c r="AQ97" i="1"/>
  <c r="AR97" i="1"/>
  <c r="AT97" i="1"/>
  <c r="AU97" i="1"/>
  <c r="AV97" i="1"/>
  <c r="AW97" i="1"/>
  <c r="AX97" i="1"/>
  <c r="AY97" i="1"/>
  <c r="AF98" i="1"/>
  <c r="AG98" i="1"/>
  <c r="AH98" i="1"/>
  <c r="AI98" i="1"/>
  <c r="AJ98" i="1"/>
  <c r="AK98" i="1"/>
  <c r="AM98" i="1"/>
  <c r="AN98" i="1"/>
  <c r="AO98" i="1"/>
  <c r="AP98" i="1"/>
  <c r="AQ98" i="1"/>
  <c r="AR98" i="1"/>
  <c r="AT98" i="1"/>
  <c r="AU98" i="1"/>
  <c r="AV98" i="1"/>
  <c r="AW98" i="1"/>
  <c r="AX98" i="1"/>
  <c r="AY98" i="1"/>
  <c r="AF99" i="1"/>
  <c r="AG99" i="1"/>
  <c r="AH99" i="1"/>
  <c r="AI99" i="1"/>
  <c r="AJ99" i="1"/>
  <c r="AK99" i="1"/>
  <c r="AM99" i="1"/>
  <c r="AN99" i="1"/>
  <c r="AO99" i="1"/>
  <c r="AP99" i="1"/>
  <c r="AQ99" i="1"/>
  <c r="AR99" i="1"/>
  <c r="AT99" i="1"/>
  <c r="AU99" i="1"/>
  <c r="AV99" i="1"/>
  <c r="AW99" i="1"/>
  <c r="AX99" i="1"/>
  <c r="AY99" i="1"/>
  <c r="AF100" i="1"/>
  <c r="AG100" i="1"/>
  <c r="AH100" i="1"/>
  <c r="AI100" i="1"/>
  <c r="AJ100" i="1"/>
  <c r="AK100" i="1"/>
  <c r="AM100" i="1"/>
  <c r="AN100" i="1"/>
  <c r="AO100" i="1"/>
  <c r="AP100" i="1"/>
  <c r="AQ100" i="1"/>
  <c r="AR100" i="1"/>
  <c r="AT100" i="1"/>
  <c r="AU100" i="1"/>
  <c r="AV100" i="1"/>
  <c r="AW100" i="1"/>
  <c r="AX100" i="1"/>
  <c r="AY100" i="1"/>
  <c r="AF101" i="1"/>
  <c r="AG101" i="1"/>
  <c r="AH101" i="1"/>
  <c r="AI101" i="1"/>
  <c r="AJ101" i="1"/>
  <c r="AK101" i="1"/>
  <c r="AM101" i="1"/>
  <c r="AN101" i="1"/>
  <c r="AO101" i="1"/>
  <c r="AP101" i="1"/>
  <c r="AQ101" i="1"/>
  <c r="AR101" i="1"/>
  <c r="AT101" i="1"/>
  <c r="AU101" i="1"/>
  <c r="AV101" i="1"/>
  <c r="AW101" i="1"/>
  <c r="AX101" i="1"/>
  <c r="AY101" i="1"/>
  <c r="AF102" i="1"/>
  <c r="AG102" i="1"/>
  <c r="AH102" i="1"/>
  <c r="AI102" i="1"/>
  <c r="AJ102" i="1"/>
  <c r="AK102" i="1"/>
  <c r="AM102" i="1"/>
  <c r="AN102" i="1"/>
  <c r="AO102" i="1"/>
  <c r="AP102" i="1"/>
  <c r="AQ102" i="1"/>
  <c r="AR102" i="1"/>
  <c r="AT102" i="1"/>
  <c r="AU102" i="1"/>
  <c r="AV102" i="1"/>
  <c r="AW102" i="1"/>
  <c r="AX102" i="1"/>
  <c r="AY102" i="1"/>
  <c r="AF103" i="1"/>
  <c r="AG103" i="1"/>
  <c r="AH103" i="1"/>
  <c r="AI103" i="1"/>
  <c r="AJ103" i="1"/>
  <c r="AK103" i="1"/>
  <c r="AM103" i="1"/>
  <c r="AN103" i="1"/>
  <c r="AO103" i="1"/>
  <c r="AP103" i="1"/>
  <c r="AQ103" i="1"/>
  <c r="AR103" i="1"/>
  <c r="AT103" i="1"/>
  <c r="AU103" i="1"/>
  <c r="AV103" i="1"/>
  <c r="AW103" i="1"/>
  <c r="AX103" i="1"/>
  <c r="AY103" i="1"/>
  <c r="AF104" i="1"/>
  <c r="AG104" i="1"/>
  <c r="AH104" i="1"/>
  <c r="AI104" i="1"/>
  <c r="AJ104" i="1"/>
  <c r="AK104" i="1"/>
  <c r="AM104" i="1"/>
  <c r="AN104" i="1"/>
  <c r="AO104" i="1"/>
  <c r="AP104" i="1"/>
  <c r="AQ104" i="1"/>
  <c r="AR104" i="1"/>
  <c r="AT104" i="1"/>
  <c r="AU104" i="1"/>
  <c r="AV104" i="1"/>
  <c r="AW104" i="1"/>
  <c r="AX104" i="1"/>
  <c r="AY104" i="1"/>
  <c r="AF105" i="1"/>
  <c r="AG105" i="1"/>
  <c r="AH105" i="1"/>
  <c r="AI105" i="1"/>
  <c r="AJ105" i="1"/>
  <c r="AK105" i="1"/>
  <c r="AM105" i="1"/>
  <c r="AN105" i="1"/>
  <c r="AO105" i="1"/>
  <c r="AP105" i="1"/>
  <c r="AQ105" i="1"/>
  <c r="AR105" i="1"/>
  <c r="AT105" i="1"/>
  <c r="AU105" i="1"/>
  <c r="AV105" i="1"/>
  <c r="AW105" i="1"/>
  <c r="AX105" i="1"/>
  <c r="AY105" i="1"/>
  <c r="AF106" i="1"/>
  <c r="AG106" i="1"/>
  <c r="AH106" i="1"/>
  <c r="AI106" i="1"/>
  <c r="AJ106" i="1"/>
  <c r="AK106" i="1"/>
  <c r="AM106" i="1"/>
  <c r="AN106" i="1"/>
  <c r="AO106" i="1"/>
  <c r="AP106" i="1"/>
  <c r="AQ106" i="1"/>
  <c r="AR106" i="1"/>
  <c r="AT106" i="1"/>
  <c r="AU106" i="1"/>
  <c r="AV106" i="1"/>
  <c r="AW106" i="1"/>
  <c r="AX106" i="1"/>
  <c r="AY106" i="1"/>
  <c r="AF107" i="1"/>
  <c r="AG107" i="1"/>
  <c r="AH107" i="1"/>
  <c r="AI107" i="1"/>
  <c r="AJ107" i="1"/>
  <c r="AK107" i="1"/>
  <c r="AM107" i="1"/>
  <c r="AN107" i="1"/>
  <c r="AO107" i="1"/>
  <c r="AP107" i="1"/>
  <c r="AQ107" i="1"/>
  <c r="AR107" i="1"/>
  <c r="AT107" i="1"/>
  <c r="AU107" i="1"/>
  <c r="AV107" i="1"/>
  <c r="AW107" i="1"/>
  <c r="AX107" i="1"/>
  <c r="AY107" i="1"/>
  <c r="AF108" i="1"/>
  <c r="AG108" i="1"/>
  <c r="AH108" i="1"/>
  <c r="AI108" i="1"/>
  <c r="AJ108" i="1"/>
  <c r="AK108" i="1"/>
  <c r="AM108" i="1"/>
  <c r="AN108" i="1"/>
  <c r="AO108" i="1"/>
  <c r="AP108" i="1"/>
  <c r="AQ108" i="1"/>
  <c r="AR108" i="1"/>
  <c r="AT108" i="1"/>
  <c r="AU108" i="1"/>
  <c r="AV108" i="1"/>
  <c r="AW108" i="1"/>
  <c r="AX108" i="1"/>
  <c r="AY108" i="1"/>
  <c r="AF109" i="1"/>
  <c r="AG109" i="1"/>
  <c r="AH109" i="1"/>
  <c r="AI109" i="1"/>
  <c r="AJ109" i="1"/>
  <c r="AK109" i="1"/>
  <c r="AM109" i="1"/>
  <c r="AN109" i="1"/>
  <c r="AO109" i="1"/>
  <c r="AP109" i="1"/>
  <c r="AQ109" i="1"/>
  <c r="AR109" i="1"/>
  <c r="AT109" i="1"/>
  <c r="AU109" i="1"/>
  <c r="AV109" i="1"/>
  <c r="AW109" i="1"/>
  <c r="AX109" i="1"/>
  <c r="AY109" i="1"/>
  <c r="AF110" i="1"/>
  <c r="AG110" i="1"/>
  <c r="AH110" i="1"/>
  <c r="AI110" i="1"/>
  <c r="AJ110" i="1"/>
  <c r="AK110" i="1"/>
  <c r="AM110" i="1"/>
  <c r="AN110" i="1"/>
  <c r="AO110" i="1"/>
  <c r="AP110" i="1"/>
  <c r="AQ110" i="1"/>
  <c r="AR110" i="1"/>
  <c r="AT110" i="1"/>
  <c r="AU110" i="1"/>
  <c r="AV110" i="1"/>
  <c r="AW110" i="1"/>
  <c r="AX110" i="1"/>
  <c r="AY110" i="1"/>
  <c r="AF111" i="1"/>
  <c r="AG111" i="1"/>
  <c r="AH111" i="1"/>
  <c r="AI111" i="1"/>
  <c r="AJ111" i="1"/>
  <c r="AK111" i="1"/>
  <c r="AM111" i="1"/>
  <c r="AN111" i="1"/>
  <c r="AO111" i="1"/>
  <c r="AP111" i="1"/>
  <c r="AQ111" i="1"/>
  <c r="AR111" i="1"/>
  <c r="AT111" i="1"/>
  <c r="AU111" i="1"/>
  <c r="AV111" i="1"/>
  <c r="AW111" i="1"/>
  <c r="AX111" i="1"/>
  <c r="AY111" i="1"/>
  <c r="AF112" i="1"/>
  <c r="AG112" i="1"/>
  <c r="AH112" i="1"/>
  <c r="AI112" i="1"/>
  <c r="AJ112" i="1"/>
  <c r="K245" i="1"/>
  <c r="AK112" i="1"/>
  <c r="AM112" i="1"/>
  <c r="AN112" i="1"/>
  <c r="AO112" i="1"/>
  <c r="AP112" i="1"/>
  <c r="P245" i="1"/>
  <c r="AQ112" i="1"/>
  <c r="AR112" i="1"/>
  <c r="AT112" i="1"/>
  <c r="AU112" i="1"/>
  <c r="AV112" i="1"/>
  <c r="AW112" i="1"/>
  <c r="V245" i="1"/>
  <c r="AX112" i="1"/>
  <c r="AY112" i="1"/>
  <c r="X245" i="1"/>
  <c r="AF113" i="1"/>
  <c r="G245" i="1"/>
  <c r="AG113" i="1"/>
  <c r="AH113" i="1"/>
  <c r="I245" i="1"/>
  <c r="AI113" i="1"/>
  <c r="J245" i="1"/>
  <c r="AJ113" i="1"/>
  <c r="AK113" i="1"/>
  <c r="AM113" i="1"/>
  <c r="M245" i="1"/>
  <c r="AN113" i="1"/>
  <c r="N245" i="1"/>
  <c r="AO113" i="1"/>
  <c r="O245" i="1"/>
  <c r="AP113" i="1"/>
  <c r="AQ113" i="1"/>
  <c r="Q245" i="1"/>
  <c r="AR113" i="1"/>
  <c r="R245" i="1"/>
  <c r="AT113" i="1"/>
  <c r="S245" i="1"/>
  <c r="AU113" i="1"/>
  <c r="AV113" i="1"/>
  <c r="AW113" i="1"/>
  <c r="AX113" i="1"/>
  <c r="W245" i="1"/>
  <c r="AY113" i="1"/>
  <c r="AF114" i="1"/>
  <c r="AG114" i="1"/>
  <c r="AH114" i="1"/>
  <c r="AI114" i="1"/>
  <c r="AJ114" i="1"/>
  <c r="AK114" i="1"/>
  <c r="AM114" i="1"/>
  <c r="AN114" i="1"/>
  <c r="AO114" i="1"/>
  <c r="AP114" i="1"/>
  <c r="AQ114" i="1"/>
  <c r="AR114" i="1"/>
  <c r="AT114" i="1"/>
  <c r="AU114" i="1"/>
  <c r="AV114" i="1"/>
  <c r="AW114" i="1"/>
  <c r="AX114" i="1"/>
  <c r="AY114" i="1"/>
  <c r="AF115" i="1"/>
  <c r="AG115" i="1"/>
  <c r="AH115" i="1"/>
  <c r="AI115" i="1"/>
  <c r="AJ115" i="1"/>
  <c r="AK115" i="1"/>
  <c r="AM115" i="1"/>
  <c r="AN115" i="1"/>
  <c r="AO115" i="1"/>
  <c r="AP115" i="1"/>
  <c r="AQ115" i="1"/>
  <c r="AR115" i="1"/>
  <c r="AT115" i="1"/>
  <c r="AU115" i="1"/>
  <c r="AV115" i="1"/>
  <c r="AW115" i="1"/>
  <c r="AX115" i="1"/>
  <c r="AY115" i="1"/>
  <c r="AF116" i="1"/>
  <c r="AG116" i="1"/>
  <c r="AH116" i="1"/>
  <c r="AI116" i="1"/>
  <c r="AJ116" i="1"/>
  <c r="AK116" i="1"/>
  <c r="AM116" i="1"/>
  <c r="AN116" i="1"/>
  <c r="AO116" i="1"/>
  <c r="AP116" i="1"/>
  <c r="AQ116" i="1"/>
  <c r="AR116" i="1"/>
  <c r="AT116" i="1"/>
  <c r="AU116" i="1"/>
  <c r="AV116" i="1"/>
  <c r="AW116" i="1"/>
  <c r="AX116" i="1"/>
  <c r="AY116" i="1"/>
  <c r="AF117" i="1"/>
  <c r="AG117" i="1"/>
  <c r="AH117" i="1"/>
  <c r="AI117" i="1"/>
  <c r="AJ117" i="1"/>
  <c r="AK117" i="1"/>
  <c r="AM117" i="1"/>
  <c r="AN117" i="1"/>
  <c r="AO117" i="1"/>
  <c r="AP117" i="1"/>
  <c r="AQ117" i="1"/>
  <c r="AR117" i="1"/>
  <c r="AT117" i="1"/>
  <c r="AU117" i="1"/>
  <c r="AV117" i="1"/>
  <c r="AW117" i="1"/>
  <c r="AX117" i="1"/>
  <c r="AY117" i="1"/>
  <c r="AF118" i="1"/>
  <c r="AG118" i="1"/>
  <c r="AH118" i="1"/>
  <c r="AI118" i="1"/>
  <c r="AJ118" i="1"/>
  <c r="AK118" i="1"/>
  <c r="AM118" i="1"/>
  <c r="AN118" i="1"/>
  <c r="AO118" i="1"/>
  <c r="AP118" i="1"/>
  <c r="AQ118" i="1"/>
  <c r="AR118" i="1"/>
  <c r="AT118" i="1"/>
  <c r="AU118" i="1"/>
  <c r="AV118" i="1"/>
  <c r="AW118" i="1"/>
  <c r="AX118" i="1"/>
  <c r="AY118" i="1"/>
  <c r="AF119" i="1"/>
  <c r="AG119" i="1"/>
  <c r="AH119" i="1"/>
  <c r="AI119" i="1"/>
  <c r="AJ119" i="1"/>
  <c r="AK119" i="1"/>
  <c r="AM119" i="1"/>
  <c r="AN119" i="1"/>
  <c r="AO119" i="1"/>
  <c r="AP119" i="1"/>
  <c r="AQ119" i="1"/>
  <c r="AR119" i="1"/>
  <c r="AT119" i="1"/>
  <c r="AU119" i="1"/>
  <c r="AV119" i="1"/>
  <c r="AW119" i="1"/>
  <c r="AX119" i="1"/>
  <c r="AY119" i="1"/>
  <c r="AF120" i="1"/>
  <c r="AG120" i="1"/>
  <c r="AH120" i="1"/>
  <c r="AI120" i="1"/>
  <c r="AJ120" i="1"/>
  <c r="AK120" i="1"/>
  <c r="AM120" i="1"/>
  <c r="AN120" i="1"/>
  <c r="AO120" i="1"/>
  <c r="AP120" i="1"/>
  <c r="AQ120" i="1"/>
  <c r="AR120" i="1"/>
  <c r="AT120" i="1"/>
  <c r="AU120" i="1"/>
  <c r="AV120" i="1"/>
  <c r="AW120" i="1"/>
  <c r="AX120" i="1"/>
  <c r="AY120" i="1"/>
  <c r="AF121" i="1"/>
  <c r="AG121" i="1"/>
  <c r="AH121" i="1"/>
  <c r="AI121" i="1"/>
  <c r="AJ121" i="1"/>
  <c r="AK121" i="1"/>
  <c r="AM121" i="1"/>
  <c r="AN121" i="1"/>
  <c r="AO121" i="1"/>
  <c r="AP121" i="1"/>
  <c r="AQ121" i="1"/>
  <c r="AR121" i="1"/>
  <c r="AT121" i="1"/>
  <c r="AU121" i="1"/>
  <c r="AV121" i="1"/>
  <c r="AW121" i="1"/>
  <c r="AX121" i="1"/>
  <c r="AY121" i="1"/>
  <c r="AF122" i="1"/>
  <c r="AG122" i="1"/>
  <c r="AH122" i="1"/>
  <c r="AI122" i="1"/>
  <c r="AJ122" i="1"/>
  <c r="AK122" i="1"/>
  <c r="AM122" i="1"/>
  <c r="AN122" i="1"/>
  <c r="AO122" i="1"/>
  <c r="AP122" i="1"/>
  <c r="AQ122" i="1"/>
  <c r="AR122" i="1"/>
  <c r="AT122" i="1"/>
  <c r="AU122" i="1"/>
  <c r="AV122" i="1"/>
  <c r="AW122" i="1"/>
  <c r="AX122" i="1"/>
  <c r="AY122" i="1"/>
  <c r="AF123" i="1"/>
  <c r="AG123" i="1"/>
  <c r="AH123" i="1"/>
  <c r="AI123" i="1"/>
  <c r="AJ123" i="1"/>
  <c r="AK123" i="1"/>
  <c r="AM123" i="1"/>
  <c r="AN123" i="1"/>
  <c r="AO123" i="1"/>
  <c r="AP123" i="1"/>
  <c r="AQ123" i="1"/>
  <c r="AR123" i="1"/>
  <c r="AT123" i="1"/>
  <c r="AU123" i="1"/>
  <c r="AV123" i="1"/>
  <c r="AW123" i="1"/>
  <c r="AX123" i="1"/>
  <c r="AY123" i="1"/>
  <c r="AF124" i="1"/>
  <c r="AG124" i="1"/>
  <c r="AH124" i="1"/>
  <c r="AI124" i="1"/>
  <c r="AJ124" i="1"/>
  <c r="AK124" i="1"/>
  <c r="AM124" i="1"/>
  <c r="AN124" i="1"/>
  <c r="AO124" i="1"/>
  <c r="AP124" i="1"/>
  <c r="AQ124" i="1"/>
  <c r="AR124" i="1"/>
  <c r="AT124" i="1"/>
  <c r="AU124" i="1"/>
  <c r="AV124" i="1"/>
  <c r="AW124" i="1"/>
  <c r="AX124" i="1"/>
  <c r="AY124" i="1"/>
  <c r="AF125" i="1"/>
  <c r="AG125" i="1"/>
  <c r="AH125" i="1"/>
  <c r="AI125" i="1"/>
  <c r="AJ125" i="1"/>
  <c r="AK125" i="1"/>
  <c r="AM125" i="1"/>
  <c r="AN125" i="1"/>
  <c r="AO125" i="1"/>
  <c r="AP125" i="1"/>
  <c r="AQ125" i="1"/>
  <c r="AR125" i="1"/>
  <c r="AT125" i="1"/>
  <c r="AU125" i="1"/>
  <c r="AV125" i="1"/>
  <c r="AW125" i="1"/>
  <c r="AX125" i="1"/>
  <c r="AY125" i="1"/>
  <c r="AF126" i="1"/>
  <c r="AG126" i="1"/>
  <c r="AH126" i="1"/>
  <c r="AI126" i="1"/>
  <c r="AJ126" i="1"/>
  <c r="AK126" i="1"/>
  <c r="AM126" i="1"/>
  <c r="AN126" i="1"/>
  <c r="AO126" i="1"/>
  <c r="AP126" i="1"/>
  <c r="AQ126" i="1"/>
  <c r="AR126" i="1"/>
  <c r="AT126" i="1"/>
  <c r="AU126" i="1"/>
  <c r="AV126" i="1"/>
  <c r="AW126" i="1"/>
  <c r="AX126" i="1"/>
  <c r="AY126" i="1"/>
  <c r="AF127" i="1"/>
  <c r="AG127" i="1"/>
  <c r="AH127" i="1"/>
  <c r="AI127" i="1"/>
  <c r="AJ127" i="1"/>
  <c r="AK127" i="1"/>
  <c r="AM127" i="1"/>
  <c r="AN127" i="1"/>
  <c r="AO127" i="1"/>
  <c r="AP127" i="1"/>
  <c r="AQ127" i="1"/>
  <c r="AR127" i="1"/>
  <c r="AT127" i="1"/>
  <c r="AU127" i="1"/>
  <c r="AV127" i="1"/>
  <c r="AW127" i="1"/>
  <c r="AX127" i="1"/>
  <c r="AY127" i="1"/>
  <c r="AF128" i="1"/>
  <c r="AG128" i="1"/>
  <c r="AH128" i="1"/>
  <c r="AI128" i="1"/>
  <c r="AJ128" i="1"/>
  <c r="AK128" i="1"/>
  <c r="AM128" i="1"/>
  <c r="AN128" i="1"/>
  <c r="AO128" i="1"/>
  <c r="AP128" i="1"/>
  <c r="AQ128" i="1"/>
  <c r="AR128" i="1"/>
  <c r="AT128" i="1"/>
  <c r="AU128" i="1"/>
  <c r="AV128" i="1"/>
  <c r="AW128" i="1"/>
  <c r="AX128" i="1"/>
  <c r="AY128" i="1"/>
  <c r="AF129" i="1"/>
  <c r="AG129" i="1"/>
  <c r="AH129" i="1"/>
  <c r="AI129" i="1"/>
  <c r="AJ129" i="1"/>
  <c r="AK129" i="1"/>
  <c r="AM129" i="1"/>
  <c r="AN129" i="1"/>
  <c r="AO129" i="1"/>
  <c r="AP129" i="1"/>
  <c r="AQ129" i="1"/>
  <c r="AR129" i="1"/>
  <c r="AT129" i="1"/>
  <c r="AU129" i="1"/>
  <c r="AV129" i="1"/>
  <c r="AW129" i="1"/>
  <c r="AX129" i="1"/>
  <c r="AY129" i="1"/>
  <c r="AF130" i="1"/>
  <c r="AG130" i="1"/>
  <c r="AH130" i="1"/>
  <c r="AI130" i="1"/>
  <c r="AJ130" i="1"/>
  <c r="AK130" i="1"/>
  <c r="AM130" i="1"/>
  <c r="AN130" i="1"/>
  <c r="AO130" i="1"/>
  <c r="AP130" i="1"/>
  <c r="AQ130" i="1"/>
  <c r="AR130" i="1"/>
  <c r="AT130" i="1"/>
  <c r="AU130" i="1"/>
  <c r="AV130" i="1"/>
  <c r="AW130" i="1"/>
  <c r="AX130" i="1"/>
  <c r="AY130" i="1"/>
  <c r="AF131" i="1"/>
  <c r="AG131" i="1"/>
  <c r="AH131" i="1"/>
  <c r="AI131" i="1"/>
  <c r="AJ131" i="1"/>
  <c r="AK131" i="1"/>
  <c r="AM131" i="1"/>
  <c r="AN131" i="1"/>
  <c r="AO131" i="1"/>
  <c r="AP131" i="1"/>
  <c r="AQ131" i="1"/>
  <c r="AR131" i="1"/>
  <c r="AT131" i="1"/>
  <c r="AU131" i="1"/>
  <c r="AV131" i="1"/>
  <c r="AW131" i="1"/>
  <c r="AX131" i="1"/>
  <c r="AY131" i="1"/>
  <c r="AF132" i="1"/>
  <c r="AG132" i="1"/>
  <c r="AH132" i="1"/>
  <c r="AI132" i="1"/>
  <c r="AJ132" i="1"/>
  <c r="AK132" i="1"/>
  <c r="AM132" i="1"/>
  <c r="AN132" i="1"/>
  <c r="AO132" i="1"/>
  <c r="AP132" i="1"/>
  <c r="AQ132" i="1"/>
  <c r="AR132" i="1"/>
  <c r="AT132" i="1"/>
  <c r="AU132" i="1"/>
  <c r="AV132" i="1"/>
  <c r="AW132" i="1"/>
  <c r="AX132" i="1"/>
  <c r="AY132" i="1"/>
  <c r="AF133" i="1"/>
  <c r="AG133" i="1"/>
  <c r="AH133" i="1"/>
  <c r="AI133" i="1"/>
  <c r="AJ133" i="1"/>
  <c r="AK133" i="1"/>
  <c r="AM133" i="1"/>
  <c r="AN133" i="1"/>
  <c r="AO133" i="1"/>
  <c r="AP133" i="1"/>
  <c r="AQ133" i="1"/>
  <c r="AR133" i="1"/>
  <c r="AT133" i="1"/>
  <c r="AU133" i="1"/>
  <c r="AV133" i="1"/>
  <c r="AW133" i="1"/>
  <c r="AX133" i="1"/>
  <c r="AY133" i="1"/>
  <c r="AF134" i="1"/>
  <c r="AG134" i="1"/>
  <c r="AH134" i="1"/>
  <c r="AI134" i="1"/>
  <c r="AJ134" i="1"/>
  <c r="AK134" i="1"/>
  <c r="AM134" i="1"/>
  <c r="AN134" i="1"/>
  <c r="AO134" i="1"/>
  <c r="AP134" i="1"/>
  <c r="AQ134" i="1"/>
  <c r="AR134" i="1"/>
  <c r="AT134" i="1"/>
  <c r="AU134" i="1"/>
  <c r="AV134" i="1"/>
  <c r="AW134" i="1"/>
  <c r="AX134" i="1"/>
  <c r="AY134" i="1"/>
  <c r="AF135" i="1"/>
  <c r="AG135" i="1"/>
  <c r="AH135" i="1"/>
  <c r="AI135" i="1"/>
  <c r="AJ135" i="1"/>
  <c r="AK135" i="1"/>
  <c r="AM135" i="1"/>
  <c r="AN135" i="1"/>
  <c r="AO135" i="1"/>
  <c r="AP135" i="1"/>
  <c r="AQ135" i="1"/>
  <c r="AR135" i="1"/>
  <c r="AT135" i="1"/>
  <c r="AU135" i="1"/>
  <c r="AV135" i="1"/>
  <c r="AW135" i="1"/>
  <c r="AX135" i="1"/>
  <c r="AY135" i="1"/>
  <c r="AF136" i="1"/>
  <c r="AG136" i="1"/>
  <c r="AH136" i="1"/>
  <c r="AI136" i="1"/>
  <c r="AJ136" i="1"/>
  <c r="AK136" i="1"/>
  <c r="AM136" i="1"/>
  <c r="AN136" i="1"/>
  <c r="AO136" i="1"/>
  <c r="AP136" i="1"/>
  <c r="AQ136" i="1"/>
  <c r="AR136" i="1"/>
  <c r="AT136" i="1"/>
  <c r="AU136" i="1"/>
  <c r="AV136" i="1"/>
  <c r="AW136" i="1"/>
  <c r="AX136" i="1"/>
  <c r="AY136" i="1"/>
  <c r="AF137" i="1"/>
  <c r="AG137" i="1"/>
  <c r="AH137" i="1"/>
  <c r="AI137" i="1"/>
  <c r="AJ137" i="1"/>
  <c r="AK137" i="1"/>
  <c r="AM137" i="1"/>
  <c r="AN137" i="1"/>
  <c r="AO137" i="1"/>
  <c r="AP137" i="1"/>
  <c r="AQ137" i="1"/>
  <c r="AR137" i="1"/>
  <c r="AT137" i="1"/>
  <c r="AU137" i="1"/>
  <c r="AV137" i="1"/>
  <c r="AW137" i="1"/>
  <c r="AX137" i="1"/>
  <c r="AY137" i="1"/>
  <c r="AF138" i="1"/>
  <c r="AG138" i="1"/>
  <c r="AH138" i="1"/>
  <c r="AI138" i="1"/>
  <c r="AJ138" i="1"/>
  <c r="AK138" i="1"/>
  <c r="AM138" i="1"/>
  <c r="AN138" i="1"/>
  <c r="AO138" i="1"/>
  <c r="AP138" i="1"/>
  <c r="AQ138" i="1"/>
  <c r="AR138" i="1"/>
  <c r="AT138" i="1"/>
  <c r="AU138" i="1"/>
  <c r="AV138" i="1"/>
  <c r="AW138" i="1"/>
  <c r="AX138" i="1"/>
  <c r="AY138" i="1"/>
  <c r="AF139" i="1"/>
  <c r="AG139" i="1"/>
  <c r="AH139" i="1"/>
  <c r="AI139" i="1"/>
  <c r="AJ139" i="1"/>
  <c r="AK139" i="1"/>
  <c r="AM139" i="1"/>
  <c r="AN139" i="1"/>
  <c r="AO139" i="1"/>
  <c r="AP139" i="1"/>
  <c r="AQ139" i="1"/>
  <c r="AR139" i="1"/>
  <c r="AT139" i="1"/>
  <c r="AU139" i="1"/>
  <c r="AV139" i="1"/>
  <c r="AW139" i="1"/>
  <c r="AX139" i="1"/>
  <c r="AY139" i="1"/>
  <c r="AF140" i="1"/>
  <c r="AG140" i="1"/>
  <c r="AH140" i="1"/>
  <c r="AI140" i="1"/>
  <c r="AJ140" i="1"/>
  <c r="AK140" i="1"/>
  <c r="AM140" i="1"/>
  <c r="AN140" i="1"/>
  <c r="AO140" i="1"/>
  <c r="AP140" i="1"/>
  <c r="AQ140" i="1"/>
  <c r="AR140" i="1"/>
  <c r="AT140" i="1"/>
  <c r="AU140" i="1"/>
  <c r="AV140" i="1"/>
  <c r="AW140" i="1"/>
  <c r="AX140" i="1"/>
  <c r="AY140" i="1"/>
  <c r="AF141" i="1"/>
  <c r="AG141" i="1"/>
  <c r="AH141" i="1"/>
  <c r="AI141" i="1"/>
  <c r="AJ141" i="1"/>
  <c r="AK141" i="1"/>
  <c r="AM141" i="1"/>
  <c r="AN141" i="1"/>
  <c r="AO141" i="1"/>
  <c r="AP141" i="1"/>
  <c r="AQ141" i="1"/>
  <c r="AR141" i="1"/>
  <c r="AT141" i="1"/>
  <c r="AU141" i="1"/>
  <c r="AV141" i="1"/>
  <c r="AW141" i="1"/>
  <c r="AX141" i="1"/>
  <c r="AY141" i="1"/>
  <c r="AF142" i="1"/>
  <c r="AG142" i="1"/>
  <c r="AH142" i="1"/>
  <c r="AI142" i="1"/>
  <c r="AJ142" i="1"/>
  <c r="AK142" i="1"/>
  <c r="AM142" i="1"/>
  <c r="AN142" i="1"/>
  <c r="AO142" i="1"/>
  <c r="AP142" i="1"/>
  <c r="AQ142" i="1"/>
  <c r="AR142" i="1"/>
  <c r="AT142" i="1"/>
  <c r="AU142" i="1"/>
  <c r="AV142" i="1"/>
  <c r="AW142" i="1"/>
  <c r="AX142" i="1"/>
  <c r="AY142" i="1"/>
  <c r="AF143" i="1"/>
  <c r="AG143" i="1"/>
  <c r="AH143" i="1"/>
  <c r="AI143" i="1"/>
  <c r="AJ143" i="1"/>
  <c r="AK143" i="1"/>
  <c r="AM143" i="1"/>
  <c r="AN143" i="1"/>
  <c r="AO143" i="1"/>
  <c r="AP143" i="1"/>
  <c r="AQ143" i="1"/>
  <c r="AR143" i="1"/>
  <c r="AT143" i="1"/>
  <c r="AU143" i="1"/>
  <c r="AV143" i="1"/>
  <c r="AW143" i="1"/>
  <c r="AX143" i="1"/>
  <c r="AY143" i="1"/>
  <c r="AF144" i="1"/>
  <c r="AG144" i="1"/>
  <c r="AH144" i="1"/>
  <c r="AI144" i="1"/>
  <c r="AJ144" i="1"/>
  <c r="AK144" i="1"/>
  <c r="AM144" i="1"/>
  <c r="AN144" i="1"/>
  <c r="AO144" i="1"/>
  <c r="AP144" i="1"/>
  <c r="AQ144" i="1"/>
  <c r="AR144" i="1"/>
  <c r="AT144" i="1"/>
  <c r="AU144" i="1"/>
  <c r="AV144" i="1"/>
  <c r="AW144" i="1"/>
  <c r="AX144" i="1"/>
  <c r="AY144" i="1"/>
  <c r="AF145" i="1"/>
  <c r="AG145" i="1"/>
  <c r="AH145" i="1"/>
  <c r="AI145" i="1"/>
  <c r="AJ145" i="1"/>
  <c r="AK145" i="1"/>
  <c r="AM145" i="1"/>
  <c r="AN145" i="1"/>
  <c r="AO145" i="1"/>
  <c r="AP145" i="1"/>
  <c r="AQ145" i="1"/>
  <c r="AR145" i="1"/>
  <c r="AT145" i="1"/>
  <c r="AU145" i="1"/>
  <c r="AV145" i="1"/>
  <c r="AW145" i="1"/>
  <c r="AX145" i="1"/>
  <c r="AY145" i="1"/>
  <c r="AF146" i="1"/>
  <c r="AG146" i="1"/>
  <c r="AH146" i="1"/>
  <c r="AI146" i="1"/>
  <c r="AJ146" i="1"/>
  <c r="AK146" i="1"/>
  <c r="AM146" i="1"/>
  <c r="AN146" i="1"/>
  <c r="AO146" i="1"/>
  <c r="AP146" i="1"/>
  <c r="AQ146" i="1"/>
  <c r="AR146" i="1"/>
  <c r="AT146" i="1"/>
  <c r="AU146" i="1"/>
  <c r="AV146" i="1"/>
  <c r="AW146" i="1"/>
  <c r="AX146" i="1"/>
  <c r="AY146" i="1"/>
  <c r="AF147" i="1"/>
  <c r="AG147" i="1"/>
  <c r="AH147" i="1"/>
  <c r="AI147" i="1"/>
  <c r="AJ147" i="1"/>
  <c r="AK147" i="1"/>
  <c r="AM147" i="1"/>
  <c r="AN147" i="1"/>
  <c r="AO147" i="1"/>
  <c r="AP147" i="1"/>
  <c r="AQ147" i="1"/>
  <c r="AR147" i="1"/>
  <c r="AT147" i="1"/>
  <c r="AU147" i="1"/>
  <c r="AV147" i="1"/>
  <c r="AW147" i="1"/>
  <c r="AX147" i="1"/>
  <c r="AY147" i="1"/>
  <c r="AF148" i="1"/>
  <c r="AG148" i="1"/>
  <c r="AH148" i="1"/>
  <c r="AI148" i="1"/>
  <c r="AJ148" i="1"/>
  <c r="AK148" i="1"/>
  <c r="AM148" i="1"/>
  <c r="AN148" i="1"/>
  <c r="AO148" i="1"/>
  <c r="AP148" i="1"/>
  <c r="AQ148" i="1"/>
  <c r="AR148" i="1"/>
  <c r="AT148" i="1"/>
  <c r="AU148" i="1"/>
  <c r="AV148" i="1"/>
  <c r="AW148" i="1"/>
  <c r="AX148" i="1"/>
  <c r="AY148" i="1"/>
  <c r="AF149" i="1"/>
  <c r="AG149" i="1"/>
  <c r="AH149" i="1"/>
  <c r="AI149" i="1"/>
  <c r="AJ149" i="1"/>
  <c r="AK149" i="1"/>
  <c r="AM149" i="1"/>
  <c r="AN149" i="1"/>
  <c r="AO149" i="1"/>
  <c r="AP149" i="1"/>
  <c r="AQ149" i="1"/>
  <c r="AR149" i="1"/>
  <c r="AT149" i="1"/>
  <c r="AU149" i="1"/>
  <c r="AV149" i="1"/>
  <c r="AW149" i="1"/>
  <c r="AX149" i="1"/>
  <c r="AY149" i="1"/>
  <c r="AF150" i="1"/>
  <c r="AG150" i="1"/>
  <c r="AH150" i="1"/>
  <c r="AI150" i="1"/>
  <c r="AJ150" i="1"/>
  <c r="AK150" i="1"/>
  <c r="AM150" i="1"/>
  <c r="AN150" i="1"/>
  <c r="AO150" i="1"/>
  <c r="AP150" i="1"/>
  <c r="AQ150" i="1"/>
  <c r="AR150" i="1"/>
  <c r="AT150" i="1"/>
  <c r="AU150" i="1"/>
  <c r="AV150" i="1"/>
  <c r="AW150" i="1"/>
  <c r="AX150" i="1"/>
  <c r="AY150" i="1"/>
  <c r="AF151" i="1"/>
  <c r="AG151" i="1"/>
  <c r="AH151" i="1"/>
  <c r="AI151" i="1"/>
  <c r="AJ151" i="1"/>
  <c r="AK151" i="1"/>
  <c r="AM151" i="1"/>
  <c r="AN151" i="1"/>
  <c r="AO151" i="1"/>
  <c r="AP151" i="1"/>
  <c r="AQ151" i="1"/>
  <c r="AR151" i="1"/>
  <c r="AT151" i="1"/>
  <c r="AU151" i="1"/>
  <c r="AV151" i="1"/>
  <c r="AW151" i="1"/>
  <c r="AX151" i="1"/>
  <c r="AY151" i="1"/>
  <c r="AF152" i="1"/>
  <c r="AG152" i="1"/>
  <c r="AH152" i="1"/>
  <c r="AI152" i="1"/>
  <c r="AJ152" i="1"/>
  <c r="AK152" i="1"/>
  <c r="AM152" i="1"/>
  <c r="AN152" i="1"/>
  <c r="AO152" i="1"/>
  <c r="AP152" i="1"/>
  <c r="AQ152" i="1"/>
  <c r="AR152" i="1"/>
  <c r="AT152" i="1"/>
  <c r="AU152" i="1"/>
  <c r="AV152" i="1"/>
  <c r="AW152" i="1"/>
  <c r="AX152" i="1"/>
  <c r="AY152" i="1"/>
  <c r="AF153" i="1"/>
  <c r="AG153" i="1"/>
  <c r="AH153" i="1"/>
  <c r="AI153" i="1"/>
  <c r="AJ153" i="1"/>
  <c r="AK153" i="1"/>
  <c r="AM153" i="1"/>
  <c r="AN153" i="1"/>
  <c r="AO153" i="1"/>
  <c r="AP153" i="1"/>
  <c r="AQ153" i="1"/>
  <c r="AR153" i="1"/>
  <c r="AT153" i="1"/>
  <c r="AU153" i="1"/>
  <c r="AV153" i="1"/>
  <c r="AW153" i="1"/>
  <c r="AX153" i="1"/>
  <c r="AY153" i="1"/>
  <c r="AF154" i="1"/>
  <c r="AG154" i="1"/>
  <c r="AH154" i="1"/>
  <c r="AI154" i="1"/>
  <c r="AJ154" i="1"/>
  <c r="AK154" i="1"/>
  <c r="AM154" i="1"/>
  <c r="AN154" i="1"/>
  <c r="AO154" i="1"/>
  <c r="AP154" i="1"/>
  <c r="AQ154" i="1"/>
  <c r="AR154" i="1"/>
  <c r="AT154" i="1"/>
  <c r="AU154" i="1"/>
  <c r="AV154" i="1"/>
  <c r="AW154" i="1"/>
  <c r="AX154" i="1"/>
  <c r="AY154" i="1"/>
  <c r="AF155" i="1"/>
  <c r="AG155" i="1"/>
  <c r="AH155" i="1"/>
  <c r="AI155" i="1"/>
  <c r="AJ155" i="1"/>
  <c r="AK155" i="1"/>
  <c r="AM155" i="1"/>
  <c r="AN155" i="1"/>
  <c r="AO155" i="1"/>
  <c r="AP155" i="1"/>
  <c r="AQ155" i="1"/>
  <c r="AR155" i="1"/>
  <c r="AT155" i="1"/>
  <c r="AU155" i="1"/>
  <c r="AV155" i="1"/>
  <c r="AW155" i="1"/>
  <c r="AX155" i="1"/>
  <c r="AY155" i="1"/>
  <c r="AF156" i="1"/>
  <c r="AG156" i="1"/>
  <c r="AH156" i="1"/>
  <c r="AI156" i="1"/>
  <c r="AJ156" i="1"/>
  <c r="AK156" i="1"/>
  <c r="AM156" i="1"/>
  <c r="AN156" i="1"/>
  <c r="AO156" i="1"/>
  <c r="AP156" i="1"/>
  <c r="AQ156" i="1"/>
  <c r="AR156" i="1"/>
  <c r="AT156" i="1"/>
  <c r="AU156" i="1"/>
  <c r="AV156" i="1"/>
  <c r="AW156" i="1"/>
  <c r="AX156" i="1"/>
  <c r="AY156" i="1"/>
  <c r="AF157" i="1"/>
  <c r="AG157" i="1"/>
  <c r="AH157" i="1"/>
  <c r="AI157" i="1"/>
  <c r="AJ157" i="1"/>
  <c r="AK157" i="1"/>
  <c r="AM157" i="1"/>
  <c r="AN157" i="1"/>
  <c r="AO157" i="1"/>
  <c r="AP157" i="1"/>
  <c r="AQ157" i="1"/>
  <c r="AR157" i="1"/>
  <c r="AT157" i="1"/>
  <c r="AU157" i="1"/>
  <c r="AV157" i="1"/>
  <c r="AW157" i="1"/>
  <c r="AX157" i="1"/>
  <c r="AY157" i="1"/>
  <c r="AF158" i="1"/>
  <c r="AG158" i="1"/>
  <c r="AH158" i="1"/>
  <c r="AI158" i="1"/>
  <c r="AJ158" i="1"/>
  <c r="AK158" i="1"/>
  <c r="AM158" i="1"/>
  <c r="AN158" i="1"/>
  <c r="AO158" i="1"/>
  <c r="AP158" i="1"/>
  <c r="AQ158" i="1"/>
  <c r="AR158" i="1"/>
  <c r="AT158" i="1"/>
  <c r="AU158" i="1"/>
  <c r="AV158" i="1"/>
  <c r="AW158" i="1"/>
  <c r="AX158" i="1"/>
  <c r="AY158" i="1"/>
  <c r="AF159" i="1"/>
  <c r="AG159" i="1"/>
  <c r="AH159" i="1"/>
  <c r="AI159" i="1"/>
  <c r="AJ159" i="1"/>
  <c r="AK159" i="1"/>
  <c r="AM159" i="1"/>
  <c r="AN159" i="1"/>
  <c r="AO159" i="1"/>
  <c r="AP159" i="1"/>
  <c r="AQ159" i="1"/>
  <c r="AR159" i="1"/>
  <c r="AT159" i="1"/>
  <c r="AU159" i="1"/>
  <c r="AV159" i="1"/>
  <c r="AW159" i="1"/>
  <c r="AX159" i="1"/>
  <c r="AY159" i="1"/>
  <c r="AF160" i="1"/>
  <c r="AG160" i="1"/>
  <c r="AH160" i="1"/>
  <c r="AI160" i="1"/>
  <c r="AJ160" i="1"/>
  <c r="AK160" i="1"/>
  <c r="AM160" i="1"/>
  <c r="AN160" i="1"/>
  <c r="AO160" i="1"/>
  <c r="AP160" i="1"/>
  <c r="AQ160" i="1"/>
  <c r="AR160" i="1"/>
  <c r="AT160" i="1"/>
  <c r="AU160" i="1"/>
  <c r="AV160" i="1"/>
  <c r="AW160" i="1"/>
  <c r="AX160" i="1"/>
  <c r="AY160" i="1"/>
  <c r="AF161" i="1"/>
  <c r="AG161" i="1"/>
  <c r="AH161" i="1"/>
  <c r="AI161" i="1"/>
  <c r="AJ161" i="1"/>
  <c r="AK161" i="1"/>
  <c r="AM161" i="1"/>
  <c r="AN161" i="1"/>
  <c r="AO161" i="1"/>
  <c r="AP161" i="1"/>
  <c r="AQ161" i="1"/>
  <c r="AR161" i="1"/>
  <c r="AT161" i="1"/>
  <c r="AU161" i="1"/>
  <c r="AV161" i="1"/>
  <c r="AW161" i="1"/>
  <c r="AX161" i="1"/>
  <c r="AY161" i="1"/>
  <c r="AF162" i="1"/>
  <c r="AG162" i="1"/>
  <c r="AH162" i="1"/>
  <c r="AI162" i="1"/>
  <c r="AJ162" i="1"/>
  <c r="AK162" i="1"/>
  <c r="AM162" i="1"/>
  <c r="AN162" i="1"/>
  <c r="AO162" i="1"/>
  <c r="AP162" i="1"/>
  <c r="AQ162" i="1"/>
  <c r="AR162" i="1"/>
  <c r="AT162" i="1"/>
  <c r="AU162" i="1"/>
  <c r="AV162" i="1"/>
  <c r="AW162" i="1"/>
  <c r="AX162" i="1"/>
  <c r="AY162" i="1"/>
  <c r="AF163" i="1"/>
  <c r="AG163" i="1"/>
  <c r="AH163" i="1"/>
  <c r="AI163" i="1"/>
  <c r="AJ163" i="1"/>
  <c r="AK163" i="1"/>
  <c r="AM163" i="1"/>
  <c r="AN163" i="1"/>
  <c r="AO163" i="1"/>
  <c r="AP163" i="1"/>
  <c r="AQ163" i="1"/>
  <c r="AR163" i="1"/>
  <c r="AT163" i="1"/>
  <c r="AU163" i="1"/>
  <c r="AV163" i="1"/>
  <c r="AW163" i="1"/>
  <c r="AX163" i="1"/>
  <c r="AY163" i="1"/>
  <c r="AF164" i="1"/>
  <c r="AG164" i="1"/>
  <c r="AH164" i="1"/>
  <c r="AI164" i="1"/>
  <c r="AJ164" i="1"/>
  <c r="AK164" i="1"/>
  <c r="AM164" i="1"/>
  <c r="AN164" i="1"/>
  <c r="AO164" i="1"/>
  <c r="AP164" i="1"/>
  <c r="AQ164" i="1"/>
  <c r="AR164" i="1"/>
  <c r="AT164" i="1"/>
  <c r="AU164" i="1"/>
  <c r="AV164" i="1"/>
  <c r="AW164" i="1"/>
  <c r="AX164" i="1"/>
  <c r="AY164" i="1"/>
  <c r="AF165" i="1"/>
  <c r="AG165" i="1"/>
  <c r="AH165" i="1"/>
  <c r="AI165" i="1"/>
  <c r="AJ165" i="1"/>
  <c r="AK165" i="1"/>
  <c r="AM165" i="1"/>
  <c r="AN165" i="1"/>
  <c r="AO165" i="1"/>
  <c r="AP165" i="1"/>
  <c r="AQ165" i="1"/>
  <c r="AR165" i="1"/>
  <c r="AT165" i="1"/>
  <c r="AU165" i="1"/>
  <c r="AV165" i="1"/>
  <c r="AW165" i="1"/>
  <c r="AX165" i="1"/>
  <c r="AY165" i="1"/>
  <c r="AF166" i="1"/>
  <c r="AG166" i="1"/>
  <c r="AH166" i="1"/>
  <c r="AI166" i="1"/>
  <c r="AJ166" i="1"/>
  <c r="AK166" i="1"/>
  <c r="AM166" i="1"/>
  <c r="AN166" i="1"/>
  <c r="AO166" i="1"/>
  <c r="AP166" i="1"/>
  <c r="AQ166" i="1"/>
  <c r="AR166" i="1"/>
  <c r="AT166" i="1"/>
  <c r="AU166" i="1"/>
  <c r="AV166" i="1"/>
  <c r="AW166" i="1"/>
  <c r="AX166" i="1"/>
  <c r="AY166" i="1"/>
  <c r="AF167" i="1"/>
  <c r="AG167" i="1"/>
  <c r="AH167" i="1"/>
  <c r="AI167" i="1"/>
  <c r="AJ167" i="1"/>
  <c r="AK167" i="1"/>
  <c r="AM167" i="1"/>
  <c r="AN167" i="1"/>
  <c r="AO167" i="1"/>
  <c r="AP167" i="1"/>
  <c r="AQ167" i="1"/>
  <c r="AR167" i="1"/>
  <c r="AT167" i="1"/>
  <c r="AU167" i="1"/>
  <c r="AV167" i="1"/>
  <c r="AW167" i="1"/>
  <c r="AX167" i="1"/>
  <c r="AY167" i="1"/>
  <c r="AF168" i="1"/>
  <c r="AG168" i="1"/>
  <c r="AH168" i="1"/>
  <c r="AI168" i="1"/>
  <c r="AJ168" i="1"/>
  <c r="AK168" i="1"/>
  <c r="AM168" i="1"/>
  <c r="AN168" i="1"/>
  <c r="AO168" i="1"/>
  <c r="AP168" i="1"/>
  <c r="AQ168" i="1"/>
  <c r="AR168" i="1"/>
  <c r="AT168" i="1"/>
  <c r="AU168" i="1"/>
  <c r="AV168" i="1"/>
  <c r="AW168" i="1"/>
  <c r="AX168" i="1"/>
  <c r="AY168" i="1"/>
  <c r="AF169" i="1"/>
  <c r="AG169" i="1"/>
  <c r="AH169" i="1"/>
  <c r="AI169" i="1"/>
  <c r="AJ169" i="1"/>
  <c r="AK169" i="1"/>
  <c r="AM169" i="1"/>
  <c r="AN169" i="1"/>
  <c r="AO169" i="1"/>
  <c r="AP169" i="1"/>
  <c r="AQ169" i="1"/>
  <c r="AR169" i="1"/>
  <c r="AT169" i="1"/>
  <c r="AU169" i="1"/>
  <c r="AV169" i="1"/>
  <c r="AW169" i="1"/>
  <c r="AX169" i="1"/>
  <c r="AY169" i="1"/>
  <c r="AF170" i="1"/>
  <c r="AG170" i="1"/>
  <c r="AH170" i="1"/>
  <c r="AI170" i="1"/>
  <c r="AJ170" i="1"/>
  <c r="AK170" i="1"/>
  <c r="AM170" i="1"/>
  <c r="AN170" i="1"/>
  <c r="AO170" i="1"/>
  <c r="AP170" i="1"/>
  <c r="AQ170" i="1"/>
  <c r="AR170" i="1"/>
  <c r="AT170" i="1"/>
  <c r="AU170" i="1"/>
  <c r="AV170" i="1"/>
  <c r="AW170" i="1"/>
  <c r="AX170" i="1"/>
  <c r="AY170" i="1"/>
  <c r="AF171" i="1"/>
  <c r="AG171" i="1"/>
  <c r="AH171" i="1"/>
  <c r="AI171" i="1"/>
  <c r="AJ171" i="1"/>
  <c r="AK171" i="1"/>
  <c r="AM171" i="1"/>
  <c r="AN171" i="1"/>
  <c r="AO171" i="1"/>
  <c r="AP171" i="1"/>
  <c r="AQ171" i="1"/>
  <c r="AR171" i="1"/>
  <c r="AT171" i="1"/>
  <c r="AU171" i="1"/>
  <c r="AV171" i="1"/>
  <c r="AW171" i="1"/>
  <c r="AX171" i="1"/>
  <c r="AY171" i="1"/>
  <c r="AF172" i="1"/>
  <c r="AG172" i="1"/>
  <c r="AH172" i="1"/>
  <c r="AI172" i="1"/>
  <c r="AJ172" i="1"/>
  <c r="AK172" i="1"/>
  <c r="AM172" i="1"/>
  <c r="AN172" i="1"/>
  <c r="AO172" i="1"/>
  <c r="AP172" i="1"/>
  <c r="AQ172" i="1"/>
  <c r="AR172" i="1"/>
  <c r="AT172" i="1"/>
  <c r="AU172" i="1"/>
  <c r="AV172" i="1"/>
  <c r="AW172" i="1"/>
  <c r="AX172" i="1"/>
  <c r="AY172" i="1"/>
  <c r="AF173" i="1"/>
  <c r="AG173" i="1"/>
  <c r="AH173" i="1"/>
  <c r="AI173" i="1"/>
  <c r="AJ173" i="1"/>
  <c r="AK173" i="1"/>
  <c r="AM173" i="1"/>
  <c r="AN173" i="1"/>
  <c r="AO173" i="1"/>
  <c r="AP173" i="1"/>
  <c r="AQ173" i="1"/>
  <c r="AR173" i="1"/>
  <c r="AT173" i="1"/>
  <c r="AU173" i="1"/>
  <c r="AV173" i="1"/>
  <c r="AW173" i="1"/>
  <c r="AX173" i="1"/>
  <c r="AY173" i="1"/>
  <c r="AF174" i="1"/>
  <c r="AG174" i="1"/>
  <c r="AH174" i="1"/>
  <c r="AI174" i="1"/>
  <c r="AJ174" i="1"/>
  <c r="AK174" i="1"/>
  <c r="AM174" i="1"/>
  <c r="AN174" i="1"/>
  <c r="AO174" i="1"/>
  <c r="AP174" i="1"/>
  <c r="AQ174" i="1"/>
  <c r="AR174" i="1"/>
  <c r="AT174" i="1"/>
  <c r="AU174" i="1"/>
  <c r="AV174" i="1"/>
  <c r="AW174" i="1"/>
  <c r="AX174" i="1"/>
  <c r="AY174" i="1"/>
  <c r="AF175" i="1"/>
  <c r="AG175" i="1"/>
  <c r="AH175" i="1"/>
  <c r="AI175" i="1"/>
  <c r="AJ175" i="1"/>
  <c r="AK175" i="1"/>
  <c r="AM175" i="1"/>
  <c r="AN175" i="1"/>
  <c r="AO175" i="1"/>
  <c r="AP175" i="1"/>
  <c r="AQ175" i="1"/>
  <c r="AR175" i="1"/>
  <c r="AT175" i="1"/>
  <c r="AU175" i="1"/>
  <c r="AV175" i="1"/>
  <c r="AW175" i="1"/>
  <c r="AX175" i="1"/>
  <c r="AY175" i="1"/>
  <c r="AF176" i="1"/>
  <c r="AG176" i="1"/>
  <c r="AH176" i="1"/>
  <c r="AI176" i="1"/>
  <c r="AJ176" i="1"/>
  <c r="AK176" i="1"/>
  <c r="AM176" i="1"/>
  <c r="AN176" i="1"/>
  <c r="AO176" i="1"/>
  <c r="AP176" i="1"/>
  <c r="AQ176" i="1"/>
  <c r="AR176" i="1"/>
  <c r="AT176" i="1"/>
  <c r="AU176" i="1"/>
  <c r="AV176" i="1"/>
  <c r="AW176" i="1"/>
  <c r="AX176" i="1"/>
  <c r="AY176" i="1"/>
  <c r="AF177" i="1"/>
  <c r="AG177" i="1"/>
  <c r="AH177" i="1"/>
  <c r="AI177" i="1"/>
  <c r="AJ177" i="1"/>
  <c r="AK177" i="1"/>
  <c r="AM177" i="1"/>
  <c r="AN177" i="1"/>
  <c r="AO177" i="1"/>
  <c r="AP177" i="1"/>
  <c r="AQ177" i="1"/>
  <c r="AR177" i="1"/>
  <c r="AT177" i="1"/>
  <c r="AU177" i="1"/>
  <c r="AV177" i="1"/>
  <c r="AW177" i="1"/>
  <c r="AX177" i="1"/>
  <c r="AY177" i="1"/>
  <c r="AF178" i="1"/>
  <c r="AG178" i="1"/>
  <c r="AH178" i="1"/>
  <c r="AI178" i="1"/>
  <c r="AJ178" i="1"/>
  <c r="AK178" i="1"/>
  <c r="AM178" i="1"/>
  <c r="AN178" i="1"/>
  <c r="AO178" i="1"/>
  <c r="AP178" i="1"/>
  <c r="AQ178" i="1"/>
  <c r="AR178" i="1"/>
  <c r="AT178" i="1"/>
  <c r="AU178" i="1"/>
  <c r="AV178" i="1"/>
  <c r="AW178" i="1"/>
  <c r="AX178" i="1"/>
  <c r="AY178" i="1"/>
  <c r="AF179" i="1"/>
  <c r="AG179" i="1"/>
  <c r="AH179" i="1"/>
  <c r="AI179" i="1"/>
  <c r="AJ179" i="1"/>
  <c r="AK179" i="1"/>
  <c r="AM179" i="1"/>
  <c r="AN179" i="1"/>
  <c r="AO179" i="1"/>
  <c r="AP179" i="1"/>
  <c r="AQ179" i="1"/>
  <c r="AR179" i="1"/>
  <c r="AT179" i="1"/>
  <c r="AU179" i="1"/>
  <c r="AV179" i="1"/>
  <c r="AW179" i="1"/>
  <c r="AX179" i="1"/>
  <c r="AY179" i="1"/>
  <c r="AF180" i="1"/>
  <c r="AG180" i="1"/>
  <c r="AH180" i="1"/>
  <c r="AI180" i="1"/>
  <c r="AJ180" i="1"/>
  <c r="AK180" i="1"/>
  <c r="AM180" i="1"/>
  <c r="AN180" i="1"/>
  <c r="AO180" i="1"/>
  <c r="AP180" i="1"/>
  <c r="AQ180" i="1"/>
  <c r="AR180" i="1"/>
  <c r="AT180" i="1"/>
  <c r="AU180" i="1"/>
  <c r="AV180" i="1"/>
  <c r="AW180" i="1"/>
  <c r="AX180" i="1"/>
  <c r="AY180" i="1"/>
  <c r="AF181" i="1"/>
  <c r="AG181" i="1"/>
  <c r="AH181" i="1"/>
  <c r="AI181" i="1"/>
  <c r="AJ181" i="1"/>
  <c r="AK181" i="1"/>
  <c r="AM181" i="1"/>
  <c r="AN181" i="1"/>
  <c r="AO181" i="1"/>
  <c r="AP181" i="1"/>
  <c r="AQ181" i="1"/>
  <c r="AR181" i="1"/>
  <c r="AT181" i="1"/>
  <c r="AU181" i="1"/>
  <c r="AV181" i="1"/>
  <c r="AW181" i="1"/>
  <c r="AX181" i="1"/>
  <c r="AY181" i="1"/>
  <c r="AF182" i="1"/>
  <c r="AG182" i="1"/>
  <c r="AH182" i="1"/>
  <c r="AI182" i="1"/>
  <c r="AJ182" i="1"/>
  <c r="AK182" i="1"/>
  <c r="AM182" i="1"/>
  <c r="AN182" i="1"/>
  <c r="AO182" i="1"/>
  <c r="AP182" i="1"/>
  <c r="AQ182" i="1"/>
  <c r="AR182" i="1"/>
  <c r="AT182" i="1"/>
  <c r="AU182" i="1"/>
  <c r="AV182" i="1"/>
  <c r="AW182" i="1"/>
  <c r="AX182" i="1"/>
  <c r="AY182" i="1"/>
  <c r="AF183" i="1"/>
  <c r="AG183" i="1"/>
  <c r="AH183" i="1"/>
  <c r="AI183" i="1"/>
  <c r="AJ183" i="1"/>
  <c r="AK183" i="1"/>
  <c r="AM183" i="1"/>
  <c r="AN183" i="1"/>
  <c r="AO183" i="1"/>
  <c r="AP183" i="1"/>
  <c r="AQ183" i="1"/>
  <c r="AR183" i="1"/>
  <c r="AT183" i="1"/>
  <c r="AU183" i="1"/>
  <c r="AV183" i="1"/>
  <c r="AW183" i="1"/>
  <c r="AX183" i="1"/>
  <c r="AY183" i="1"/>
  <c r="AF184" i="1"/>
  <c r="AG184" i="1"/>
  <c r="AH184" i="1"/>
  <c r="AI184" i="1"/>
  <c r="AJ184" i="1"/>
  <c r="AK184" i="1"/>
  <c r="AM184" i="1"/>
  <c r="AN184" i="1"/>
  <c r="AO184" i="1"/>
  <c r="AP184" i="1"/>
  <c r="AQ184" i="1"/>
  <c r="AR184" i="1"/>
  <c r="AT184" i="1"/>
  <c r="AU184" i="1"/>
  <c r="AV184" i="1"/>
  <c r="AW184" i="1"/>
  <c r="AX184" i="1"/>
  <c r="AY184" i="1"/>
  <c r="AF185" i="1"/>
  <c r="AG185" i="1"/>
  <c r="AH185" i="1"/>
  <c r="AI185" i="1"/>
  <c r="AJ185" i="1"/>
  <c r="AK185" i="1"/>
  <c r="AM185" i="1"/>
  <c r="AN185" i="1"/>
  <c r="AO185" i="1"/>
  <c r="AP185" i="1"/>
  <c r="AQ185" i="1"/>
  <c r="AR185" i="1"/>
  <c r="AT185" i="1"/>
  <c r="AU185" i="1"/>
  <c r="AV185" i="1"/>
  <c r="AW185" i="1"/>
  <c r="AX185" i="1"/>
  <c r="AY185" i="1"/>
  <c r="AF186" i="1"/>
  <c r="AG186" i="1"/>
  <c r="AH186" i="1"/>
  <c r="AI186" i="1"/>
  <c r="AJ186" i="1"/>
  <c r="AK186" i="1"/>
  <c r="AM186" i="1"/>
  <c r="AN186" i="1"/>
  <c r="AO186" i="1"/>
  <c r="AP186" i="1"/>
  <c r="AQ186" i="1"/>
  <c r="AR186" i="1"/>
  <c r="AT186" i="1"/>
  <c r="AU186" i="1"/>
  <c r="AV186" i="1"/>
  <c r="AW186" i="1"/>
  <c r="AX186" i="1"/>
  <c r="AY186" i="1"/>
  <c r="AF187" i="1"/>
  <c r="AG187" i="1"/>
  <c r="AH187" i="1"/>
  <c r="AI187" i="1"/>
  <c r="AJ187" i="1"/>
  <c r="AK187" i="1"/>
  <c r="AM187" i="1"/>
  <c r="AN187" i="1"/>
  <c r="AO187" i="1"/>
  <c r="AP187" i="1"/>
  <c r="AQ187" i="1"/>
  <c r="AR187" i="1"/>
  <c r="AT187" i="1"/>
  <c r="AU187" i="1"/>
  <c r="AV187" i="1"/>
  <c r="AW187" i="1"/>
  <c r="AX187" i="1"/>
  <c r="AY187" i="1"/>
  <c r="AF188" i="1"/>
  <c r="AG188" i="1"/>
  <c r="AH188" i="1"/>
  <c r="AI188" i="1"/>
  <c r="AJ188" i="1"/>
  <c r="AK188" i="1"/>
  <c r="AM188" i="1"/>
  <c r="AN188" i="1"/>
  <c r="AO188" i="1"/>
  <c r="AP188" i="1"/>
  <c r="AQ188" i="1"/>
  <c r="AR188" i="1"/>
  <c r="AT188" i="1"/>
  <c r="AU188" i="1"/>
  <c r="AV188" i="1"/>
  <c r="AW188" i="1"/>
  <c r="AX188" i="1"/>
  <c r="AY188" i="1"/>
  <c r="AF189" i="1"/>
  <c r="AG189" i="1"/>
  <c r="AH189" i="1"/>
  <c r="AI189" i="1"/>
  <c r="AJ189" i="1"/>
  <c r="AK189" i="1"/>
  <c r="AM189" i="1"/>
  <c r="AN189" i="1"/>
  <c r="AO189" i="1"/>
  <c r="AP189" i="1"/>
  <c r="AQ189" i="1"/>
  <c r="AR189" i="1"/>
  <c r="AT189" i="1"/>
  <c r="AU189" i="1"/>
  <c r="AV189" i="1"/>
  <c r="AW189" i="1"/>
  <c r="AX189" i="1"/>
  <c r="AY189" i="1"/>
  <c r="AF190" i="1"/>
  <c r="AG190" i="1"/>
  <c r="AH190" i="1"/>
  <c r="AI190" i="1"/>
  <c r="AJ190" i="1"/>
  <c r="AK190" i="1"/>
  <c r="AM190" i="1"/>
  <c r="AN190" i="1"/>
  <c r="AO190" i="1"/>
  <c r="AP190" i="1"/>
  <c r="AQ190" i="1"/>
  <c r="AR190" i="1"/>
  <c r="AT190" i="1"/>
  <c r="AU190" i="1"/>
  <c r="AV190" i="1"/>
  <c r="AW190" i="1"/>
  <c r="AX190" i="1"/>
  <c r="AY190" i="1"/>
  <c r="AF191" i="1"/>
  <c r="AG191" i="1"/>
  <c r="AH191" i="1"/>
  <c r="AI191" i="1"/>
  <c r="AJ191" i="1"/>
  <c r="AK191" i="1"/>
  <c r="AM191" i="1"/>
  <c r="AN191" i="1"/>
  <c r="AO191" i="1"/>
  <c r="AP191" i="1"/>
  <c r="AQ191" i="1"/>
  <c r="AR191" i="1"/>
  <c r="AT191" i="1"/>
  <c r="AU191" i="1"/>
  <c r="AV191" i="1"/>
  <c r="AW191" i="1"/>
  <c r="AX191" i="1"/>
  <c r="AY191" i="1"/>
  <c r="AF192" i="1"/>
  <c r="AG192" i="1"/>
  <c r="AH192" i="1"/>
  <c r="AI192" i="1"/>
  <c r="AJ192" i="1"/>
  <c r="AK192" i="1"/>
  <c r="AM192" i="1"/>
  <c r="AN192" i="1"/>
  <c r="AO192" i="1"/>
  <c r="AP192" i="1"/>
  <c r="AQ192" i="1"/>
  <c r="AR192" i="1"/>
  <c r="AT192" i="1"/>
  <c r="AU192" i="1"/>
  <c r="AV192" i="1"/>
  <c r="AW192" i="1"/>
  <c r="AX192" i="1"/>
  <c r="AY192" i="1"/>
  <c r="AF193" i="1"/>
  <c r="AG193" i="1"/>
  <c r="AH193" i="1"/>
  <c r="AI193" i="1"/>
  <c r="AJ193" i="1"/>
  <c r="AK193" i="1"/>
  <c r="AM193" i="1"/>
  <c r="AN193" i="1"/>
  <c r="AO193" i="1"/>
  <c r="AP193" i="1"/>
  <c r="AQ193" i="1"/>
  <c r="AR193" i="1"/>
  <c r="AT193" i="1"/>
  <c r="AU193" i="1"/>
  <c r="AV193" i="1"/>
  <c r="AW193" i="1"/>
  <c r="AX193" i="1"/>
  <c r="AY193" i="1"/>
  <c r="AF194" i="1"/>
  <c r="AG194" i="1"/>
  <c r="AH194" i="1"/>
  <c r="AI194" i="1"/>
  <c r="AJ194" i="1"/>
  <c r="AK194" i="1"/>
  <c r="AM194" i="1"/>
  <c r="AN194" i="1"/>
  <c r="AO194" i="1"/>
  <c r="AP194" i="1"/>
  <c r="AQ194" i="1"/>
  <c r="AR194" i="1"/>
  <c r="AT194" i="1"/>
  <c r="AU194" i="1"/>
  <c r="AV194" i="1"/>
  <c r="AW194" i="1"/>
  <c r="AX194" i="1"/>
  <c r="AY194" i="1"/>
  <c r="AF195" i="1"/>
  <c r="AG195" i="1"/>
  <c r="AH195" i="1"/>
  <c r="AI195" i="1"/>
  <c r="AJ195" i="1"/>
  <c r="AK195" i="1"/>
  <c r="AM195" i="1"/>
  <c r="AN195" i="1"/>
  <c r="AO195" i="1"/>
  <c r="AP195" i="1"/>
  <c r="AQ195" i="1"/>
  <c r="AR195" i="1"/>
  <c r="AT195" i="1"/>
  <c r="AU195" i="1"/>
  <c r="AV195" i="1"/>
  <c r="AW195" i="1"/>
  <c r="AX195" i="1"/>
  <c r="AY195" i="1"/>
  <c r="AF196" i="1"/>
  <c r="AG196" i="1"/>
  <c r="AH196" i="1"/>
  <c r="AI196" i="1"/>
  <c r="AJ196" i="1"/>
  <c r="AK196" i="1"/>
  <c r="AM196" i="1"/>
  <c r="AN196" i="1"/>
  <c r="AO196" i="1"/>
  <c r="AP196" i="1"/>
  <c r="AQ196" i="1"/>
  <c r="AR196" i="1"/>
  <c r="AT196" i="1"/>
  <c r="AU196" i="1"/>
  <c r="AV196" i="1"/>
  <c r="AW196" i="1"/>
  <c r="AX196" i="1"/>
  <c r="AY196" i="1"/>
  <c r="AF197" i="1"/>
  <c r="AG197" i="1"/>
  <c r="AH197" i="1"/>
  <c r="AI197" i="1"/>
  <c r="AJ197" i="1"/>
  <c r="AK197" i="1"/>
  <c r="AM197" i="1"/>
  <c r="AN197" i="1"/>
  <c r="AO197" i="1"/>
  <c r="AP197" i="1"/>
  <c r="AQ197" i="1"/>
  <c r="AR197" i="1"/>
  <c r="AT197" i="1"/>
  <c r="AU197" i="1"/>
  <c r="AV197" i="1"/>
  <c r="AW197" i="1"/>
  <c r="AX197" i="1"/>
  <c r="AY197" i="1"/>
  <c r="AF198" i="1"/>
  <c r="AG198" i="1"/>
  <c r="AH198" i="1"/>
  <c r="AI198" i="1"/>
  <c r="AJ198" i="1"/>
  <c r="AK198" i="1"/>
  <c r="AM198" i="1"/>
  <c r="AN198" i="1"/>
  <c r="AO198" i="1"/>
  <c r="AP198" i="1"/>
  <c r="AQ198" i="1"/>
  <c r="AR198" i="1"/>
  <c r="AT198" i="1"/>
  <c r="AU198" i="1"/>
  <c r="AV198" i="1"/>
  <c r="AW198" i="1"/>
  <c r="AX198" i="1"/>
  <c r="AY198" i="1"/>
  <c r="AF199" i="1"/>
  <c r="AG199" i="1"/>
  <c r="AH199" i="1"/>
  <c r="AI199" i="1"/>
  <c r="AJ199" i="1"/>
  <c r="AK199" i="1"/>
  <c r="AM199" i="1"/>
  <c r="AN199" i="1"/>
  <c r="AO199" i="1"/>
  <c r="AP199" i="1"/>
  <c r="AQ199" i="1"/>
  <c r="AR199" i="1"/>
  <c r="AT199" i="1"/>
  <c r="AU199" i="1"/>
  <c r="AV199" i="1"/>
  <c r="AW199" i="1"/>
  <c r="AX199" i="1"/>
  <c r="AY199" i="1"/>
  <c r="AF200" i="1"/>
  <c r="AG200" i="1"/>
  <c r="AH200" i="1"/>
  <c r="AI200" i="1"/>
  <c r="AJ200" i="1"/>
  <c r="AK200" i="1"/>
  <c r="AM200" i="1"/>
  <c r="AN200" i="1"/>
  <c r="AO200" i="1"/>
  <c r="AP200" i="1"/>
  <c r="AQ200" i="1"/>
  <c r="AR200" i="1"/>
  <c r="AT200" i="1"/>
  <c r="AU200" i="1"/>
  <c r="AV200" i="1"/>
  <c r="AW200" i="1"/>
  <c r="AX200" i="1"/>
  <c r="AY200" i="1"/>
  <c r="AF201" i="1"/>
  <c r="AG201" i="1"/>
  <c r="AH201" i="1"/>
  <c r="AI201" i="1"/>
  <c r="AJ201" i="1"/>
  <c r="AK201" i="1"/>
  <c r="AM201" i="1"/>
  <c r="AN201" i="1"/>
  <c r="AO201" i="1"/>
  <c r="AP201" i="1"/>
  <c r="AQ201" i="1"/>
  <c r="AR201" i="1"/>
  <c r="AT201" i="1"/>
  <c r="AU201" i="1"/>
  <c r="AV201" i="1"/>
  <c r="AW201" i="1"/>
  <c r="AX201" i="1"/>
  <c r="AY201" i="1"/>
  <c r="AF202" i="1"/>
  <c r="AG202" i="1"/>
  <c r="AH202" i="1"/>
  <c r="AI202" i="1"/>
  <c r="AJ202" i="1"/>
  <c r="AK202" i="1"/>
  <c r="AM202" i="1"/>
  <c r="AN202" i="1"/>
  <c r="AO202" i="1"/>
  <c r="AP202" i="1"/>
  <c r="AQ202" i="1"/>
  <c r="AR202" i="1"/>
  <c r="AT202" i="1"/>
  <c r="AU202" i="1"/>
  <c r="AV202" i="1"/>
  <c r="AW202" i="1"/>
  <c r="AX202" i="1"/>
  <c r="AY202" i="1"/>
  <c r="AF203" i="1"/>
  <c r="AG203" i="1"/>
  <c r="AH203" i="1"/>
  <c r="AI203" i="1"/>
  <c r="AJ203" i="1"/>
  <c r="AK203" i="1"/>
  <c r="AM203" i="1"/>
  <c r="AN203" i="1"/>
  <c r="AO203" i="1"/>
  <c r="AP203" i="1"/>
  <c r="AQ203" i="1"/>
  <c r="AR203" i="1"/>
  <c r="AT203" i="1"/>
  <c r="AU203" i="1"/>
  <c r="AV203" i="1"/>
  <c r="AW203" i="1"/>
  <c r="AX203" i="1"/>
  <c r="AY203" i="1"/>
  <c r="AF204" i="1"/>
  <c r="AG204" i="1"/>
  <c r="AH204" i="1"/>
  <c r="AI204" i="1"/>
  <c r="AJ204" i="1"/>
  <c r="AK204" i="1"/>
  <c r="AM204" i="1"/>
  <c r="AN204" i="1"/>
  <c r="AO204" i="1"/>
  <c r="AP204" i="1"/>
  <c r="AQ204" i="1"/>
  <c r="AR204" i="1"/>
  <c r="AT204" i="1"/>
  <c r="AU204" i="1"/>
  <c r="AV204" i="1"/>
  <c r="AW204" i="1"/>
  <c r="AX204" i="1"/>
  <c r="AY204" i="1"/>
  <c r="AF205" i="1"/>
  <c r="AG205" i="1"/>
  <c r="AH205" i="1"/>
  <c r="AI205" i="1"/>
  <c r="AJ205" i="1"/>
  <c r="AK205" i="1"/>
  <c r="AM205" i="1"/>
  <c r="AN205" i="1"/>
  <c r="AO205" i="1"/>
  <c r="AP205" i="1"/>
  <c r="AQ205" i="1"/>
  <c r="AR205" i="1"/>
  <c r="AT205" i="1"/>
  <c r="AU205" i="1"/>
  <c r="AV205" i="1"/>
  <c r="AW205" i="1"/>
  <c r="AX205" i="1"/>
  <c r="AY205" i="1"/>
  <c r="AF206" i="1"/>
  <c r="AG206" i="1"/>
  <c r="AH206" i="1"/>
  <c r="AI206" i="1"/>
  <c r="AJ206" i="1"/>
  <c r="AK206" i="1"/>
  <c r="AM206" i="1"/>
  <c r="AN206" i="1"/>
  <c r="AO206" i="1"/>
  <c r="AP206" i="1"/>
  <c r="AQ206" i="1"/>
  <c r="AR206" i="1"/>
  <c r="AT206" i="1"/>
  <c r="AU206" i="1"/>
  <c r="AV206" i="1"/>
  <c r="AW206" i="1"/>
  <c r="AX206" i="1"/>
  <c r="AY206" i="1"/>
  <c r="AF207" i="1"/>
  <c r="AG207" i="1"/>
  <c r="AH207" i="1"/>
  <c r="AI207" i="1"/>
  <c r="AJ207" i="1"/>
  <c r="AK207" i="1"/>
  <c r="AM207" i="1"/>
  <c r="AN207" i="1"/>
  <c r="AO207" i="1"/>
  <c r="AP207" i="1"/>
  <c r="AQ207" i="1"/>
  <c r="AR207" i="1"/>
  <c r="AT207" i="1"/>
  <c r="AU207" i="1"/>
  <c r="AV207" i="1"/>
  <c r="AW207" i="1"/>
  <c r="AX207" i="1"/>
  <c r="AY207" i="1"/>
  <c r="AF208" i="1"/>
  <c r="AG208" i="1"/>
  <c r="AH208" i="1"/>
  <c r="AI208" i="1"/>
  <c r="AJ208" i="1"/>
  <c r="AK208" i="1"/>
  <c r="AM208" i="1"/>
  <c r="AN208" i="1"/>
  <c r="AO208" i="1"/>
  <c r="AP208" i="1"/>
  <c r="AQ208" i="1"/>
  <c r="AR208" i="1"/>
  <c r="AT208" i="1"/>
  <c r="AU208" i="1"/>
  <c r="AV208" i="1"/>
  <c r="AW208" i="1"/>
  <c r="AX208" i="1"/>
  <c r="AY208" i="1"/>
  <c r="AF209" i="1"/>
  <c r="AG209" i="1"/>
  <c r="AH209" i="1"/>
  <c r="AI209" i="1"/>
  <c r="AJ209" i="1"/>
  <c r="AK209" i="1"/>
  <c r="AM209" i="1"/>
  <c r="AN209" i="1"/>
  <c r="AO209" i="1"/>
  <c r="AP209" i="1"/>
  <c r="AQ209" i="1"/>
  <c r="AR209" i="1"/>
  <c r="AT209" i="1"/>
  <c r="AU209" i="1"/>
  <c r="AV209" i="1"/>
  <c r="AW209" i="1"/>
  <c r="AX209" i="1"/>
  <c r="AY209" i="1"/>
  <c r="AF210" i="1"/>
  <c r="AG210" i="1"/>
  <c r="AH210" i="1"/>
  <c r="AI210" i="1"/>
  <c r="AJ210" i="1"/>
  <c r="AK210" i="1"/>
  <c r="AM210" i="1"/>
  <c r="AN210" i="1"/>
  <c r="AO210" i="1"/>
  <c r="AP210" i="1"/>
  <c r="AQ210" i="1"/>
  <c r="AR210" i="1"/>
  <c r="AT210" i="1"/>
  <c r="AU210" i="1"/>
  <c r="AV210" i="1"/>
  <c r="AW210" i="1"/>
  <c r="AX210" i="1"/>
  <c r="AY210" i="1"/>
  <c r="AF211" i="1"/>
  <c r="AG211" i="1"/>
  <c r="AH211" i="1"/>
  <c r="AI211" i="1"/>
  <c r="AJ211" i="1"/>
  <c r="AK211" i="1"/>
  <c r="AM211" i="1"/>
  <c r="AN211" i="1"/>
  <c r="AO211" i="1"/>
  <c r="AP211" i="1"/>
  <c r="AQ211" i="1"/>
  <c r="AR211" i="1"/>
  <c r="AT211" i="1"/>
  <c r="AU211" i="1"/>
  <c r="AV211" i="1"/>
  <c r="AW211" i="1"/>
  <c r="AX211" i="1"/>
  <c r="AY211" i="1"/>
  <c r="AF212" i="1"/>
  <c r="AG212" i="1"/>
  <c r="AH212" i="1"/>
  <c r="AI212" i="1"/>
  <c r="AJ212" i="1"/>
  <c r="AK212" i="1"/>
  <c r="AM212" i="1"/>
  <c r="AN212" i="1"/>
  <c r="AO212" i="1"/>
  <c r="AP212" i="1"/>
  <c r="AQ212" i="1"/>
  <c r="AR212" i="1"/>
  <c r="AT212" i="1"/>
  <c r="AU212" i="1"/>
  <c r="AV212" i="1"/>
  <c r="AW212" i="1"/>
  <c r="AX212" i="1"/>
  <c r="AY212" i="1"/>
  <c r="AF213" i="1"/>
  <c r="AG213" i="1"/>
  <c r="AH213" i="1"/>
  <c r="AI213" i="1"/>
  <c r="AJ213" i="1"/>
  <c r="AK213" i="1"/>
  <c r="AM213" i="1"/>
  <c r="AN213" i="1"/>
  <c r="AO213" i="1"/>
  <c r="AP213" i="1"/>
  <c r="AQ213" i="1"/>
  <c r="AR213" i="1"/>
  <c r="AT213" i="1"/>
  <c r="AU213" i="1"/>
  <c r="AV213" i="1"/>
  <c r="AW213" i="1"/>
  <c r="AX213" i="1"/>
  <c r="AY213" i="1"/>
  <c r="AF214" i="1"/>
  <c r="AG214" i="1"/>
  <c r="AH214" i="1"/>
  <c r="AI214" i="1"/>
  <c r="AJ214" i="1"/>
  <c r="AK214" i="1"/>
  <c r="AM214" i="1"/>
  <c r="AN214" i="1"/>
  <c r="AO214" i="1"/>
  <c r="AP214" i="1"/>
  <c r="AQ214" i="1"/>
  <c r="AR214" i="1"/>
  <c r="AT214" i="1"/>
  <c r="AU214" i="1"/>
  <c r="AV214" i="1"/>
  <c r="AW214" i="1"/>
  <c r="AX214" i="1"/>
  <c r="AY214" i="1"/>
  <c r="AF215" i="1"/>
  <c r="AG215" i="1"/>
  <c r="AH215" i="1"/>
  <c r="AI215" i="1"/>
  <c r="AJ215" i="1"/>
  <c r="AK215" i="1"/>
  <c r="AM215" i="1"/>
  <c r="AN215" i="1"/>
  <c r="AO215" i="1"/>
  <c r="AP215" i="1"/>
  <c r="AQ215" i="1"/>
  <c r="AR215" i="1"/>
  <c r="AT215" i="1"/>
  <c r="AU215" i="1"/>
  <c r="AV215" i="1"/>
  <c r="AW215" i="1"/>
  <c r="AX215" i="1"/>
  <c r="AY215" i="1"/>
  <c r="AF216" i="1"/>
  <c r="AG216" i="1"/>
  <c r="AH216" i="1"/>
  <c r="AI216" i="1"/>
  <c r="AJ216" i="1"/>
  <c r="AK216" i="1"/>
  <c r="AM216" i="1"/>
  <c r="AN216" i="1"/>
  <c r="AO216" i="1"/>
  <c r="AP216" i="1"/>
  <c r="AQ216" i="1"/>
  <c r="AR216" i="1"/>
  <c r="AT216" i="1"/>
  <c r="AU216" i="1"/>
  <c r="AV216" i="1"/>
  <c r="AW216" i="1"/>
  <c r="AX216" i="1"/>
  <c r="AY216" i="1"/>
  <c r="AF217" i="1"/>
  <c r="AG217" i="1"/>
  <c r="AH217" i="1"/>
  <c r="AI217" i="1"/>
  <c r="AJ217" i="1"/>
  <c r="AK217" i="1"/>
  <c r="AM217" i="1"/>
  <c r="AN217" i="1"/>
  <c r="AO217" i="1"/>
  <c r="AP217" i="1"/>
  <c r="AQ217" i="1"/>
  <c r="AR217" i="1"/>
  <c r="AT217" i="1"/>
  <c r="AU217" i="1"/>
  <c r="AV217" i="1"/>
  <c r="AW217" i="1"/>
  <c r="AX217" i="1"/>
  <c r="AY217" i="1"/>
  <c r="AF218" i="1"/>
  <c r="AG218" i="1"/>
  <c r="AH218" i="1"/>
  <c r="AI218" i="1"/>
  <c r="AJ218" i="1"/>
  <c r="AK218" i="1"/>
  <c r="AM218" i="1"/>
  <c r="AN218" i="1"/>
  <c r="AO218" i="1"/>
  <c r="AP218" i="1"/>
  <c r="AQ218" i="1"/>
  <c r="AR218" i="1"/>
  <c r="AT218" i="1"/>
  <c r="AU218" i="1"/>
  <c r="AV218" i="1"/>
  <c r="AW218" i="1"/>
  <c r="AX218" i="1"/>
  <c r="AY218" i="1"/>
  <c r="AF219" i="1"/>
  <c r="AG219" i="1"/>
  <c r="AH219" i="1"/>
  <c r="AI219" i="1"/>
  <c r="AJ219" i="1"/>
  <c r="AK219" i="1"/>
  <c r="AM219" i="1"/>
  <c r="AN219" i="1"/>
  <c r="AO219" i="1"/>
  <c r="AP219" i="1"/>
  <c r="AQ219" i="1"/>
  <c r="AR219" i="1"/>
  <c r="AT219" i="1"/>
  <c r="AU219" i="1"/>
  <c r="AV219" i="1"/>
  <c r="AW219" i="1"/>
  <c r="AX219" i="1"/>
  <c r="AY219" i="1"/>
  <c r="AF220" i="1"/>
  <c r="AG220" i="1"/>
  <c r="AH220" i="1"/>
  <c r="AI220" i="1"/>
  <c r="AJ220" i="1"/>
  <c r="AK220" i="1"/>
  <c r="AM220" i="1"/>
  <c r="AN220" i="1"/>
  <c r="AO220" i="1"/>
  <c r="AP220" i="1"/>
  <c r="AQ220" i="1"/>
  <c r="AR220" i="1"/>
  <c r="AT220" i="1"/>
  <c r="AU220" i="1"/>
  <c r="AV220" i="1"/>
  <c r="AW220" i="1"/>
  <c r="AX220" i="1"/>
  <c r="AY220" i="1"/>
  <c r="AF221" i="1"/>
  <c r="AG221" i="1"/>
  <c r="AH221" i="1"/>
  <c r="AI221" i="1"/>
  <c r="AJ221" i="1"/>
  <c r="AK221" i="1"/>
  <c r="AM221" i="1"/>
  <c r="AN221" i="1"/>
  <c r="AO221" i="1"/>
  <c r="AP221" i="1"/>
  <c r="AQ221" i="1"/>
  <c r="AR221" i="1"/>
  <c r="AT221" i="1"/>
  <c r="AU221" i="1"/>
  <c r="AV221" i="1"/>
  <c r="AW221" i="1"/>
  <c r="AX221" i="1"/>
  <c r="AY221" i="1"/>
  <c r="AF222" i="1"/>
  <c r="AG222" i="1"/>
  <c r="AH222" i="1"/>
  <c r="AI222" i="1"/>
  <c r="AJ222" i="1"/>
  <c r="AK222" i="1"/>
  <c r="AM222" i="1"/>
  <c r="AN222" i="1"/>
  <c r="AO222" i="1"/>
  <c r="AP222" i="1"/>
  <c r="AQ222" i="1"/>
  <c r="AR222" i="1"/>
  <c r="AT222" i="1"/>
  <c r="AU222" i="1"/>
  <c r="AV222" i="1"/>
  <c r="AW222" i="1"/>
  <c r="AX222" i="1"/>
  <c r="AY222" i="1"/>
  <c r="AF223" i="1"/>
  <c r="AG223" i="1"/>
  <c r="AH223" i="1"/>
  <c r="AI223" i="1"/>
  <c r="AJ223" i="1"/>
  <c r="AK223" i="1"/>
  <c r="AM223" i="1"/>
  <c r="AN223" i="1"/>
  <c r="AO223" i="1"/>
  <c r="AP223" i="1"/>
  <c r="AQ223" i="1"/>
  <c r="AR223" i="1"/>
  <c r="AT223" i="1"/>
  <c r="AU223" i="1"/>
  <c r="AV223" i="1"/>
  <c r="AW223" i="1"/>
  <c r="AX223" i="1"/>
  <c r="AY223" i="1"/>
  <c r="AF224" i="1"/>
  <c r="AG224" i="1"/>
  <c r="AH224" i="1"/>
  <c r="AI224" i="1"/>
  <c r="AJ224" i="1"/>
  <c r="AK224" i="1"/>
  <c r="AM224" i="1"/>
  <c r="AN224" i="1"/>
  <c r="AO224" i="1"/>
  <c r="AP224" i="1"/>
  <c r="AQ224" i="1"/>
  <c r="AR224" i="1"/>
  <c r="AT224" i="1"/>
  <c r="AU224" i="1"/>
  <c r="AV224" i="1"/>
  <c r="AW224" i="1"/>
  <c r="AX224" i="1"/>
  <c r="AY224" i="1"/>
  <c r="AF225" i="1"/>
  <c r="AG225" i="1"/>
  <c r="AH225" i="1"/>
  <c r="AI225" i="1"/>
  <c r="AJ225" i="1"/>
  <c r="AK225" i="1"/>
  <c r="AM225" i="1"/>
  <c r="AN225" i="1"/>
  <c r="AO225" i="1"/>
  <c r="AP225" i="1"/>
  <c r="AQ225" i="1"/>
  <c r="AR225" i="1"/>
  <c r="AT225" i="1"/>
  <c r="AU225" i="1"/>
  <c r="AV225" i="1"/>
  <c r="AW225" i="1"/>
  <c r="AX225" i="1"/>
  <c r="AY225" i="1"/>
  <c r="AF226" i="1"/>
  <c r="AG226" i="1"/>
  <c r="AH226" i="1"/>
  <c r="AI226" i="1"/>
  <c r="AJ226" i="1"/>
  <c r="AK226" i="1"/>
  <c r="AM226" i="1"/>
  <c r="AN226" i="1"/>
  <c r="AO226" i="1"/>
  <c r="AP226" i="1"/>
  <c r="AQ226" i="1"/>
  <c r="AR226" i="1"/>
  <c r="AT226" i="1"/>
  <c r="AU226" i="1"/>
  <c r="AV226" i="1"/>
  <c r="AW226" i="1"/>
  <c r="AX226" i="1"/>
  <c r="AY226" i="1"/>
  <c r="AF227" i="1"/>
  <c r="AG227" i="1"/>
  <c r="AH227" i="1"/>
  <c r="AI227" i="1"/>
  <c r="AJ227" i="1"/>
  <c r="AK227" i="1"/>
  <c r="AM227" i="1"/>
  <c r="AN227" i="1"/>
  <c r="AO227" i="1"/>
  <c r="AP227" i="1"/>
  <c r="AQ227" i="1"/>
  <c r="AR227" i="1"/>
  <c r="AT227" i="1"/>
  <c r="AU227" i="1"/>
  <c r="AV227" i="1"/>
  <c r="AW227" i="1"/>
  <c r="AX227" i="1"/>
  <c r="AY227" i="1"/>
  <c r="AF228" i="1"/>
  <c r="AG228" i="1"/>
  <c r="AH228" i="1"/>
  <c r="AI228" i="1"/>
  <c r="AJ228" i="1"/>
  <c r="AK228" i="1"/>
  <c r="AM228" i="1"/>
  <c r="AN228" i="1"/>
  <c r="AO228" i="1"/>
  <c r="AP228" i="1"/>
  <c r="AQ228" i="1"/>
  <c r="AR228" i="1"/>
  <c r="AT228" i="1"/>
  <c r="AU228" i="1"/>
  <c r="AV228" i="1"/>
  <c r="AW228" i="1"/>
  <c r="AX228" i="1"/>
  <c r="AY228" i="1"/>
  <c r="AF229" i="1"/>
  <c r="AG229" i="1"/>
  <c r="AH229" i="1"/>
  <c r="AI229" i="1"/>
  <c r="AJ229" i="1"/>
  <c r="AK229" i="1"/>
  <c r="AM229" i="1"/>
  <c r="AN229" i="1"/>
  <c r="AO229" i="1"/>
  <c r="AP229" i="1"/>
  <c r="AQ229" i="1"/>
  <c r="AR229" i="1"/>
  <c r="AT229" i="1"/>
  <c r="AU229" i="1"/>
  <c r="AV229" i="1"/>
  <c r="AW229" i="1"/>
  <c r="AX229" i="1"/>
  <c r="AY229" i="1"/>
  <c r="AF230" i="1"/>
  <c r="AG230" i="1"/>
  <c r="AH230" i="1"/>
  <c r="AI230" i="1"/>
  <c r="AJ230" i="1"/>
  <c r="AK230" i="1"/>
  <c r="AM230" i="1"/>
  <c r="AN230" i="1"/>
  <c r="AO230" i="1"/>
  <c r="AP230" i="1"/>
  <c r="AQ230" i="1"/>
  <c r="AR230" i="1"/>
  <c r="AT230" i="1"/>
  <c r="AU230" i="1"/>
  <c r="AV230" i="1"/>
  <c r="AW230" i="1"/>
  <c r="AX230" i="1"/>
  <c r="AY230" i="1"/>
  <c r="AF231" i="1"/>
  <c r="AG231" i="1"/>
  <c r="AH231" i="1"/>
  <c r="AI231" i="1"/>
  <c r="AJ231" i="1"/>
  <c r="AK231" i="1"/>
  <c r="AM231" i="1"/>
  <c r="AN231" i="1"/>
  <c r="AO231" i="1"/>
  <c r="AP231" i="1"/>
  <c r="AQ231" i="1"/>
  <c r="AR231" i="1"/>
  <c r="AT231" i="1"/>
  <c r="AU231" i="1"/>
  <c r="AV231" i="1"/>
  <c r="AW231" i="1"/>
  <c r="AX231" i="1"/>
  <c r="AY231" i="1"/>
  <c r="AF232" i="1"/>
  <c r="AG232" i="1"/>
  <c r="AH232" i="1"/>
  <c r="AI232" i="1"/>
  <c r="AJ232" i="1"/>
  <c r="AK232" i="1"/>
  <c r="AM232" i="1"/>
  <c r="AN232" i="1"/>
  <c r="AO232" i="1"/>
  <c r="AP232" i="1"/>
  <c r="AQ232" i="1"/>
  <c r="AR232" i="1"/>
  <c r="AT232" i="1"/>
  <c r="AU232" i="1"/>
  <c r="AV232" i="1"/>
  <c r="AW232" i="1"/>
  <c r="AX232" i="1"/>
  <c r="AY232" i="1"/>
  <c r="AF233" i="1"/>
  <c r="AG233" i="1"/>
  <c r="AH233" i="1"/>
  <c r="AI233" i="1"/>
  <c r="AJ233" i="1"/>
  <c r="AK233" i="1"/>
  <c r="AM233" i="1"/>
  <c r="AN233" i="1"/>
  <c r="AO233" i="1"/>
  <c r="AP233" i="1"/>
  <c r="AQ233" i="1"/>
  <c r="AR233" i="1"/>
  <c r="AT233" i="1"/>
  <c r="AU233" i="1"/>
  <c r="AV233" i="1"/>
  <c r="AW233" i="1"/>
  <c r="AX233" i="1"/>
  <c r="AY233" i="1"/>
  <c r="AG6" i="1"/>
  <c r="AH6" i="1"/>
  <c r="AI6" i="1"/>
  <c r="AJ6" i="1"/>
  <c r="AK6" i="1"/>
  <c r="AM6" i="1"/>
  <c r="AN6" i="1"/>
  <c r="AO6" i="1"/>
  <c r="AP6" i="1"/>
  <c r="AQ6" i="1"/>
  <c r="AR6" i="1"/>
  <c r="AT6" i="1"/>
  <c r="AU6" i="1"/>
  <c r="AV6" i="1"/>
  <c r="AW6" i="1"/>
  <c r="AX6" i="1"/>
  <c r="AY6" i="1"/>
  <c r="AF6" i="1"/>
  <c r="T245" i="1"/>
  <c r="L245" i="1"/>
  <c r="H245" i="1"/>
  <c r="X243" i="1"/>
  <c r="T243" i="1"/>
  <c r="P243" i="1"/>
  <c r="L243" i="1"/>
  <c r="H243" i="1"/>
  <c r="X242" i="1"/>
  <c r="T242" i="1"/>
  <c r="P242" i="1"/>
  <c r="L242" i="1"/>
  <c r="H242" i="1"/>
  <c r="W243" i="1"/>
  <c r="S243" i="1"/>
  <c r="O243" i="1"/>
  <c r="K243" i="1"/>
  <c r="G243" i="1"/>
  <c r="W242" i="1"/>
  <c r="S242" i="1"/>
  <c r="O242" i="1"/>
  <c r="K242" i="1"/>
  <c r="G242" i="1"/>
  <c r="R241" i="1"/>
  <c r="J241" i="1"/>
  <c r="AY234" i="1"/>
  <c r="AT244" i="1"/>
  <c r="AP234" i="1"/>
  <c r="AM242" i="1"/>
  <c r="V242" i="1"/>
  <c r="R242" i="1"/>
  <c r="N242" i="1"/>
  <c r="J242" i="1"/>
  <c r="AG234" i="1"/>
  <c r="AF240" i="1"/>
  <c r="U243" i="1"/>
  <c r="Q243" i="1"/>
  <c r="M243" i="1"/>
  <c r="I243" i="1"/>
  <c r="U242" i="1"/>
  <c r="Q242" i="1"/>
  <c r="M242" i="1"/>
  <c r="I242" i="1"/>
  <c r="X241" i="1"/>
  <c r="T241" i="1"/>
  <c r="P241" i="1"/>
  <c r="L241" i="1"/>
  <c r="H241" i="1"/>
  <c r="AW235" i="1"/>
  <c r="AT250" i="1"/>
  <c r="AN235" i="1"/>
  <c r="AM248" i="1"/>
  <c r="Q241" i="1"/>
  <c r="AQ234" i="1"/>
  <c r="AM243" i="1"/>
  <c r="I241" i="1"/>
  <c r="AH234" i="1"/>
  <c r="AF241" i="1"/>
  <c r="AX234" i="1"/>
  <c r="AT243" i="1"/>
  <c r="AO234" i="1"/>
  <c r="AM241" i="1"/>
  <c r="AT235" i="1"/>
  <c r="AT247" i="1"/>
  <c r="AJ235" i="1"/>
  <c r="AF251" i="1"/>
  <c r="AV234" i="1"/>
  <c r="AT241" i="1"/>
  <c r="AM234" i="1"/>
  <c r="AM239" i="1"/>
  <c r="V241" i="1"/>
  <c r="AW234" i="1"/>
  <c r="AT242" i="1"/>
  <c r="N241" i="1"/>
  <c r="AN234" i="1"/>
  <c r="AM240" i="1"/>
  <c r="AU234" i="1"/>
  <c r="AT240" i="1"/>
  <c r="AK234" i="1"/>
  <c r="AF244" i="1"/>
  <c r="AI235" i="1"/>
  <c r="AF250" i="1"/>
  <c r="AX235" i="1"/>
  <c r="AT251" i="1"/>
  <c r="AO235" i="1"/>
  <c r="AM249" i="1"/>
  <c r="AF235" i="1"/>
  <c r="AF247" i="1"/>
  <c r="AF234" i="1"/>
  <c r="AF239" i="1"/>
  <c r="AV235" i="1"/>
  <c r="AT249" i="1"/>
  <c r="AM235" i="1"/>
  <c r="AM247" i="1"/>
  <c r="AU235" i="1"/>
  <c r="AT248" i="1"/>
  <c r="AK235" i="1"/>
  <c r="AF252" i="1"/>
  <c r="AQ235" i="1"/>
  <c r="AM251" i="1"/>
  <c r="AH235" i="1"/>
  <c r="AF249" i="1"/>
  <c r="AT234" i="1"/>
  <c r="AT239" i="1"/>
  <c r="AJ234" i="1"/>
  <c r="AF243" i="1"/>
  <c r="AR235" i="1"/>
  <c r="AM252" i="1"/>
  <c r="AY235" i="1"/>
  <c r="AT252" i="1"/>
  <c r="AP235" i="1"/>
  <c r="AM250" i="1"/>
  <c r="AG235" i="1"/>
  <c r="AF248" i="1"/>
  <c r="AR234" i="1"/>
  <c r="AM244" i="1"/>
  <c r="AI234" i="1"/>
  <c r="AF242" i="1"/>
  <c r="F248" i="1"/>
  <c r="G246" i="1"/>
  <c r="O246" i="1"/>
  <c r="W246" i="1"/>
  <c r="H246" i="1"/>
  <c r="P246" i="1"/>
  <c r="X246" i="1"/>
  <c r="I246" i="1"/>
  <c r="Q246" i="1"/>
  <c r="J246" i="1"/>
  <c r="R246" i="1"/>
  <c r="L246" i="1"/>
  <c r="M246" i="1"/>
  <c r="K246" i="1"/>
  <c r="S246" i="1"/>
  <c r="T246" i="1"/>
  <c r="U246" i="1"/>
  <c r="N246" i="1"/>
  <c r="V246" i="1"/>
  <c r="F249" i="1"/>
  <c r="F250" i="1"/>
  <c r="M247" i="1"/>
  <c r="U247" i="1"/>
  <c r="K247" i="1"/>
  <c r="N247" i="1"/>
  <c r="V247" i="1"/>
  <c r="G247" i="1"/>
  <c r="O247" i="1"/>
  <c r="W247" i="1"/>
  <c r="H247" i="1"/>
  <c r="P247" i="1"/>
  <c r="X247" i="1"/>
  <c r="J247" i="1"/>
  <c r="S247" i="1"/>
  <c r="I247" i="1"/>
  <c r="Q247" i="1"/>
  <c r="R247" i="1"/>
  <c r="L247" i="1"/>
  <c r="T247" i="1"/>
  <c r="K248" i="1"/>
  <c r="S248" i="1"/>
  <c r="X248" i="1"/>
  <c r="L248" i="1"/>
  <c r="T248" i="1"/>
  <c r="M248" i="1"/>
  <c r="U248" i="1"/>
  <c r="N248" i="1"/>
  <c r="V248" i="1"/>
  <c r="W248" i="1"/>
  <c r="H248" i="1"/>
  <c r="Q248" i="1"/>
  <c r="G248" i="1"/>
  <c r="O248" i="1"/>
  <c r="P248" i="1"/>
  <c r="I248" i="1"/>
  <c r="J248" i="1"/>
  <c r="R248" i="1"/>
  <c r="I249" i="1"/>
  <c r="Q249" i="1"/>
  <c r="O249" i="1"/>
  <c r="J249" i="1"/>
  <c r="R249" i="1"/>
  <c r="K249" i="1"/>
  <c r="S249" i="1"/>
  <c r="L249" i="1"/>
  <c r="T249" i="1"/>
  <c r="U249" i="1"/>
  <c r="N249" i="1"/>
  <c r="W249" i="1"/>
  <c r="M249" i="1"/>
  <c r="V249" i="1"/>
  <c r="G249" i="1"/>
  <c r="H249" i="1"/>
  <c r="P249" i="1"/>
  <c r="X249" i="1"/>
  <c r="G250" i="1"/>
  <c r="O250" i="1"/>
  <c r="W250" i="1"/>
  <c r="U250" i="1"/>
  <c r="H250" i="1"/>
  <c r="P250" i="1"/>
  <c r="X250" i="1"/>
  <c r="I250" i="1"/>
  <c r="Q250" i="1"/>
  <c r="J250" i="1"/>
  <c r="R250" i="1"/>
  <c r="S250" i="1"/>
  <c r="L250" i="1"/>
  <c r="K250" i="1"/>
  <c r="T250" i="1"/>
  <c r="M250" i="1"/>
  <c r="N250" i="1"/>
  <c r="V250" i="1"/>
</calcChain>
</file>

<file path=xl/sharedStrings.xml><?xml version="1.0" encoding="utf-8"?>
<sst xmlns="http://schemas.openxmlformats.org/spreadsheetml/2006/main" count="135" uniqueCount="43">
  <si>
    <t xml:space="preserve"> </t>
  </si>
  <si>
    <t>Mean:</t>
  </si>
  <si>
    <t>CO2_100</t>
  </si>
  <si>
    <t>DryScan</t>
  </si>
  <si>
    <t>H2O_100</t>
  </si>
  <si>
    <t>1cc</t>
  </si>
  <si>
    <t>2cc</t>
  </si>
  <si>
    <t>5cc</t>
  </si>
  <si>
    <t>10cc</t>
  </si>
  <si>
    <t>20cc</t>
  </si>
  <si>
    <t>50cc</t>
  </si>
  <si>
    <t>LiveBrine</t>
  </si>
  <si>
    <t>CO2 Primary Drainage</t>
  </si>
  <si>
    <t>H2O Forced imbibition</t>
  </si>
  <si>
    <t>CO2 Secondary Drainage</t>
  </si>
  <si>
    <t>Density</t>
  </si>
  <si>
    <t>Normalized</t>
  </si>
  <si>
    <t>Start</t>
  </si>
  <si>
    <t>Slutt</t>
  </si>
  <si>
    <t>Slice thickness</t>
  </si>
  <si>
    <t>Average</t>
  </si>
  <si>
    <t>Rate</t>
  </si>
  <si>
    <t>Avg Sw</t>
  </si>
  <si>
    <t>DP [psi]</t>
  </si>
  <si>
    <t>Average 3rd to 10th slice</t>
  </si>
  <si>
    <t>DP [kPa]</t>
  </si>
  <si>
    <t>Less Numbers:</t>
  </si>
  <si>
    <t>Slice</t>
  </si>
  <si>
    <t>Length</t>
  </si>
  <si>
    <t>PD</t>
  </si>
  <si>
    <t>FI</t>
  </si>
  <si>
    <t>SD</t>
  </si>
  <si>
    <t>core length</t>
  </si>
  <si>
    <t>core length at which Sw reaches minimum</t>
  </si>
  <si>
    <t>mm</t>
  </si>
  <si>
    <t>100-x</t>
  </si>
  <si>
    <t>x</t>
  </si>
  <si>
    <t>% pressure drop relevant</t>
  </si>
  <si>
    <t>pressure drop total</t>
  </si>
  <si>
    <t>kPa</t>
  </si>
  <si>
    <t>pressure drop adjusted</t>
  </si>
  <si>
    <t>pressure drop relevant</t>
  </si>
  <si>
    <t>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</si>
</sst>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5" xfId="0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D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calcChain" Target="calcChain.xml"/><Relationship Id="rId5" Type="http://schemas.openxmlformats.org/officeDocument/2006/relationships/chartsheet" Target="chartsheets/sheet5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0348731149908"/>
          <c:y val="0.3193046556508885"/>
          <c:w val="0.56331237222214692"/>
          <c:h val="0.53050575173422354"/>
        </c:manualLayout>
      </c:layout>
      <c:scatterChart>
        <c:scatterStyle val="lineMarker"/>
        <c:varyColors val="0"/>
        <c:ser>
          <c:idx val="0"/>
          <c:order val="0"/>
          <c:tx>
            <c:v>1ml/min</c:v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solidFill>
                <a:srgbClr val="00B0F0"/>
              </a:solidFill>
              <a:ln w="12700">
                <a:solidFill>
                  <a:srgbClr val="00B0F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Data!$AE$43:$AE$203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Data!$AF$43:$AF$203</c:f>
              <c:numCache>
                <c:formatCode>General</c:formatCode>
                <c:ptCount val="161"/>
                <c:pt idx="0">
                  <c:v>0.57171783697434309</c:v>
                </c:pt>
                <c:pt idx="1">
                  <c:v>0.5854339756054443</c:v>
                </c:pt>
                <c:pt idx="2">
                  <c:v>0.61949827993827555</c:v>
                </c:pt>
                <c:pt idx="3">
                  <c:v>0.64076002935246434</c:v>
                </c:pt>
                <c:pt idx="4">
                  <c:v>0.64491338494176498</c:v>
                </c:pt>
                <c:pt idx="5">
                  <c:v>0.65335535099430875</c:v>
                </c:pt>
                <c:pt idx="6">
                  <c:v>0.66334562473408087</c:v>
                </c:pt>
                <c:pt idx="7">
                  <c:v>0.67063361036369884</c:v>
                </c:pt>
                <c:pt idx="8">
                  <c:v>0.67556916446939419</c:v>
                </c:pt>
                <c:pt idx="9">
                  <c:v>0.67900862159678377</c:v>
                </c:pt>
                <c:pt idx="10">
                  <c:v>0.68209564014433066</c:v>
                </c:pt>
                <c:pt idx="11">
                  <c:v>0.69191224179851507</c:v>
                </c:pt>
                <c:pt idx="12">
                  <c:v>0.66520997504828205</c:v>
                </c:pt>
                <c:pt idx="13">
                  <c:v>0.66719918205636064</c:v>
                </c:pt>
                <c:pt idx="14">
                  <c:v>0.6780500889403398</c:v>
                </c:pt>
                <c:pt idx="15">
                  <c:v>0.6766164220547406</c:v>
                </c:pt>
                <c:pt idx="16">
                  <c:v>0.66937999132854997</c:v>
                </c:pt>
                <c:pt idx="17">
                  <c:v>0.6789063319464359</c:v>
                </c:pt>
                <c:pt idx="18">
                  <c:v>0.68364648964896579</c:v>
                </c:pt>
                <c:pt idx="19">
                  <c:v>0.69039186240897732</c:v>
                </c:pt>
                <c:pt idx="20">
                  <c:v>0.68962498686928719</c:v>
                </c:pt>
                <c:pt idx="21">
                  <c:v>0.6778136904887655</c:v>
                </c:pt>
                <c:pt idx="22">
                  <c:v>0.68501700595740989</c:v>
                </c:pt>
                <c:pt idx="23">
                  <c:v>0.69414263483295668</c:v>
                </c:pt>
                <c:pt idx="24">
                  <c:v>0.68756174980555307</c:v>
                </c:pt>
                <c:pt idx="25">
                  <c:v>0.6873816564900106</c:v>
                </c:pt>
                <c:pt idx="26">
                  <c:v>0.69212724890460464</c:v>
                </c:pt>
                <c:pt idx="27">
                  <c:v>0.69836561065711489</c:v>
                </c:pt>
                <c:pt idx="28">
                  <c:v>0.69016169197853561</c:v>
                </c:pt>
                <c:pt idx="29">
                  <c:v>0.67893809781121295</c:v>
                </c:pt>
                <c:pt idx="30">
                  <c:v>0.68878978479920838</c:v>
                </c:pt>
                <c:pt idx="31">
                  <c:v>0.6981970926277844</c:v>
                </c:pt>
                <c:pt idx="32">
                  <c:v>0.68605279596835855</c:v>
                </c:pt>
                <c:pt idx="33">
                  <c:v>0.67682595047087524</c:v>
                </c:pt>
                <c:pt idx="34">
                  <c:v>0.67891453393309487</c:v>
                </c:pt>
                <c:pt idx="35">
                  <c:v>0.68782830345449131</c:v>
                </c:pt>
                <c:pt idx="36">
                  <c:v>0.69056927824399283</c:v>
                </c:pt>
                <c:pt idx="37">
                  <c:v>0.67735328481538382</c:v>
                </c:pt>
                <c:pt idx="38">
                  <c:v>0.68649470380541389</c:v>
                </c:pt>
                <c:pt idx="39">
                  <c:v>0.69766488289665785</c:v>
                </c:pt>
                <c:pt idx="40">
                  <c:v>0.68877674133211964</c:v>
                </c:pt>
                <c:pt idx="41">
                  <c:v>0.6975474182066409</c:v>
                </c:pt>
                <c:pt idx="42">
                  <c:v>0.70156350004571744</c:v>
                </c:pt>
                <c:pt idx="43">
                  <c:v>0.69990787012479361</c:v>
                </c:pt>
                <c:pt idx="44">
                  <c:v>0.70230219074891664</c:v>
                </c:pt>
                <c:pt idx="45">
                  <c:v>0.69200441020487813</c:v>
                </c:pt>
                <c:pt idx="46">
                  <c:v>0.6914554965011418</c:v>
                </c:pt>
                <c:pt idx="47">
                  <c:v>0.69020641255950088</c:v>
                </c:pt>
                <c:pt idx="48">
                  <c:v>0.68991057718363358</c:v>
                </c:pt>
                <c:pt idx="49">
                  <c:v>0.68297597483746875</c:v>
                </c:pt>
                <c:pt idx="50">
                  <c:v>0.69578769949012365</c:v>
                </c:pt>
                <c:pt idx="51">
                  <c:v>0.70430863351536155</c:v>
                </c:pt>
                <c:pt idx="52">
                  <c:v>0.69984402213067121</c:v>
                </c:pt>
                <c:pt idx="53">
                  <c:v>0.69916873719848216</c:v>
                </c:pt>
                <c:pt idx="54">
                  <c:v>0.6933381124066148</c:v>
                </c:pt>
                <c:pt idx="55">
                  <c:v>0.69287627810426744</c:v>
                </c:pt>
                <c:pt idx="56">
                  <c:v>0.70247122784720684</c:v>
                </c:pt>
                <c:pt idx="57">
                  <c:v>0.70473815461346534</c:v>
                </c:pt>
                <c:pt idx="58">
                  <c:v>0.72465254447077132</c:v>
                </c:pt>
                <c:pt idx="59">
                  <c:v>0.71301236494513454</c:v>
                </c:pt>
                <c:pt idx="60">
                  <c:v>0.71468912593805844</c:v>
                </c:pt>
                <c:pt idx="61">
                  <c:v>0.71308404608750875</c:v>
                </c:pt>
                <c:pt idx="62">
                  <c:v>0.7073298429319359</c:v>
                </c:pt>
                <c:pt idx="63">
                  <c:v>0.71681953344222493</c:v>
                </c:pt>
                <c:pt idx="64">
                  <c:v>0.71257324420235946</c:v>
                </c:pt>
                <c:pt idx="65">
                  <c:v>0.71913771820318362</c:v>
                </c:pt>
                <c:pt idx="66">
                  <c:v>0.7223770254731684</c:v>
                </c:pt>
                <c:pt idx="67">
                  <c:v>0.72964628967367051</c:v>
                </c:pt>
                <c:pt idx="68">
                  <c:v>0.72610712779417852</c:v>
                </c:pt>
                <c:pt idx="69">
                  <c:v>0.72611752109659999</c:v>
                </c:pt>
                <c:pt idx="70">
                  <c:v>0.73008404314120146</c:v>
                </c:pt>
                <c:pt idx="71">
                  <c:v>0.73752729894196722</c:v>
                </c:pt>
                <c:pt idx="72">
                  <c:v>0.7242421460700329</c:v>
                </c:pt>
                <c:pt idx="73">
                  <c:v>0.72446023388102831</c:v>
                </c:pt>
                <c:pt idx="74">
                  <c:v>0.73163466289906143</c:v>
                </c:pt>
                <c:pt idx="75">
                  <c:v>0.73558089455289988</c:v>
                </c:pt>
                <c:pt idx="76">
                  <c:v>0.72417593080313825</c:v>
                </c:pt>
                <c:pt idx="77">
                  <c:v>0.72382288482208923</c:v>
                </c:pt>
                <c:pt idx="78">
                  <c:v>0.72518830227377218</c:v>
                </c:pt>
                <c:pt idx="79">
                  <c:v>0.72666213288649961</c:v>
                </c:pt>
                <c:pt idx="80">
                  <c:v>0.73281824766720138</c:v>
                </c:pt>
                <c:pt idx="81">
                  <c:v>0.73066593741015728</c:v>
                </c:pt>
                <c:pt idx="82">
                  <c:v>0.74476280144651463</c:v>
                </c:pt>
                <c:pt idx="83">
                  <c:v>0.74957396166359214</c:v>
                </c:pt>
                <c:pt idx="84">
                  <c:v>0.74587131442718813</c:v>
                </c:pt>
                <c:pt idx="85">
                  <c:v>0.74068530308779856</c:v>
                </c:pt>
                <c:pt idx="86">
                  <c:v>0.74098070355431334</c:v>
                </c:pt>
                <c:pt idx="87">
                  <c:v>0.7515399980444466</c:v>
                </c:pt>
                <c:pt idx="88">
                  <c:v>0.74118931172729363</c:v>
                </c:pt>
                <c:pt idx="89">
                  <c:v>0.74919405011028728</c:v>
                </c:pt>
                <c:pt idx="90">
                  <c:v>0.75383114478593893</c:v>
                </c:pt>
                <c:pt idx="91">
                  <c:v>0.74874619285769517</c:v>
                </c:pt>
                <c:pt idx="92">
                  <c:v>0.75470153639492965</c:v>
                </c:pt>
                <c:pt idx="93">
                  <c:v>0.74715269966254272</c:v>
                </c:pt>
                <c:pt idx="94">
                  <c:v>0.76094998047499118</c:v>
                </c:pt>
                <c:pt idx="95">
                  <c:v>0.76400763440020991</c:v>
                </c:pt>
                <c:pt idx="96">
                  <c:v>0.75009367598713306</c:v>
                </c:pt>
                <c:pt idx="97">
                  <c:v>0.74307886053596184</c:v>
                </c:pt>
                <c:pt idx="98">
                  <c:v>0.74609818138259953</c:v>
                </c:pt>
                <c:pt idx="99">
                  <c:v>0.75169303417172117</c:v>
                </c:pt>
                <c:pt idx="100">
                  <c:v>0.76267235948764522</c:v>
                </c:pt>
                <c:pt idx="101">
                  <c:v>0.76059048706723464</c:v>
                </c:pt>
                <c:pt idx="102">
                  <c:v>0.7590931228956832</c:v>
                </c:pt>
                <c:pt idx="103">
                  <c:v>0.76411635643003761</c:v>
                </c:pt>
                <c:pt idx="104">
                  <c:v>0.76932076056774801</c:v>
                </c:pt>
                <c:pt idx="105">
                  <c:v>0.77014226341586967</c:v>
                </c:pt>
                <c:pt idx="106">
                  <c:v>0.78790001839978485</c:v>
                </c:pt>
                <c:pt idx="107">
                  <c:v>0.77761466102638355</c:v>
                </c:pt>
                <c:pt idx="108">
                  <c:v>0.77546444586803398</c:v>
                </c:pt>
                <c:pt idx="109">
                  <c:v>0.76752318473654013</c:v>
                </c:pt>
                <c:pt idx="110">
                  <c:v>0.76842980635513014</c:v>
                </c:pt>
                <c:pt idx="111">
                  <c:v>0.78398696024842918</c:v>
                </c:pt>
                <c:pt idx="112">
                  <c:v>0.78041873377911042</c:v>
                </c:pt>
                <c:pt idx="113">
                  <c:v>0.78239835809225933</c:v>
                </c:pt>
                <c:pt idx="114">
                  <c:v>0.78735502281492364</c:v>
                </c:pt>
                <c:pt idx="115">
                  <c:v>0.78241380754890899</c:v>
                </c:pt>
                <c:pt idx="116">
                  <c:v>0.79486622928321837</c:v>
                </c:pt>
                <c:pt idx="117">
                  <c:v>0.7946074767673057</c:v>
                </c:pt>
                <c:pt idx="118">
                  <c:v>0.79675257111713582</c:v>
                </c:pt>
                <c:pt idx="119">
                  <c:v>0.79637309685495905</c:v>
                </c:pt>
                <c:pt idx="120">
                  <c:v>0.79291420293488812</c:v>
                </c:pt>
                <c:pt idx="121">
                  <c:v>0.79187090494897283</c:v>
                </c:pt>
                <c:pt idx="122">
                  <c:v>0.79393162513558024</c:v>
                </c:pt>
                <c:pt idx="123">
                  <c:v>0.80831323591998949</c:v>
                </c:pt>
                <c:pt idx="124">
                  <c:v>0.80242646392707995</c:v>
                </c:pt>
                <c:pt idx="125">
                  <c:v>0.80064513420470773</c:v>
                </c:pt>
                <c:pt idx="126">
                  <c:v>0.81050469936010161</c:v>
                </c:pt>
                <c:pt idx="127">
                  <c:v>0.80595677275474786</c:v>
                </c:pt>
                <c:pt idx="128">
                  <c:v>0.81097256165296538</c:v>
                </c:pt>
                <c:pt idx="129">
                  <c:v>0.81488568276093198</c:v>
                </c:pt>
                <c:pt idx="130">
                  <c:v>0.82403624907076345</c:v>
                </c:pt>
                <c:pt idx="131">
                  <c:v>0.82580604472225405</c:v>
                </c:pt>
                <c:pt idx="132">
                  <c:v>0.81176952333361041</c:v>
                </c:pt>
                <c:pt idx="133">
                  <c:v>0.82025716503170787</c:v>
                </c:pt>
                <c:pt idx="134">
                  <c:v>0.82107245500987314</c:v>
                </c:pt>
                <c:pt idx="135">
                  <c:v>0.82915820828886155</c:v>
                </c:pt>
                <c:pt idx="136">
                  <c:v>0.818091576371897</c:v>
                </c:pt>
                <c:pt idx="137">
                  <c:v>0.82439405349622097</c:v>
                </c:pt>
                <c:pt idx="138">
                  <c:v>0.82423402016598157</c:v>
                </c:pt>
                <c:pt idx="139">
                  <c:v>0.83709089370464596</c:v>
                </c:pt>
                <c:pt idx="140">
                  <c:v>0.837732519148635</c:v>
                </c:pt>
                <c:pt idx="141">
                  <c:v>0.83547501912428346</c:v>
                </c:pt>
                <c:pt idx="142">
                  <c:v>0.86302375994751668</c:v>
                </c:pt>
                <c:pt idx="143">
                  <c:v>0.86636380310105987</c:v>
                </c:pt>
                <c:pt idx="144">
                  <c:v>0.85574221783016791</c:v>
                </c:pt>
                <c:pt idx="145">
                  <c:v>0.85352857262733828</c:v>
                </c:pt>
                <c:pt idx="146">
                  <c:v>0.86407290915077084</c:v>
                </c:pt>
                <c:pt idx="147">
                  <c:v>0.88315213579294316</c:v>
                </c:pt>
                <c:pt idx="148">
                  <c:v>0.86975746645405261</c:v>
                </c:pt>
                <c:pt idx="149">
                  <c:v>0.86648991241570339</c:v>
                </c:pt>
                <c:pt idx="150">
                  <c:v>0.87982047756318482</c:v>
                </c:pt>
                <c:pt idx="151">
                  <c:v>0.88556498929112082</c:v>
                </c:pt>
                <c:pt idx="152">
                  <c:v>0.89312045344538604</c:v>
                </c:pt>
                <c:pt idx="153">
                  <c:v>0.88814857999500307</c:v>
                </c:pt>
                <c:pt idx="154">
                  <c:v>0.89468383619492142</c:v>
                </c:pt>
                <c:pt idx="155">
                  <c:v>0.89335593267051083</c:v>
                </c:pt>
                <c:pt idx="156">
                  <c:v>0.89404341796311815</c:v>
                </c:pt>
                <c:pt idx="157">
                  <c:v>0.89880295675198485</c:v>
                </c:pt>
                <c:pt idx="158">
                  <c:v>0.90794261142809785</c:v>
                </c:pt>
                <c:pt idx="159">
                  <c:v>0.92355581791225128</c:v>
                </c:pt>
                <c:pt idx="160">
                  <c:v>0.9373646821197088</c:v>
                </c:pt>
              </c:numCache>
            </c:numRef>
          </c:yVal>
          <c:smooth val="0"/>
        </c:ser>
        <c:ser>
          <c:idx val="1"/>
          <c:order val="1"/>
          <c:tx>
            <c:v>2ml/min</c:v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Data!$AE$43:$AE$203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Data!$AG$43:$AG$203</c:f>
              <c:numCache>
                <c:formatCode>General</c:formatCode>
                <c:ptCount val="161"/>
                <c:pt idx="0">
                  <c:v>0.44092176618135442</c:v>
                </c:pt>
                <c:pt idx="1">
                  <c:v>0.45494785221849066</c:v>
                </c:pt>
                <c:pt idx="2">
                  <c:v>0.47550858615173408</c:v>
                </c:pt>
                <c:pt idx="3">
                  <c:v>0.48026901676367789</c:v>
                </c:pt>
                <c:pt idx="4">
                  <c:v>0.48755918344408961</c:v>
                </c:pt>
                <c:pt idx="5">
                  <c:v>0.49709085798608682</c:v>
                </c:pt>
                <c:pt idx="6">
                  <c:v>0.50196426038859765</c:v>
                </c:pt>
                <c:pt idx="7">
                  <c:v>0.51144067498928747</c:v>
                </c:pt>
                <c:pt idx="8">
                  <c:v>0.51032009299424552</c:v>
                </c:pt>
                <c:pt idx="9">
                  <c:v>0.51803941100954765</c:v>
                </c:pt>
                <c:pt idx="10">
                  <c:v>0.51562388579089258</c:v>
                </c:pt>
                <c:pt idx="11">
                  <c:v>0.51470598720846417</c:v>
                </c:pt>
                <c:pt idx="12">
                  <c:v>0.51070668339512604</c:v>
                </c:pt>
                <c:pt idx="13">
                  <c:v>0.51475067629454407</c:v>
                </c:pt>
                <c:pt idx="14">
                  <c:v>0.52167038427873658</c:v>
                </c:pt>
                <c:pt idx="15">
                  <c:v>0.51819006063353612</c:v>
                </c:pt>
                <c:pt idx="16">
                  <c:v>0.52764374326913643</c:v>
                </c:pt>
                <c:pt idx="17">
                  <c:v>0.53184853676444932</c:v>
                </c:pt>
                <c:pt idx="18">
                  <c:v>0.5380288028802882</c:v>
                </c:pt>
                <c:pt idx="19">
                  <c:v>0.53883914657297605</c:v>
                </c:pt>
                <c:pt idx="20">
                  <c:v>0.52994852760950972</c:v>
                </c:pt>
                <c:pt idx="21">
                  <c:v>0.53697248804670128</c:v>
                </c:pt>
                <c:pt idx="22">
                  <c:v>0.53780719007618916</c:v>
                </c:pt>
                <c:pt idx="23">
                  <c:v>0.53600919682036718</c:v>
                </c:pt>
                <c:pt idx="24">
                  <c:v>0.53011989096998779</c:v>
                </c:pt>
                <c:pt idx="25">
                  <c:v>0.52204469218276883</c:v>
                </c:pt>
                <c:pt idx="26">
                  <c:v>0.53520759661308304</c:v>
                </c:pt>
                <c:pt idx="27">
                  <c:v>0.5316313108698083</c:v>
                </c:pt>
                <c:pt idx="28">
                  <c:v>0.51886640244116355</c:v>
                </c:pt>
                <c:pt idx="29">
                  <c:v>0.51882469350662108</c:v>
                </c:pt>
                <c:pt idx="30">
                  <c:v>0.52547138720014541</c:v>
                </c:pt>
                <c:pt idx="31">
                  <c:v>0.53193130579300651</c:v>
                </c:pt>
                <c:pt idx="32">
                  <c:v>0.52348164213570225</c:v>
                </c:pt>
                <c:pt idx="33">
                  <c:v>0.53014998256016821</c:v>
                </c:pt>
                <c:pt idx="34">
                  <c:v>0.53325239822878379</c:v>
                </c:pt>
                <c:pt idx="35">
                  <c:v>0.53354504358602517</c:v>
                </c:pt>
                <c:pt idx="36">
                  <c:v>0.53256908275967973</c:v>
                </c:pt>
                <c:pt idx="37">
                  <c:v>0.52512704289193213</c:v>
                </c:pt>
                <c:pt idx="38">
                  <c:v>0.53572829681107459</c:v>
                </c:pt>
                <c:pt idx="39">
                  <c:v>0.52730558065188671</c:v>
                </c:pt>
                <c:pt idx="40">
                  <c:v>0.53390280391872991</c:v>
                </c:pt>
                <c:pt idx="41">
                  <c:v>0.53309000229864312</c:v>
                </c:pt>
                <c:pt idx="42">
                  <c:v>0.53941806570498196</c:v>
                </c:pt>
                <c:pt idx="43">
                  <c:v>0.54764929227505033</c:v>
                </c:pt>
                <c:pt idx="44">
                  <c:v>0.54106419895893576</c:v>
                </c:pt>
                <c:pt idx="45">
                  <c:v>0.53183442192820785</c:v>
                </c:pt>
                <c:pt idx="46">
                  <c:v>0.53232411056107853</c:v>
                </c:pt>
                <c:pt idx="47">
                  <c:v>0.5395455149130105</c:v>
                </c:pt>
                <c:pt idx="48">
                  <c:v>0.52523919040042277</c:v>
                </c:pt>
                <c:pt idx="49">
                  <c:v>0.54355701588104011</c:v>
                </c:pt>
                <c:pt idx="50">
                  <c:v>0.56386152229564501</c:v>
                </c:pt>
                <c:pt idx="51">
                  <c:v>0.5636122159191258</c:v>
                </c:pt>
                <c:pt idx="52">
                  <c:v>0.54490134224901965</c:v>
                </c:pt>
                <c:pt idx="53">
                  <c:v>0.5268207189261862</c:v>
                </c:pt>
                <c:pt idx="54">
                  <c:v>0.54522198092587482</c:v>
                </c:pt>
                <c:pt idx="55">
                  <c:v>0.55138364868087009</c:v>
                </c:pt>
                <c:pt idx="56">
                  <c:v>0.55093553625644243</c:v>
                </c:pt>
                <c:pt idx="57">
                  <c:v>0.55933405921815194</c:v>
                </c:pt>
                <c:pt idx="58">
                  <c:v>0.5718852777876019</c:v>
                </c:pt>
                <c:pt idx="59">
                  <c:v>0.5616103249752209</c:v>
                </c:pt>
                <c:pt idx="60">
                  <c:v>0.56564465686309107</c:v>
                </c:pt>
                <c:pt idx="61">
                  <c:v>0.57935251290026146</c:v>
                </c:pt>
                <c:pt idx="62">
                  <c:v>0.59132286212914398</c:v>
                </c:pt>
                <c:pt idx="63">
                  <c:v>0.58288310926833298</c:v>
                </c:pt>
                <c:pt idx="64">
                  <c:v>0.58254243349563939</c:v>
                </c:pt>
                <c:pt idx="65">
                  <c:v>0.5784834050506672</c:v>
                </c:pt>
                <c:pt idx="66">
                  <c:v>0.57826421270201867</c:v>
                </c:pt>
                <c:pt idx="67">
                  <c:v>0.58011566830576611</c:v>
                </c:pt>
                <c:pt idx="68">
                  <c:v>0.58025446365808941</c:v>
                </c:pt>
                <c:pt idx="69">
                  <c:v>0.5831748446811208</c:v>
                </c:pt>
                <c:pt idx="70">
                  <c:v>0.58106690854462262</c:v>
                </c:pt>
                <c:pt idx="71">
                  <c:v>0.59105654856561318</c:v>
                </c:pt>
                <c:pt idx="72">
                  <c:v>0.58141324840944231</c:v>
                </c:pt>
                <c:pt idx="73">
                  <c:v>0.58621807749511856</c:v>
                </c:pt>
                <c:pt idx="74">
                  <c:v>0.60261969223488154</c:v>
                </c:pt>
                <c:pt idx="75">
                  <c:v>0.60273943587390066</c:v>
                </c:pt>
                <c:pt idx="76">
                  <c:v>0.59581797011449666</c:v>
                </c:pt>
                <c:pt idx="77">
                  <c:v>0.60693496377570355</c:v>
                </c:pt>
                <c:pt idx="78">
                  <c:v>0.60108207503801425</c:v>
                </c:pt>
                <c:pt idx="79">
                  <c:v>0.60766442548358457</c:v>
                </c:pt>
                <c:pt idx="80">
                  <c:v>0.60274964848243784</c:v>
                </c:pt>
                <c:pt idx="81">
                  <c:v>0.60231679183232623</c:v>
                </c:pt>
                <c:pt idx="82">
                  <c:v>0.60534668578235296</c:v>
                </c:pt>
                <c:pt idx="83">
                  <c:v>0.61583313381124805</c:v>
                </c:pt>
                <c:pt idx="84">
                  <c:v>0.60855559306774687</c:v>
                </c:pt>
                <c:pt idx="85">
                  <c:v>0.6044890444266422</c:v>
                </c:pt>
                <c:pt idx="86">
                  <c:v>0.59962334687223395</c:v>
                </c:pt>
                <c:pt idx="87">
                  <c:v>0.59587098937017202</c:v>
                </c:pt>
                <c:pt idx="88">
                  <c:v>0.58926834729189859</c:v>
                </c:pt>
                <c:pt idx="89">
                  <c:v>0.60615915389401021</c:v>
                </c:pt>
                <c:pt idx="90">
                  <c:v>0.60926595835588293</c:v>
                </c:pt>
                <c:pt idx="91">
                  <c:v>0.60490831205553941</c:v>
                </c:pt>
                <c:pt idx="92">
                  <c:v>0.61771331822125319</c:v>
                </c:pt>
                <c:pt idx="93">
                  <c:v>0.61506608548931441</c:v>
                </c:pt>
                <c:pt idx="94">
                  <c:v>0.63248961624480859</c:v>
                </c:pt>
                <c:pt idx="95">
                  <c:v>0.6204014445760988</c:v>
                </c:pt>
                <c:pt idx="96">
                  <c:v>0.61051999010216029</c:v>
                </c:pt>
                <c:pt idx="97">
                  <c:v>0.6145620070776785</c:v>
                </c:pt>
                <c:pt idx="98">
                  <c:v>0.6258975063591713</c:v>
                </c:pt>
                <c:pt idx="99">
                  <c:v>0.64036278293817417</c:v>
                </c:pt>
                <c:pt idx="100">
                  <c:v>0.63222509974102292</c:v>
                </c:pt>
                <c:pt idx="101">
                  <c:v>0.63437881127114149</c:v>
                </c:pt>
                <c:pt idx="102">
                  <c:v>0.64003726892209478</c:v>
                </c:pt>
                <c:pt idx="103">
                  <c:v>0.64439804657088129</c:v>
                </c:pt>
                <c:pt idx="104">
                  <c:v>0.65050671628116841</c:v>
                </c:pt>
                <c:pt idx="105">
                  <c:v>0.64929923136968182</c:v>
                </c:pt>
                <c:pt idx="106">
                  <c:v>0.65586740831953405</c:v>
                </c:pt>
                <c:pt idx="107">
                  <c:v>0.6664324279194036</c:v>
                </c:pt>
                <c:pt idx="108">
                  <c:v>0.66332200651756168</c:v>
                </c:pt>
                <c:pt idx="109">
                  <c:v>0.65926480256255993</c:v>
                </c:pt>
                <c:pt idx="110">
                  <c:v>0.67484293870591272</c:v>
                </c:pt>
                <c:pt idx="111">
                  <c:v>0.67627552095774746</c:v>
                </c:pt>
                <c:pt idx="112">
                  <c:v>0.67300078625651494</c:v>
                </c:pt>
                <c:pt idx="113">
                  <c:v>0.67303557466770936</c:v>
                </c:pt>
                <c:pt idx="114">
                  <c:v>0.67255286987723784</c:v>
                </c:pt>
                <c:pt idx="115">
                  <c:v>0.66982950023040544</c:v>
                </c:pt>
                <c:pt idx="116">
                  <c:v>0.67652063100848026</c:v>
                </c:pt>
                <c:pt idx="117">
                  <c:v>0.68532568076375189</c:v>
                </c:pt>
                <c:pt idx="118">
                  <c:v>0.6842604454951482</c:v>
                </c:pt>
                <c:pt idx="119">
                  <c:v>0.68615328666242414</c:v>
                </c:pt>
                <c:pt idx="120">
                  <c:v>0.68486519991921146</c:v>
                </c:pt>
                <c:pt idx="121">
                  <c:v>0.71273106843363643</c:v>
                </c:pt>
                <c:pt idx="122">
                  <c:v>0.72263385499570298</c:v>
                </c:pt>
                <c:pt idx="123">
                  <c:v>0.71748474960987407</c:v>
                </c:pt>
                <c:pt idx="124">
                  <c:v>0.72261517341342518</c:v>
                </c:pt>
                <c:pt idx="125">
                  <c:v>0.72222844188194546</c:v>
                </c:pt>
                <c:pt idx="126">
                  <c:v>0.72764737627821918</c:v>
                </c:pt>
                <c:pt idx="127">
                  <c:v>0.73792700973342495</c:v>
                </c:pt>
                <c:pt idx="128">
                  <c:v>0.7310528215952008</c:v>
                </c:pt>
                <c:pt idx="129">
                  <c:v>0.73719605022416468</c:v>
                </c:pt>
                <c:pt idx="130">
                  <c:v>0.74957697617614738</c:v>
                </c:pt>
                <c:pt idx="131">
                  <c:v>0.75806395100313173</c:v>
                </c:pt>
                <c:pt idx="132">
                  <c:v>0.75764137586407887</c:v>
                </c:pt>
                <c:pt idx="133">
                  <c:v>0.76567077562036256</c:v>
                </c:pt>
                <c:pt idx="134">
                  <c:v>0.78716736116478914</c:v>
                </c:pt>
                <c:pt idx="135">
                  <c:v>0.78402360672205595</c:v>
                </c:pt>
                <c:pt idx="136">
                  <c:v>0.77744844459979046</c:v>
                </c:pt>
                <c:pt idx="137">
                  <c:v>0.78560371517027816</c:v>
                </c:pt>
                <c:pt idx="138">
                  <c:v>0.80021462068581029</c:v>
                </c:pt>
                <c:pt idx="139">
                  <c:v>0.80630170024611558</c:v>
                </c:pt>
                <c:pt idx="140">
                  <c:v>0.81726024496134997</c:v>
                </c:pt>
                <c:pt idx="141">
                  <c:v>0.81917200626013187</c:v>
                </c:pt>
                <c:pt idx="142">
                  <c:v>0.83464303032031673</c:v>
                </c:pt>
                <c:pt idx="143">
                  <c:v>0.83449258595634823</c:v>
                </c:pt>
                <c:pt idx="144">
                  <c:v>0.8329074610009175</c:v>
                </c:pt>
                <c:pt idx="145">
                  <c:v>0.8371444155408243</c:v>
                </c:pt>
                <c:pt idx="146">
                  <c:v>0.8482763934908556</c:v>
                </c:pt>
                <c:pt idx="147">
                  <c:v>0.85795048046573508</c:v>
                </c:pt>
                <c:pt idx="148">
                  <c:v>0.85006510734006968</c:v>
                </c:pt>
                <c:pt idx="149">
                  <c:v>0.85419872960796872</c:v>
                </c:pt>
                <c:pt idx="150">
                  <c:v>0.86937858154939351</c:v>
                </c:pt>
                <c:pt idx="151">
                  <c:v>0.87084464102582038</c:v>
                </c:pt>
                <c:pt idx="152">
                  <c:v>0.87252460488379735</c:v>
                </c:pt>
                <c:pt idx="153">
                  <c:v>0.88035451542155951</c:v>
                </c:pt>
                <c:pt idx="154">
                  <c:v>0.88086208812579869</c:v>
                </c:pt>
                <c:pt idx="155">
                  <c:v>0.89419651777286291</c:v>
                </c:pt>
                <c:pt idx="156">
                  <c:v>0.88580471528416627</c:v>
                </c:pt>
                <c:pt idx="157">
                  <c:v>0.89838233671668088</c:v>
                </c:pt>
                <c:pt idx="158">
                  <c:v>0.91219438242509465</c:v>
                </c:pt>
                <c:pt idx="159">
                  <c:v>0.92543654933831165</c:v>
                </c:pt>
                <c:pt idx="160">
                  <c:v>0.91165342021346396</c:v>
                </c:pt>
              </c:numCache>
            </c:numRef>
          </c:yVal>
          <c:smooth val="0"/>
        </c:ser>
        <c:ser>
          <c:idx val="2"/>
          <c:order val="2"/>
          <c:tx>
            <c:v>5ml/min</c:v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Data!$AE$43:$AE$203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Data!$AH$43:$AH$203</c:f>
              <c:numCache>
                <c:formatCode>General</c:formatCode>
                <c:ptCount val="161"/>
                <c:pt idx="0">
                  <c:v>0.36876252399702941</c:v>
                </c:pt>
                <c:pt idx="1">
                  <c:v>0.37870956337281336</c:v>
                </c:pt>
                <c:pt idx="2">
                  <c:v>0.39364638928606843</c:v>
                </c:pt>
                <c:pt idx="3">
                  <c:v>0.39288131487642775</c:v>
                </c:pt>
                <c:pt idx="4">
                  <c:v>0.40278460738721744</c:v>
                </c:pt>
                <c:pt idx="5">
                  <c:v>0.41536083198650781</c:v>
                </c:pt>
                <c:pt idx="6">
                  <c:v>0.42240107786129638</c:v>
                </c:pt>
                <c:pt idx="7">
                  <c:v>0.41886148247542937</c:v>
                </c:pt>
                <c:pt idx="8">
                  <c:v>0.41785744662754137</c:v>
                </c:pt>
                <c:pt idx="9">
                  <c:v>0.42891917866838658</c:v>
                </c:pt>
                <c:pt idx="10">
                  <c:v>0.42926822311279644</c:v>
                </c:pt>
                <c:pt idx="11">
                  <c:v>0.42329000563283858</c:v>
                </c:pt>
                <c:pt idx="12">
                  <c:v>0.41630601801598666</c:v>
                </c:pt>
                <c:pt idx="13">
                  <c:v>0.43316221838811059</c:v>
                </c:pt>
                <c:pt idx="14">
                  <c:v>0.43100064940565275</c:v>
                </c:pt>
                <c:pt idx="15">
                  <c:v>0.43034935116450418</c:v>
                </c:pt>
                <c:pt idx="16">
                  <c:v>0.43176827647939092</c:v>
                </c:pt>
                <c:pt idx="17">
                  <c:v>0.43584490052795377</c:v>
                </c:pt>
                <c:pt idx="18">
                  <c:v>0.43007425742574201</c:v>
                </c:pt>
                <c:pt idx="19">
                  <c:v>0.44402572748137153</c:v>
                </c:pt>
                <c:pt idx="20">
                  <c:v>0.44526769144577943</c:v>
                </c:pt>
                <c:pt idx="21">
                  <c:v>0.45140165198470583</c:v>
                </c:pt>
                <c:pt idx="22">
                  <c:v>0.44715372107389528</c:v>
                </c:pt>
                <c:pt idx="23">
                  <c:v>0.44401996382957765</c:v>
                </c:pt>
                <c:pt idx="24">
                  <c:v>0.44340739806464646</c:v>
                </c:pt>
                <c:pt idx="25">
                  <c:v>0.44127679793488306</c:v>
                </c:pt>
                <c:pt idx="26">
                  <c:v>0.44336353005818652</c:v>
                </c:pt>
                <c:pt idx="27">
                  <c:v>0.45691536997649229</c:v>
                </c:pt>
                <c:pt idx="28">
                  <c:v>0.4456665848269098</c:v>
                </c:pt>
                <c:pt idx="29">
                  <c:v>0.43779254591260275</c:v>
                </c:pt>
                <c:pt idx="30">
                  <c:v>0.44500774835040791</c:v>
                </c:pt>
                <c:pt idx="31">
                  <c:v>0.4432936193488215</c:v>
                </c:pt>
                <c:pt idx="32">
                  <c:v>0.44338927375713338</c:v>
                </c:pt>
                <c:pt idx="33">
                  <c:v>0.43783746076037627</c:v>
                </c:pt>
                <c:pt idx="34">
                  <c:v>0.44265654276110405</c:v>
                </c:pt>
                <c:pt idx="35">
                  <c:v>0.45228773817403384</c:v>
                </c:pt>
                <c:pt idx="36">
                  <c:v>0.44633955625061139</c:v>
                </c:pt>
                <c:pt idx="37">
                  <c:v>0.44856346513886741</c:v>
                </c:pt>
                <c:pt idx="38">
                  <c:v>0.4558370229221545</c:v>
                </c:pt>
                <c:pt idx="39">
                  <c:v>0.44291472652720792</c:v>
                </c:pt>
                <c:pt idx="40">
                  <c:v>0.4411052969037621</c:v>
                </c:pt>
                <c:pt idx="41">
                  <c:v>0.44916865766249037</c:v>
                </c:pt>
                <c:pt idx="42">
                  <c:v>0.45596809700311586</c:v>
                </c:pt>
                <c:pt idx="43">
                  <c:v>0.44730450319662701</c:v>
                </c:pt>
                <c:pt idx="44">
                  <c:v>0.45381511941203773</c:v>
                </c:pt>
                <c:pt idx="45">
                  <c:v>0.45556997711159525</c:v>
                </c:pt>
                <c:pt idx="46">
                  <c:v>0.45217293749736959</c:v>
                </c:pt>
                <c:pt idx="47">
                  <c:v>0.45369522518051403</c:v>
                </c:pt>
                <c:pt idx="48">
                  <c:v>0.44897618865643552</c:v>
                </c:pt>
                <c:pt idx="49">
                  <c:v>0.4572082508389857</c:v>
                </c:pt>
                <c:pt idx="50">
                  <c:v>0.45368444065190949</c:v>
                </c:pt>
                <c:pt idx="51">
                  <c:v>0.4580121933127515</c:v>
                </c:pt>
                <c:pt idx="52">
                  <c:v>0.45570718127705934</c:v>
                </c:pt>
                <c:pt idx="53">
                  <c:v>0.45841222470138582</c:v>
                </c:pt>
                <c:pt idx="54">
                  <c:v>0.44780619452233922</c:v>
                </c:pt>
                <c:pt idx="55">
                  <c:v>0.43945748067941121</c:v>
                </c:pt>
                <c:pt idx="56">
                  <c:v>0.4562169031984748</c:v>
                </c:pt>
                <c:pt idx="57">
                  <c:v>0.46118506550525118</c:v>
                </c:pt>
                <c:pt idx="58">
                  <c:v>0.47314778795487555</c:v>
                </c:pt>
                <c:pt idx="59">
                  <c:v>0.46354133715739809</c:v>
                </c:pt>
                <c:pt idx="60">
                  <c:v>0.4658416226023484</c:v>
                </c:pt>
                <c:pt idx="61">
                  <c:v>0.47022690323036614</c:v>
                </c:pt>
                <c:pt idx="62">
                  <c:v>0.46742059336823633</c:v>
                </c:pt>
                <c:pt idx="63">
                  <c:v>0.46464519551590672</c:v>
                </c:pt>
                <c:pt idx="64">
                  <c:v>0.46243569640450066</c:v>
                </c:pt>
                <c:pt idx="65">
                  <c:v>0.46711347611708165</c:v>
                </c:pt>
                <c:pt idx="66">
                  <c:v>0.47383198007858479</c:v>
                </c:pt>
                <c:pt idx="67">
                  <c:v>0.47611198033080043</c:v>
                </c:pt>
                <c:pt idx="68">
                  <c:v>0.47371713763531459</c:v>
                </c:pt>
                <c:pt idx="69">
                  <c:v>0.48140399814039908</c:v>
                </c:pt>
                <c:pt idx="70">
                  <c:v>0.48389999858274679</c:v>
                </c:pt>
                <c:pt idx="71">
                  <c:v>0.48894260331191775</c:v>
                </c:pt>
                <c:pt idx="72">
                  <c:v>0.48127696533608216</c:v>
                </c:pt>
                <c:pt idx="73">
                  <c:v>0.48927516617677158</c:v>
                </c:pt>
                <c:pt idx="74">
                  <c:v>0.49415023559134458</c:v>
                </c:pt>
                <c:pt idx="75">
                  <c:v>0.48312210964803837</c:v>
                </c:pt>
                <c:pt idx="76">
                  <c:v>0.47386404590945663</c:v>
                </c:pt>
                <c:pt idx="77">
                  <c:v>0.47841897343551604</c:v>
                </c:pt>
                <c:pt idx="78">
                  <c:v>0.48612044273135641</c:v>
                </c:pt>
                <c:pt idx="79">
                  <c:v>0.47974872575070265</c:v>
                </c:pt>
                <c:pt idx="80">
                  <c:v>0.48789217287562642</c:v>
                </c:pt>
                <c:pt idx="81">
                  <c:v>0.47900933308089894</c:v>
                </c:pt>
                <c:pt idx="82">
                  <c:v>0.48031726331856939</c:v>
                </c:pt>
                <c:pt idx="83">
                  <c:v>0.47877554469529526</c:v>
                </c:pt>
                <c:pt idx="84">
                  <c:v>0.48473019356290759</c:v>
                </c:pt>
                <c:pt idx="85">
                  <c:v>0.49952917035600258</c:v>
                </c:pt>
                <c:pt idx="86">
                  <c:v>0.49721726420530438</c:v>
                </c:pt>
                <c:pt idx="87">
                  <c:v>0.49275048539620975</c:v>
                </c:pt>
                <c:pt idx="88">
                  <c:v>0.48282641702175338</c:v>
                </c:pt>
                <c:pt idx="89">
                  <c:v>0.48998925400147014</c:v>
                </c:pt>
                <c:pt idx="90">
                  <c:v>0.49698065912780864</c:v>
                </c:pt>
                <c:pt idx="91">
                  <c:v>0.49441853594716079</c:v>
                </c:pt>
                <c:pt idx="92">
                  <c:v>0.49182128564632144</c:v>
                </c:pt>
                <c:pt idx="93">
                  <c:v>0.49644263217097884</c:v>
                </c:pt>
                <c:pt idx="94">
                  <c:v>0.49766764883382469</c:v>
                </c:pt>
                <c:pt idx="95">
                  <c:v>0.49556197274036579</c:v>
                </c:pt>
                <c:pt idx="96">
                  <c:v>0.48939163632507343</c:v>
                </c:pt>
                <c:pt idx="97">
                  <c:v>0.50622286948507511</c:v>
                </c:pt>
                <c:pt idx="98">
                  <c:v>0.50704969666222754</c:v>
                </c:pt>
                <c:pt idx="99">
                  <c:v>0.5054078126988174</c:v>
                </c:pt>
                <c:pt idx="100">
                  <c:v>0.51492965633092969</c:v>
                </c:pt>
                <c:pt idx="101">
                  <c:v>0.51896030285726413</c:v>
                </c:pt>
                <c:pt idx="102">
                  <c:v>0.51018895625842586</c:v>
                </c:pt>
                <c:pt idx="103">
                  <c:v>0.51072262722060924</c:v>
                </c:pt>
                <c:pt idx="104">
                  <c:v>0.52162177400031073</c:v>
                </c:pt>
                <c:pt idx="105">
                  <c:v>0.52140983537387198</c:v>
                </c:pt>
                <c:pt idx="106">
                  <c:v>0.52918488953052256</c:v>
                </c:pt>
                <c:pt idx="107">
                  <c:v>0.50577479683847215</c:v>
                </c:pt>
                <c:pt idx="108">
                  <c:v>0.52024900426148246</c:v>
                </c:pt>
                <c:pt idx="109">
                  <c:v>0.51472912674322635</c:v>
                </c:pt>
                <c:pt idx="110">
                  <c:v>0.51518899767290716</c:v>
                </c:pt>
                <c:pt idx="111">
                  <c:v>0.51412873944384396</c:v>
                </c:pt>
                <c:pt idx="112">
                  <c:v>0.51309151886667781</c:v>
                </c:pt>
                <c:pt idx="113">
                  <c:v>0.52879621355970063</c:v>
                </c:pt>
                <c:pt idx="114">
                  <c:v>0.52361309279952584</c:v>
                </c:pt>
                <c:pt idx="115">
                  <c:v>0.51920042450393089</c:v>
                </c:pt>
                <c:pt idx="116">
                  <c:v>0.5308467360785335</c:v>
                </c:pt>
                <c:pt idx="117">
                  <c:v>0.53535317924781001</c:v>
                </c:pt>
                <c:pt idx="118">
                  <c:v>0.53130286450407438</c:v>
                </c:pt>
                <c:pt idx="119">
                  <c:v>0.52444627833299529</c:v>
                </c:pt>
                <c:pt idx="120">
                  <c:v>0.51994316875953317</c:v>
                </c:pt>
                <c:pt idx="121">
                  <c:v>0.53109241326778822</c:v>
                </c:pt>
                <c:pt idx="122">
                  <c:v>0.53913876406868488</c:v>
                </c:pt>
                <c:pt idx="123">
                  <c:v>0.54675131224287221</c:v>
                </c:pt>
                <c:pt idx="124">
                  <c:v>0.54327844405265491</c:v>
                </c:pt>
                <c:pt idx="125">
                  <c:v>0.54457863360295544</c:v>
                </c:pt>
                <c:pt idx="126">
                  <c:v>0.55603837985968585</c:v>
                </c:pt>
                <c:pt idx="127">
                  <c:v>0.55431890340913104</c:v>
                </c:pt>
                <c:pt idx="128">
                  <c:v>0.55990335481004161</c:v>
                </c:pt>
                <c:pt idx="129">
                  <c:v>0.56819229318845155</c:v>
                </c:pt>
                <c:pt idx="130">
                  <c:v>0.57114942121844992</c:v>
                </c:pt>
                <c:pt idx="131">
                  <c:v>0.57403137985886743</c:v>
                </c:pt>
                <c:pt idx="132">
                  <c:v>0.57546292440520763</c:v>
                </c:pt>
                <c:pt idx="133">
                  <c:v>0.5865432349095584</c:v>
                </c:pt>
                <c:pt idx="134">
                  <c:v>0.59185996669219876</c:v>
                </c:pt>
                <c:pt idx="135">
                  <c:v>0.59340490690552417</c:v>
                </c:pt>
                <c:pt idx="136">
                  <c:v>0.60582313876266969</c:v>
                </c:pt>
                <c:pt idx="137">
                  <c:v>0.61500432320865794</c:v>
                </c:pt>
                <c:pt idx="138">
                  <c:v>0.62302712721850095</c:v>
                </c:pt>
                <c:pt idx="139">
                  <c:v>0.62376677503296774</c:v>
                </c:pt>
                <c:pt idx="140">
                  <c:v>0.62749638205499236</c:v>
                </c:pt>
                <c:pt idx="141">
                  <c:v>0.64096877653713535</c:v>
                </c:pt>
                <c:pt idx="142">
                  <c:v>0.65774123620183089</c:v>
                </c:pt>
                <c:pt idx="143">
                  <c:v>0.65881996077822769</c:v>
                </c:pt>
                <c:pt idx="144">
                  <c:v>0.64857768052516385</c:v>
                </c:pt>
                <c:pt idx="145">
                  <c:v>0.66830298453190173</c:v>
                </c:pt>
                <c:pt idx="146">
                  <c:v>0.67448670080488771</c:v>
                </c:pt>
                <c:pt idx="147">
                  <c:v>0.68911411937995337</c:v>
                </c:pt>
                <c:pt idx="148">
                  <c:v>0.69479628714077846</c:v>
                </c:pt>
                <c:pt idx="149">
                  <c:v>0.70038055796513332</c:v>
                </c:pt>
                <c:pt idx="150">
                  <c:v>0.7134481290439656</c:v>
                </c:pt>
                <c:pt idx="151">
                  <c:v>0.72412951115886026</c:v>
                </c:pt>
                <c:pt idx="152">
                  <c:v>0.7421450267619758</c:v>
                </c:pt>
                <c:pt idx="153">
                  <c:v>0.74016545903778297</c:v>
                </c:pt>
                <c:pt idx="154">
                  <c:v>0.75627882424848658</c:v>
                </c:pt>
                <c:pt idx="155">
                  <c:v>0.75567222693041725</c:v>
                </c:pt>
                <c:pt idx="156">
                  <c:v>0.76154448212888093</c:v>
                </c:pt>
                <c:pt idx="157">
                  <c:v>0.78073284421888822</c:v>
                </c:pt>
                <c:pt idx="158">
                  <c:v>0.80114529066402074</c:v>
                </c:pt>
                <c:pt idx="159">
                  <c:v>0.81813189830322286</c:v>
                </c:pt>
                <c:pt idx="160">
                  <c:v>0.86164200682036574</c:v>
                </c:pt>
              </c:numCache>
            </c:numRef>
          </c:yVal>
          <c:smooth val="0"/>
        </c:ser>
        <c:ser>
          <c:idx val="3"/>
          <c:order val="3"/>
          <c:tx>
            <c:v>10ml/min</c:v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x"/>
            <c:size val="6"/>
            <c:spPr>
              <a:noFill/>
              <a:ln w="9525">
                <a:solidFill>
                  <a:srgbClr val="FFC00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Data!$AE$43:$AE$203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Data!$AI$43:$AI$203</c:f>
              <c:numCache>
                <c:formatCode>General</c:formatCode>
                <c:ptCount val="161"/>
                <c:pt idx="0">
                  <c:v>0.32428569426733789</c:v>
                </c:pt>
                <c:pt idx="1">
                  <c:v>0.33029520947498786</c:v>
                </c:pt>
                <c:pt idx="2">
                  <c:v>0.33851239435423403</c:v>
                </c:pt>
                <c:pt idx="3">
                  <c:v>0.34068094868305765</c:v>
                </c:pt>
                <c:pt idx="4">
                  <c:v>0.35114573527965381</c:v>
                </c:pt>
                <c:pt idx="5">
                  <c:v>0.36292600660529778</c:v>
                </c:pt>
                <c:pt idx="6">
                  <c:v>0.36717486881293437</c:v>
                </c:pt>
                <c:pt idx="7">
                  <c:v>0.3720730910547056</c:v>
                </c:pt>
                <c:pt idx="8">
                  <c:v>0.37730713617419431</c:v>
                </c:pt>
                <c:pt idx="9">
                  <c:v>0.37780692954703299</c:v>
                </c:pt>
                <c:pt idx="10">
                  <c:v>0.36547484918065504</c:v>
                </c:pt>
                <c:pt idx="11">
                  <c:v>0.36795984285092931</c:v>
                </c:pt>
                <c:pt idx="12">
                  <c:v>0.37361320608427251</c:v>
                </c:pt>
                <c:pt idx="13">
                  <c:v>0.37689309221036432</c:v>
                </c:pt>
                <c:pt idx="14">
                  <c:v>0.38008583448626398</c:v>
                </c:pt>
                <c:pt idx="15">
                  <c:v>0.38534170113900384</c:v>
                </c:pt>
                <c:pt idx="16">
                  <c:v>0.39152995146785297</c:v>
                </c:pt>
                <c:pt idx="17">
                  <c:v>0.39400020978287542</c:v>
                </c:pt>
                <c:pt idx="18">
                  <c:v>0.40261448019801938</c:v>
                </c:pt>
                <c:pt idx="19">
                  <c:v>0.39635338452384444</c:v>
                </c:pt>
                <c:pt idx="20">
                  <c:v>0.40384467243250732</c:v>
                </c:pt>
                <c:pt idx="21">
                  <c:v>0.40119427368302579</c:v>
                </c:pt>
                <c:pt idx="22">
                  <c:v>0.40125538758671586</c:v>
                </c:pt>
                <c:pt idx="23">
                  <c:v>0.39672503469836984</c:v>
                </c:pt>
                <c:pt idx="24">
                  <c:v>0.40513478099402228</c:v>
                </c:pt>
                <c:pt idx="25">
                  <c:v>0.40152756207050549</c:v>
                </c:pt>
                <c:pt idx="26">
                  <c:v>0.40522548922920903</c:v>
                </c:pt>
                <c:pt idx="27">
                  <c:v>0.41192768386880124</c:v>
                </c:pt>
                <c:pt idx="28">
                  <c:v>0.39773420784960223</c:v>
                </c:pt>
                <c:pt idx="29">
                  <c:v>0.40358879711436541</c:v>
                </c:pt>
                <c:pt idx="30">
                  <c:v>0.40784371472046377</c:v>
                </c:pt>
                <c:pt idx="31">
                  <c:v>0.41254391562589843</c:v>
                </c:pt>
                <c:pt idx="32">
                  <c:v>0.40286931558961997</c:v>
                </c:pt>
                <c:pt idx="33">
                  <c:v>0.39833972793861105</c:v>
                </c:pt>
                <c:pt idx="34">
                  <c:v>0.40145683188188153</c:v>
                </c:pt>
                <c:pt idx="35">
                  <c:v>0.40358968581447419</c:v>
                </c:pt>
                <c:pt idx="36">
                  <c:v>0.41190639094069881</c:v>
                </c:pt>
                <c:pt idx="37">
                  <c:v>0.3997029800532102</c:v>
                </c:pt>
                <c:pt idx="38">
                  <c:v>0.40084346802667792</c:v>
                </c:pt>
                <c:pt idx="39">
                  <c:v>0.40841615122663155</c:v>
                </c:pt>
                <c:pt idx="40">
                  <c:v>0.41347976862672048</c:v>
                </c:pt>
                <c:pt idx="41">
                  <c:v>0.41445915730376165</c:v>
                </c:pt>
                <c:pt idx="42">
                  <c:v>0.41249534044633224</c:v>
                </c:pt>
                <c:pt idx="43">
                  <c:v>0.4240975459951431</c:v>
                </c:pt>
                <c:pt idx="44">
                  <c:v>0.4199029468605841</c:v>
                </c:pt>
                <c:pt idx="45">
                  <c:v>0.40872550661530632</c:v>
                </c:pt>
                <c:pt idx="46">
                  <c:v>0.40609880940694681</c:v>
                </c:pt>
                <c:pt idx="47">
                  <c:v>0.41228689458490247</c:v>
                </c:pt>
                <c:pt idx="48">
                  <c:v>0.41220652710129735</c:v>
                </c:pt>
                <c:pt idx="49">
                  <c:v>0.42114944465506915</c:v>
                </c:pt>
                <c:pt idx="50">
                  <c:v>0.42233019978984321</c:v>
                </c:pt>
                <c:pt idx="51">
                  <c:v>0.42656107606338195</c:v>
                </c:pt>
                <c:pt idx="52">
                  <c:v>0.42581958326630237</c:v>
                </c:pt>
                <c:pt idx="53">
                  <c:v>0.40985268136802822</c:v>
                </c:pt>
                <c:pt idx="54">
                  <c:v>0.41336875470000767</c:v>
                </c:pt>
                <c:pt idx="55">
                  <c:v>0.42574722639101253</c:v>
                </c:pt>
                <c:pt idx="56">
                  <c:v>0.43010661582998039</c:v>
                </c:pt>
                <c:pt idx="57">
                  <c:v>0.42248603842506427</c:v>
                </c:pt>
                <c:pt idx="58">
                  <c:v>0.42993245393782908</c:v>
                </c:pt>
                <c:pt idx="59">
                  <c:v>0.42163127297777958</c:v>
                </c:pt>
                <c:pt idx="60">
                  <c:v>0.41950172609760733</c:v>
                </c:pt>
                <c:pt idx="61">
                  <c:v>0.42536226761857582</c:v>
                </c:pt>
                <c:pt idx="62">
                  <c:v>0.4241884816753918</c:v>
                </c:pt>
                <c:pt idx="63">
                  <c:v>0.42423671315491784</c:v>
                </c:pt>
                <c:pt idx="64">
                  <c:v>0.42838573904431781</c:v>
                </c:pt>
                <c:pt idx="65">
                  <c:v>0.42464100650686654</c:v>
                </c:pt>
                <c:pt idx="66">
                  <c:v>0.4273863019110159</c:v>
                </c:pt>
                <c:pt idx="67">
                  <c:v>0.43349770898524753</c:v>
                </c:pt>
                <c:pt idx="68">
                  <c:v>0.4436454379305485</c:v>
                </c:pt>
                <c:pt idx="69">
                  <c:v>0.43415324796077959</c:v>
                </c:pt>
                <c:pt idx="70">
                  <c:v>0.43148995875791962</c:v>
                </c:pt>
                <c:pt idx="71">
                  <c:v>0.44399918014828005</c:v>
                </c:pt>
                <c:pt idx="72">
                  <c:v>0.43744748158766134</c:v>
                </c:pt>
                <c:pt idx="73">
                  <c:v>0.42836600477912395</c:v>
                </c:pt>
                <c:pt idx="74">
                  <c:v>0.44438025904608225</c:v>
                </c:pt>
                <c:pt idx="75">
                  <c:v>0.43730010237582451</c:v>
                </c:pt>
                <c:pt idx="76">
                  <c:v>0.43844778353802166</c:v>
                </c:pt>
                <c:pt idx="77">
                  <c:v>0.43724611583399647</c:v>
                </c:pt>
                <c:pt idx="78">
                  <c:v>0.43287244952084686</c:v>
                </c:pt>
                <c:pt idx="79">
                  <c:v>0.43680634916183469</c:v>
                </c:pt>
                <c:pt idx="80">
                  <c:v>0.44684628385575698</c:v>
                </c:pt>
                <c:pt idx="81">
                  <c:v>0.44148768327828825</c:v>
                </c:pt>
                <c:pt idx="82">
                  <c:v>0.43574490545581701</c:v>
                </c:pt>
                <c:pt idx="83">
                  <c:v>0.43558722870864652</c:v>
                </c:pt>
                <c:pt idx="84">
                  <c:v>0.44776896241278302</c:v>
                </c:pt>
                <c:pt idx="85">
                  <c:v>0.43780129583561717</c:v>
                </c:pt>
                <c:pt idx="86">
                  <c:v>0.43525220299917122</c:v>
                </c:pt>
                <c:pt idx="87">
                  <c:v>0.44237404142978964</c:v>
                </c:pt>
                <c:pt idx="88">
                  <c:v>0.43612994409577244</c:v>
                </c:pt>
                <c:pt idx="89">
                  <c:v>0.44822125445393396</c:v>
                </c:pt>
                <c:pt idx="90">
                  <c:v>0.44270373429800375</c:v>
                </c:pt>
                <c:pt idx="91">
                  <c:v>0.44788171657276316</c:v>
                </c:pt>
                <c:pt idx="92">
                  <c:v>0.45358632076791833</c:v>
                </c:pt>
                <c:pt idx="93">
                  <c:v>0.44365157480314971</c:v>
                </c:pt>
                <c:pt idx="94">
                  <c:v>0.44698072349036277</c:v>
                </c:pt>
                <c:pt idx="95">
                  <c:v>0.43951014963708235</c:v>
                </c:pt>
                <c:pt idx="96">
                  <c:v>0.43848138852557522</c:v>
                </c:pt>
                <c:pt idx="97">
                  <c:v>0.43652250997277259</c:v>
                </c:pt>
                <c:pt idx="98">
                  <c:v>0.4506732618851334</c:v>
                </c:pt>
                <c:pt idx="99">
                  <c:v>0.44608446084460879</c:v>
                </c:pt>
                <c:pt idx="100">
                  <c:v>0.44996150346468822</c:v>
                </c:pt>
                <c:pt idx="101">
                  <c:v>0.45294644304859416</c:v>
                </c:pt>
                <c:pt idx="102">
                  <c:v>0.46010884219293685</c:v>
                </c:pt>
                <c:pt idx="103">
                  <c:v>0.46928303489277268</c:v>
                </c:pt>
                <c:pt idx="104">
                  <c:v>0.47040043976489543</c:v>
                </c:pt>
                <c:pt idx="105">
                  <c:v>0.45775346164935593</c:v>
                </c:pt>
                <c:pt idx="106">
                  <c:v>0.45292485810935262</c:v>
                </c:pt>
                <c:pt idx="107">
                  <c:v>0.45273711454970417</c:v>
                </c:pt>
                <c:pt idx="108">
                  <c:v>0.45406372726513033</c:v>
                </c:pt>
                <c:pt idx="109">
                  <c:v>0.44000643437635523</c:v>
                </c:pt>
                <c:pt idx="110">
                  <c:v>0.45201506670300584</c:v>
                </c:pt>
                <c:pt idx="111">
                  <c:v>0.45558334621383506</c:v>
                </c:pt>
                <c:pt idx="112">
                  <c:v>0.46210313180581614</c:v>
                </c:pt>
                <c:pt idx="113">
                  <c:v>0.46531888752373457</c:v>
                </c:pt>
                <c:pt idx="114">
                  <c:v>0.46000678090609837</c:v>
                </c:pt>
                <c:pt idx="115">
                  <c:v>0.45639758144471054</c:v>
                </c:pt>
                <c:pt idx="116">
                  <c:v>0.46834104705956608</c:v>
                </c:pt>
                <c:pt idx="117">
                  <c:v>0.45583320406695443</c:v>
                </c:pt>
                <c:pt idx="118">
                  <c:v>0.45007467387688377</c:v>
                </c:pt>
                <c:pt idx="119">
                  <c:v>0.45073328344534841</c:v>
                </c:pt>
                <c:pt idx="120">
                  <c:v>0.45164817561967641</c:v>
                </c:pt>
                <c:pt idx="121">
                  <c:v>0.44679695599737562</c:v>
                </c:pt>
                <c:pt idx="122">
                  <c:v>0.45886098237804868</c:v>
                </c:pt>
                <c:pt idx="123">
                  <c:v>0.45298623918286335</c:v>
                </c:pt>
                <c:pt idx="124">
                  <c:v>0.4648748092347792</c:v>
                </c:pt>
                <c:pt idx="125">
                  <c:v>0.46712754345209789</c:v>
                </c:pt>
                <c:pt idx="126">
                  <c:v>0.47160409030060541</c:v>
                </c:pt>
                <c:pt idx="127">
                  <c:v>0.48866517990509761</c:v>
                </c:pt>
                <c:pt idx="128">
                  <c:v>0.48196928460342164</c:v>
                </c:pt>
                <c:pt idx="129">
                  <c:v>0.47518820095252645</c:v>
                </c:pt>
                <c:pt idx="130">
                  <c:v>0.48619066161634017</c:v>
                </c:pt>
                <c:pt idx="131">
                  <c:v>0.48764917345816106</c:v>
                </c:pt>
                <c:pt idx="132">
                  <c:v>0.48421059937258837</c:v>
                </c:pt>
                <c:pt idx="133">
                  <c:v>0.47472049559155649</c:v>
                </c:pt>
                <c:pt idx="134">
                  <c:v>0.48871821177859442</c:v>
                </c:pt>
                <c:pt idx="135">
                  <c:v>0.50485877125058432</c:v>
                </c:pt>
                <c:pt idx="136">
                  <c:v>0.4965816148199928</c:v>
                </c:pt>
                <c:pt idx="137">
                  <c:v>0.50889046941678506</c:v>
                </c:pt>
                <c:pt idx="138">
                  <c:v>0.51828108341637058</c:v>
                </c:pt>
                <c:pt idx="139">
                  <c:v>0.51539812274775554</c:v>
                </c:pt>
                <c:pt idx="140">
                  <c:v>0.53013306978221753</c:v>
                </c:pt>
                <c:pt idx="141">
                  <c:v>0.52771091101769241</c:v>
                </c:pt>
                <c:pt idx="142">
                  <c:v>0.54307738383867232</c:v>
                </c:pt>
                <c:pt idx="143">
                  <c:v>0.54419503661169022</c:v>
                </c:pt>
                <c:pt idx="144">
                  <c:v>0.5424295898920023</c:v>
                </c:pt>
                <c:pt idx="145">
                  <c:v>0.54968392492517781</c:v>
                </c:pt>
                <c:pt idx="146">
                  <c:v>0.56048559399802456</c:v>
                </c:pt>
                <c:pt idx="147">
                  <c:v>0.57173318369923598</c:v>
                </c:pt>
                <c:pt idx="148">
                  <c:v>0.57667694921627521</c:v>
                </c:pt>
                <c:pt idx="149">
                  <c:v>0.58703164787195283</c:v>
                </c:pt>
                <c:pt idx="150">
                  <c:v>0.59804284248511563</c:v>
                </c:pt>
                <c:pt idx="151">
                  <c:v>0.61482220470353477</c:v>
                </c:pt>
                <c:pt idx="152">
                  <c:v>0.62570412408016662</c:v>
                </c:pt>
                <c:pt idx="153">
                  <c:v>0.6279739596346573</c:v>
                </c:pt>
                <c:pt idx="154">
                  <c:v>0.63827304550758535</c:v>
                </c:pt>
                <c:pt idx="155">
                  <c:v>0.65980418501140292</c:v>
                </c:pt>
                <c:pt idx="156">
                  <c:v>0.6768849465170893</c:v>
                </c:pt>
                <c:pt idx="157">
                  <c:v>0.70406967122683062</c:v>
                </c:pt>
                <c:pt idx="158">
                  <c:v>0.73962898646599884</c:v>
                </c:pt>
                <c:pt idx="159">
                  <c:v>0.79044258964362235</c:v>
                </c:pt>
                <c:pt idx="160">
                  <c:v>0.81540738896151854</c:v>
                </c:pt>
              </c:numCache>
            </c:numRef>
          </c:yVal>
          <c:smooth val="0"/>
        </c:ser>
        <c:ser>
          <c:idx val="4"/>
          <c:order val="4"/>
          <c:tx>
            <c:v>20ml/min</c:v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Data!$AE$43:$AE$203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Data!$AJ$43:$AJ$203</c:f>
              <c:numCache>
                <c:formatCode>General</c:formatCode>
                <c:ptCount val="161"/>
                <c:pt idx="0">
                  <c:v>0.30051287081540884</c:v>
                </c:pt>
                <c:pt idx="1">
                  <c:v>0.30056920629308809</c:v>
                </c:pt>
                <c:pt idx="2">
                  <c:v>0.31804153630533577</c:v>
                </c:pt>
                <c:pt idx="3">
                  <c:v>0.32073979610011211</c:v>
                </c:pt>
                <c:pt idx="4">
                  <c:v>0.32472568385854889</c:v>
                </c:pt>
                <c:pt idx="5">
                  <c:v>0.32404609654978589</c:v>
                </c:pt>
                <c:pt idx="6">
                  <c:v>0.34070344631967137</c:v>
                </c:pt>
                <c:pt idx="7">
                  <c:v>0.34153418151928783</c:v>
                </c:pt>
                <c:pt idx="8">
                  <c:v>0.3365583623940348</c:v>
                </c:pt>
                <c:pt idx="9">
                  <c:v>0.34282246806361266</c:v>
                </c:pt>
                <c:pt idx="10">
                  <c:v>0.34504471098307093</c:v>
                </c:pt>
                <c:pt idx="11">
                  <c:v>0.34776718550577812</c:v>
                </c:pt>
                <c:pt idx="12">
                  <c:v>0.33598122277513948</c:v>
                </c:pt>
                <c:pt idx="13">
                  <c:v>0.3474769420836254</c:v>
                </c:pt>
                <c:pt idx="14">
                  <c:v>0.36687889996329409</c:v>
                </c:pt>
                <c:pt idx="15">
                  <c:v>0.34981158270527524</c:v>
                </c:pt>
                <c:pt idx="16">
                  <c:v>0.35476719954125219</c:v>
                </c:pt>
                <c:pt idx="17">
                  <c:v>0.35947694136568631</c:v>
                </c:pt>
                <c:pt idx="18">
                  <c:v>0.36248312331233162</c:v>
                </c:pt>
                <c:pt idx="19">
                  <c:v>0.36789873345989371</c:v>
                </c:pt>
                <c:pt idx="20">
                  <c:v>0.3593052978045449</c:v>
                </c:pt>
                <c:pt idx="21">
                  <c:v>0.36987275633577738</c:v>
                </c:pt>
                <c:pt idx="22">
                  <c:v>0.37163164883230448</c:v>
                </c:pt>
                <c:pt idx="23">
                  <c:v>0.37706963507128904</c:v>
                </c:pt>
                <c:pt idx="24">
                  <c:v>0.36358986217093087</c:v>
                </c:pt>
                <c:pt idx="25">
                  <c:v>0.37300455999262438</c:v>
                </c:pt>
                <c:pt idx="26">
                  <c:v>0.37676636751715203</c:v>
                </c:pt>
                <c:pt idx="27">
                  <c:v>0.37755373334825931</c:v>
                </c:pt>
                <c:pt idx="28">
                  <c:v>0.37096559222756137</c:v>
                </c:pt>
                <c:pt idx="29">
                  <c:v>0.36239552558263616</c:v>
                </c:pt>
                <c:pt idx="30">
                  <c:v>0.37441010861714752</c:v>
                </c:pt>
                <c:pt idx="31">
                  <c:v>0.38343513109822319</c:v>
                </c:pt>
                <c:pt idx="32">
                  <c:v>0.36817502263586743</c:v>
                </c:pt>
                <c:pt idx="33">
                  <c:v>0.36862922915940083</c:v>
                </c:pt>
                <c:pt idx="34">
                  <c:v>0.37684647827032752</c:v>
                </c:pt>
                <c:pt idx="35">
                  <c:v>0.37487501584306232</c:v>
                </c:pt>
                <c:pt idx="36">
                  <c:v>0.37435943979781422</c:v>
                </c:pt>
                <c:pt idx="37">
                  <c:v>0.37506862427680565</c:v>
                </c:pt>
                <c:pt idx="38">
                  <c:v>0.38379196323488141</c:v>
                </c:pt>
                <c:pt idx="39">
                  <c:v>0.38124956564042073</c:v>
                </c:pt>
                <c:pt idx="40">
                  <c:v>0.37160368708073832</c:v>
                </c:pt>
                <c:pt idx="41">
                  <c:v>0.3756190661939352</c:v>
                </c:pt>
                <c:pt idx="42">
                  <c:v>0.38074707591028378</c:v>
                </c:pt>
                <c:pt idx="43">
                  <c:v>0.3798333286803095</c:v>
                </c:pt>
                <c:pt idx="44">
                  <c:v>0.38680190156441696</c:v>
                </c:pt>
                <c:pt idx="45">
                  <c:v>0.38890051917601715</c:v>
                </c:pt>
                <c:pt idx="46">
                  <c:v>0.38701987126449633</c:v>
                </c:pt>
                <c:pt idx="47">
                  <c:v>0.39561591746293534</c:v>
                </c:pt>
                <c:pt idx="48">
                  <c:v>0.37868860432314627</c:v>
                </c:pt>
                <c:pt idx="49">
                  <c:v>0.38369350014743725</c:v>
                </c:pt>
                <c:pt idx="50">
                  <c:v>0.38980528776648721</c:v>
                </c:pt>
                <c:pt idx="51">
                  <c:v>0.39461544439185303</c:v>
                </c:pt>
                <c:pt idx="52">
                  <c:v>0.38995866236736648</c:v>
                </c:pt>
                <c:pt idx="53">
                  <c:v>0.39650742927931354</c:v>
                </c:pt>
                <c:pt idx="54">
                  <c:v>0.39706368115147594</c:v>
                </c:pt>
                <c:pt idx="55">
                  <c:v>0.39130678710184147</c:v>
                </c:pt>
                <c:pt idx="56">
                  <c:v>0.39663913012779861</c:v>
                </c:pt>
                <c:pt idx="57">
                  <c:v>0.39343191317480825</c:v>
                </c:pt>
                <c:pt idx="58">
                  <c:v>0.4007285072673909</c:v>
                </c:pt>
                <c:pt idx="59">
                  <c:v>0.38807229169742163</c:v>
                </c:pt>
                <c:pt idx="60">
                  <c:v>0.3902745518852947</c:v>
                </c:pt>
                <c:pt idx="61">
                  <c:v>0.39936382271859783</c:v>
                </c:pt>
                <c:pt idx="62">
                  <c:v>0.40502617801047108</c:v>
                </c:pt>
                <c:pt idx="63">
                  <c:v>0.40202565928159473</c:v>
                </c:pt>
                <c:pt idx="64">
                  <c:v>0.39855849907842977</c:v>
                </c:pt>
                <c:pt idx="65">
                  <c:v>0.40956990522153347</c:v>
                </c:pt>
                <c:pt idx="66">
                  <c:v>0.40956707605268194</c:v>
                </c:pt>
                <c:pt idx="67">
                  <c:v>0.41105554313813109</c:v>
                </c:pt>
                <c:pt idx="68">
                  <c:v>0.40511739069309599</c:v>
                </c:pt>
                <c:pt idx="69">
                  <c:v>0.40332896609047114</c:v>
                </c:pt>
                <c:pt idx="70">
                  <c:v>0.40332912881418348</c:v>
                </c:pt>
                <c:pt idx="71">
                  <c:v>0.41873219826276209</c:v>
                </c:pt>
                <c:pt idx="72">
                  <c:v>0.40601057782610728</c:v>
                </c:pt>
                <c:pt idx="73">
                  <c:v>0.40725468220234345</c:v>
                </c:pt>
                <c:pt idx="74">
                  <c:v>0.41779358439877212</c:v>
                </c:pt>
                <c:pt idx="75">
                  <c:v>0.41457266918487717</c:v>
                </c:pt>
                <c:pt idx="76">
                  <c:v>0.4062404701838041</c:v>
                </c:pt>
                <c:pt idx="77">
                  <c:v>0.40926476541452034</c:v>
                </c:pt>
                <c:pt idx="78">
                  <c:v>0.41830333462993879</c:v>
                </c:pt>
                <c:pt idx="79">
                  <c:v>0.41177006723549281</c:v>
                </c:pt>
                <c:pt idx="80">
                  <c:v>0.40915223906034737</c:v>
                </c:pt>
                <c:pt idx="81">
                  <c:v>0.41248571288329794</c:v>
                </c:pt>
                <c:pt idx="82">
                  <c:v>0.41140093723921056</c:v>
                </c:pt>
                <c:pt idx="83">
                  <c:v>0.4118487951213326</c:v>
                </c:pt>
                <c:pt idx="84">
                  <c:v>0.4095557618726075</c:v>
                </c:pt>
                <c:pt idx="85">
                  <c:v>0.41414737670587909</c:v>
                </c:pt>
                <c:pt idx="86">
                  <c:v>0.42340449453993606</c:v>
                </c:pt>
                <c:pt idx="87">
                  <c:v>0.41591121789051805</c:v>
                </c:pt>
                <c:pt idx="88">
                  <c:v>0.40565199443056815</c:v>
                </c:pt>
                <c:pt idx="89">
                  <c:v>0.41729116000226268</c:v>
                </c:pt>
                <c:pt idx="90">
                  <c:v>0.41661207166661979</c:v>
                </c:pt>
                <c:pt idx="91">
                  <c:v>0.41025695133188328</c:v>
                </c:pt>
                <c:pt idx="92">
                  <c:v>0.40612319144768139</c:v>
                </c:pt>
                <c:pt idx="93">
                  <c:v>0.40887935883014537</c:v>
                </c:pt>
                <c:pt idx="94">
                  <c:v>0.41221200610600295</c:v>
                </c:pt>
                <c:pt idx="95">
                  <c:v>0.41678432819406735</c:v>
                </c:pt>
                <c:pt idx="96">
                  <c:v>0.40579023648768042</c:v>
                </c:pt>
                <c:pt idx="97">
                  <c:v>0.41342507580714433</c:v>
                </c:pt>
                <c:pt idx="98">
                  <c:v>0.41758443077486845</c:v>
                </c:pt>
                <c:pt idx="99">
                  <c:v>0.41688227227099989</c:v>
                </c:pt>
                <c:pt idx="100">
                  <c:v>0.4192692657660812</c:v>
                </c:pt>
                <c:pt idx="101">
                  <c:v>0.41778933936791907</c:v>
                </c:pt>
                <c:pt idx="102">
                  <c:v>0.42338342521157857</c:v>
                </c:pt>
                <c:pt idx="103">
                  <c:v>0.42136740038219173</c:v>
                </c:pt>
                <c:pt idx="104">
                  <c:v>0.43355603478653082</c:v>
                </c:pt>
                <c:pt idx="105">
                  <c:v>0.437401987327797</c:v>
                </c:pt>
                <c:pt idx="106">
                  <c:v>0.43439061327898354</c:v>
                </c:pt>
                <c:pt idx="107">
                  <c:v>0.42666008015139756</c:v>
                </c:pt>
                <c:pt idx="108">
                  <c:v>0.4262109015959662</c:v>
                </c:pt>
                <c:pt idx="109">
                  <c:v>0.42135373683400623</c:v>
                </c:pt>
                <c:pt idx="110">
                  <c:v>0.42408995296896623</c:v>
                </c:pt>
                <c:pt idx="111">
                  <c:v>0.42720642994646407</c:v>
                </c:pt>
                <c:pt idx="112">
                  <c:v>0.42824539552877561</c:v>
                </c:pt>
                <c:pt idx="113">
                  <c:v>0.43741622919691781</c:v>
                </c:pt>
                <c:pt idx="114">
                  <c:v>0.44305451565965576</c:v>
                </c:pt>
                <c:pt idx="115">
                  <c:v>0.43041067962520868</c:v>
                </c:pt>
                <c:pt idx="116">
                  <c:v>0.43073400597959705</c:v>
                </c:pt>
                <c:pt idx="117">
                  <c:v>0.43245949261771505</c:v>
                </c:pt>
                <c:pt idx="118">
                  <c:v>0.43347654674018432</c:v>
                </c:pt>
                <c:pt idx="119">
                  <c:v>0.43226307286676541</c:v>
                </c:pt>
                <c:pt idx="120">
                  <c:v>0.41854537097010136</c:v>
                </c:pt>
                <c:pt idx="121">
                  <c:v>0.42367071734362033</c:v>
                </c:pt>
                <c:pt idx="122">
                  <c:v>0.42770210308348872</c:v>
                </c:pt>
                <c:pt idx="123">
                  <c:v>0.43595545467442193</c:v>
                </c:pt>
                <c:pt idx="124">
                  <c:v>0.42760677625939791</c:v>
                </c:pt>
                <c:pt idx="125">
                  <c:v>0.42948305298217071</c:v>
                </c:pt>
                <c:pt idx="126">
                  <c:v>0.43501846802963329</c:v>
                </c:pt>
                <c:pt idx="127">
                  <c:v>0.43284214621674727</c:v>
                </c:pt>
                <c:pt idx="128">
                  <c:v>0.44424850033325952</c:v>
                </c:pt>
                <c:pt idx="129">
                  <c:v>0.44519476529001828</c:v>
                </c:pt>
                <c:pt idx="130">
                  <c:v>0.44203334631314467</c:v>
                </c:pt>
                <c:pt idx="131">
                  <c:v>0.44234529056852206</c:v>
                </c:pt>
                <c:pt idx="132">
                  <c:v>0.43906332417201022</c:v>
                </c:pt>
                <c:pt idx="133">
                  <c:v>0.43778885618195984</c:v>
                </c:pt>
                <c:pt idx="134">
                  <c:v>0.44555860838035499</c:v>
                </c:pt>
                <c:pt idx="135">
                  <c:v>0.45098326461991411</c:v>
                </c:pt>
                <c:pt idx="136">
                  <c:v>0.45183502271932985</c:v>
                </c:pt>
                <c:pt idx="137">
                  <c:v>0.45861573647951315</c:v>
                </c:pt>
                <c:pt idx="138">
                  <c:v>0.46870231135329432</c:v>
                </c:pt>
                <c:pt idx="139">
                  <c:v>0.46569536610649975</c:v>
                </c:pt>
                <c:pt idx="140">
                  <c:v>0.46292753520878216</c:v>
                </c:pt>
                <c:pt idx="141">
                  <c:v>0.47667539248643781</c:v>
                </c:pt>
                <c:pt idx="142">
                  <c:v>0.48990986622550503</c:v>
                </c:pt>
                <c:pt idx="143">
                  <c:v>0.48939036950295561</c:v>
                </c:pt>
                <c:pt idx="144">
                  <c:v>0.47686172090068457</c:v>
                </c:pt>
                <c:pt idx="145">
                  <c:v>0.48332214483511038</c:v>
                </c:pt>
                <c:pt idx="146">
                  <c:v>0.4976077560541643</c:v>
                </c:pt>
                <c:pt idx="147">
                  <c:v>0.50890089079048895</c:v>
                </c:pt>
                <c:pt idx="148">
                  <c:v>0.50053965977062631</c:v>
                </c:pt>
                <c:pt idx="149">
                  <c:v>0.49345216442342643</c:v>
                </c:pt>
                <c:pt idx="150">
                  <c:v>0.51195303938744585</c:v>
                </c:pt>
                <c:pt idx="151">
                  <c:v>0.51461918947390384</c:v>
                </c:pt>
                <c:pt idx="152">
                  <c:v>0.52208652220577623</c:v>
                </c:pt>
                <c:pt idx="153">
                  <c:v>0.52551289525554568</c:v>
                </c:pt>
                <c:pt idx="154">
                  <c:v>0.53594349058176327</c:v>
                </c:pt>
                <c:pt idx="155">
                  <c:v>0.54456134548736612</c:v>
                </c:pt>
                <c:pt idx="156">
                  <c:v>0.53305092891372763</c:v>
                </c:pt>
                <c:pt idx="157">
                  <c:v>0.5522947925860543</c:v>
                </c:pt>
                <c:pt idx="158">
                  <c:v>0.5790471071418728</c:v>
                </c:pt>
                <c:pt idx="159">
                  <c:v>0.59877271978474611</c:v>
                </c:pt>
                <c:pt idx="160">
                  <c:v>0.65561988558938034</c:v>
                </c:pt>
              </c:numCache>
            </c:numRef>
          </c:yVal>
          <c:smooth val="0"/>
        </c:ser>
        <c:ser>
          <c:idx val="5"/>
          <c:order val="5"/>
          <c:tx>
            <c:v>50ml/min</c:v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4FD14F"/>
              </a:solidFill>
              <a:ln w="9525">
                <a:solidFill>
                  <a:srgbClr val="4FD14F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Data!$AE$43:$AE$203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Data!$AK$43:$AK$203</c:f>
              <c:numCache>
                <c:formatCode>General</c:formatCode>
                <c:ptCount val="161"/>
                <c:pt idx="0">
                  <c:v>0.26307049871782295</c:v>
                </c:pt>
                <c:pt idx="1">
                  <c:v>0.26837546402687013</c:v>
                </c:pt>
                <c:pt idx="2">
                  <c:v>0.28176451434800465</c:v>
                </c:pt>
                <c:pt idx="3">
                  <c:v>0.2900764446470932</c:v>
                </c:pt>
                <c:pt idx="4">
                  <c:v>0.29387302077918304</c:v>
                </c:pt>
                <c:pt idx="5">
                  <c:v>0.29714004637762681</c:v>
                </c:pt>
                <c:pt idx="6">
                  <c:v>0.2947170614097302</c:v>
                </c:pt>
                <c:pt idx="7">
                  <c:v>0.31804865711696495</c:v>
                </c:pt>
                <c:pt idx="8">
                  <c:v>0.31102038501885354</c:v>
                </c:pt>
                <c:pt idx="9">
                  <c:v>0.31201200990536493</c:v>
                </c:pt>
                <c:pt idx="10">
                  <c:v>0.31182166949527118</c:v>
                </c:pt>
                <c:pt idx="11">
                  <c:v>0.32153526941368582</c:v>
                </c:pt>
                <c:pt idx="12">
                  <c:v>0.32175028546456808</c:v>
                </c:pt>
                <c:pt idx="13">
                  <c:v>0.30652295851349998</c:v>
                </c:pt>
                <c:pt idx="14">
                  <c:v>0.3256981110766024</c:v>
                </c:pt>
                <c:pt idx="15">
                  <c:v>0.32618858729529193</c:v>
                </c:pt>
                <c:pt idx="16">
                  <c:v>0.32864096001342591</c:v>
                </c:pt>
                <c:pt idx="17">
                  <c:v>0.32180692982762854</c:v>
                </c:pt>
                <c:pt idx="18">
                  <c:v>0.3354733910891084</c:v>
                </c:pt>
                <c:pt idx="19">
                  <c:v>0.3415620661320945</c:v>
                </c:pt>
                <c:pt idx="20">
                  <c:v>0.33583808956896166</c:v>
                </c:pt>
                <c:pt idx="21">
                  <c:v>0.33885403243410794</c:v>
                </c:pt>
                <c:pt idx="22">
                  <c:v>0.33725050236805182</c:v>
                </c:pt>
                <c:pt idx="23">
                  <c:v>0.34080107670092086</c:v>
                </c:pt>
                <c:pt idx="24">
                  <c:v>0.35029044305704399</c:v>
                </c:pt>
                <c:pt idx="25">
                  <c:v>0.33139728669801227</c:v>
                </c:pt>
                <c:pt idx="26">
                  <c:v>0.34215049521689433</c:v>
                </c:pt>
                <c:pt idx="27">
                  <c:v>0.35220530616814033</c:v>
                </c:pt>
                <c:pt idx="28">
                  <c:v>0.34414085791449039</c:v>
                </c:pt>
                <c:pt idx="29">
                  <c:v>0.34491470115579814</c:v>
                </c:pt>
                <c:pt idx="30">
                  <c:v>0.35095469493938053</c:v>
                </c:pt>
                <c:pt idx="31">
                  <c:v>0.35819723287728861</c:v>
                </c:pt>
                <c:pt idx="32">
                  <c:v>0.35454436981041976</c:v>
                </c:pt>
                <c:pt idx="33">
                  <c:v>0.35290547610742917</c:v>
                </c:pt>
                <c:pt idx="34">
                  <c:v>0.35149227022968343</c:v>
                </c:pt>
                <c:pt idx="35">
                  <c:v>0.34726583954146639</c:v>
                </c:pt>
                <c:pt idx="36">
                  <c:v>0.35457363475152592</c:v>
                </c:pt>
                <c:pt idx="37">
                  <c:v>0.33768071059558902</c:v>
                </c:pt>
                <c:pt idx="38">
                  <c:v>0.34678165106764564</c:v>
                </c:pt>
                <c:pt idx="39">
                  <c:v>0.35694627840711701</c:v>
                </c:pt>
                <c:pt idx="40">
                  <c:v>0.36242735113445951</c:v>
                </c:pt>
                <c:pt idx="41">
                  <c:v>0.35700702827330244</c:v>
                </c:pt>
                <c:pt idx="42">
                  <c:v>0.35795218770440546</c:v>
                </c:pt>
                <c:pt idx="43">
                  <c:v>0.37893994807225284</c:v>
                </c:pt>
                <c:pt idx="44">
                  <c:v>0.36531055593956668</c:v>
                </c:pt>
                <c:pt idx="45">
                  <c:v>0.35323508066767056</c:v>
                </c:pt>
                <c:pt idx="46">
                  <c:v>0.3551234766999955</c:v>
                </c:pt>
                <c:pt idx="47">
                  <c:v>0.3661953125546078</c:v>
                </c:pt>
                <c:pt idx="48">
                  <c:v>0.36101943400290476</c:v>
                </c:pt>
                <c:pt idx="49">
                  <c:v>0.35396043079601747</c:v>
                </c:pt>
                <c:pt idx="50">
                  <c:v>0.3689588784124006</c:v>
                </c:pt>
                <c:pt idx="51">
                  <c:v>0.37248239175432474</c:v>
                </c:pt>
                <c:pt idx="52">
                  <c:v>0.37415103973588698</c:v>
                </c:pt>
                <c:pt idx="53">
                  <c:v>0.36147614254643767</c:v>
                </c:pt>
                <c:pt idx="54">
                  <c:v>0.37325265133146485</c:v>
                </c:pt>
                <c:pt idx="55">
                  <c:v>0.3779331528675825</c:v>
                </c:pt>
                <c:pt idx="56">
                  <c:v>0.37794252630092479</c:v>
                </c:pt>
                <c:pt idx="57">
                  <c:v>0.367243862175547</c:v>
                </c:pt>
                <c:pt idx="58">
                  <c:v>0.37241574424443996</c:v>
                </c:pt>
                <c:pt idx="59">
                  <c:v>0.37011886937022448</c:v>
                </c:pt>
                <c:pt idx="60">
                  <c:v>0.36621508093950528</c:v>
                </c:pt>
                <c:pt idx="61">
                  <c:v>0.36591503498975092</c:v>
                </c:pt>
                <c:pt idx="62">
                  <c:v>0.37579755671902171</c:v>
                </c:pt>
                <c:pt idx="63">
                  <c:v>0.38385615166617792</c:v>
                </c:pt>
                <c:pt idx="64">
                  <c:v>0.39032626337652254</c:v>
                </c:pt>
                <c:pt idx="65">
                  <c:v>0.37618473083333909</c:v>
                </c:pt>
                <c:pt idx="66">
                  <c:v>0.3730397793407022</c:v>
                </c:pt>
                <c:pt idx="67">
                  <c:v>0.39797999552972646</c:v>
                </c:pt>
                <c:pt idx="68">
                  <c:v>0.3875087867285249</c:v>
                </c:pt>
                <c:pt idx="69">
                  <c:v>0.3707859628361716</c:v>
                </c:pt>
                <c:pt idx="70">
                  <c:v>0.37395654700321684</c:v>
                </c:pt>
                <c:pt idx="71">
                  <c:v>0.3959247715370105</c:v>
                </c:pt>
                <c:pt idx="72">
                  <c:v>0.37836559170156037</c:v>
                </c:pt>
                <c:pt idx="73">
                  <c:v>0.37162271705188676</c:v>
                </c:pt>
                <c:pt idx="74">
                  <c:v>0.38796361383899158</c:v>
                </c:pt>
                <c:pt idx="75">
                  <c:v>0.39006601475624014</c:v>
                </c:pt>
                <c:pt idx="76">
                  <c:v>0.39030661750436646</c:v>
                </c:pt>
                <c:pt idx="77">
                  <c:v>0.39075477755908222</c:v>
                </c:pt>
                <c:pt idx="78">
                  <c:v>0.37840800594080493</c:v>
                </c:pt>
                <c:pt idx="79">
                  <c:v>0.39320493854858207</c:v>
                </c:pt>
                <c:pt idx="80">
                  <c:v>0.3884801658878832</c:v>
                </c:pt>
                <c:pt idx="81">
                  <c:v>0.38034934191612091</c:v>
                </c:pt>
                <c:pt idx="82">
                  <c:v>0.38078017674876402</c:v>
                </c:pt>
                <c:pt idx="83">
                  <c:v>0.3821317409123553</c:v>
                </c:pt>
                <c:pt idx="84">
                  <c:v>0.3934981994148094</c:v>
                </c:pt>
                <c:pt idx="85">
                  <c:v>0.38052873466289933</c:v>
                </c:pt>
                <c:pt idx="86">
                  <c:v>0.38251373800120991</c:v>
                </c:pt>
                <c:pt idx="87">
                  <c:v>0.39496584766241655</c:v>
                </c:pt>
                <c:pt idx="88">
                  <c:v>0.38794315820406733</c:v>
                </c:pt>
                <c:pt idx="89">
                  <c:v>0.39196029636332769</c:v>
                </c:pt>
                <c:pt idx="90">
                  <c:v>0.38812060272879972</c:v>
                </c:pt>
                <c:pt idx="91">
                  <c:v>0.39659695991334026</c:v>
                </c:pt>
                <c:pt idx="92">
                  <c:v>0.39952564856015454</c:v>
                </c:pt>
                <c:pt idx="93">
                  <c:v>0.38883577052868384</c:v>
                </c:pt>
                <c:pt idx="94">
                  <c:v>0.3988568994284506</c:v>
                </c:pt>
                <c:pt idx="95">
                  <c:v>0.39368955804201711</c:v>
                </c:pt>
                <c:pt idx="96">
                  <c:v>0.38759942026936173</c:v>
                </c:pt>
                <c:pt idx="97">
                  <c:v>0.38555759584063309</c:v>
                </c:pt>
                <c:pt idx="98">
                  <c:v>0.39543830722726075</c:v>
                </c:pt>
                <c:pt idx="99">
                  <c:v>0.40229178153850581</c:v>
                </c:pt>
                <c:pt idx="100">
                  <c:v>0.39948904598586127</c:v>
                </c:pt>
                <c:pt idx="101">
                  <c:v>0.39362279607187972</c:v>
                </c:pt>
                <c:pt idx="102">
                  <c:v>0.39826925384512207</c:v>
                </c:pt>
                <c:pt idx="103">
                  <c:v>0.41680232146648655</c:v>
                </c:pt>
                <c:pt idx="104">
                  <c:v>0.40705738086177012</c:v>
                </c:pt>
                <c:pt idx="105">
                  <c:v>0.4001659622646816</c:v>
                </c:pt>
                <c:pt idx="106">
                  <c:v>0.40701739487353761</c:v>
                </c:pt>
                <c:pt idx="107">
                  <c:v>0.41278665256595737</c:v>
                </c:pt>
                <c:pt idx="108">
                  <c:v>0.40860095256663714</c:v>
                </c:pt>
                <c:pt idx="109">
                  <c:v>0.39938593669133199</c:v>
                </c:pt>
                <c:pt idx="110">
                  <c:v>0.4017484643283929</c:v>
                </c:pt>
                <c:pt idx="111">
                  <c:v>0.41164444194640842</c:v>
                </c:pt>
                <c:pt idx="112">
                  <c:v>0.42100209436469732</c:v>
                </c:pt>
                <c:pt idx="113">
                  <c:v>0.41231291187311575</c:v>
                </c:pt>
                <c:pt idx="114">
                  <c:v>0.41133258931724836</c:v>
                </c:pt>
                <c:pt idx="115">
                  <c:v>0.41261363160320164</c:v>
                </c:pt>
                <c:pt idx="116">
                  <c:v>0.41509883138798143</c:v>
                </c:pt>
                <c:pt idx="117">
                  <c:v>0.41041134911793231</c:v>
                </c:pt>
                <c:pt idx="118">
                  <c:v>0.40756364974766707</c:v>
                </c:pt>
                <c:pt idx="119">
                  <c:v>0.40155398742543108</c:v>
                </c:pt>
                <c:pt idx="120">
                  <c:v>0.40568173112415873</c:v>
                </c:pt>
                <c:pt idx="121">
                  <c:v>0.40601747691960455</c:v>
                </c:pt>
                <c:pt idx="122">
                  <c:v>0.41734163485512171</c:v>
                </c:pt>
                <c:pt idx="123">
                  <c:v>0.41424315505745557</c:v>
                </c:pt>
                <c:pt idx="124">
                  <c:v>0.42582281656573823</c:v>
                </c:pt>
                <c:pt idx="125">
                  <c:v>0.41433429427076007</c:v>
                </c:pt>
                <c:pt idx="126">
                  <c:v>0.41949410915411445</c:v>
                </c:pt>
                <c:pt idx="127">
                  <c:v>0.43921298901602851</c:v>
                </c:pt>
                <c:pt idx="128">
                  <c:v>0.42659964452343851</c:v>
                </c:pt>
                <c:pt idx="129">
                  <c:v>0.42190533387337809</c:v>
                </c:pt>
                <c:pt idx="130">
                  <c:v>0.42388049134482669</c:v>
                </c:pt>
                <c:pt idx="131">
                  <c:v>0.43070573148427138</c:v>
                </c:pt>
                <c:pt idx="132">
                  <c:v>0.41425140890036438</c:v>
                </c:pt>
                <c:pt idx="133">
                  <c:v>0.41968661944749308</c:v>
                </c:pt>
                <c:pt idx="134">
                  <c:v>0.42109072511225548</c:v>
                </c:pt>
                <c:pt idx="135">
                  <c:v>0.43863577701972173</c:v>
                </c:pt>
                <c:pt idx="136">
                  <c:v>0.43228241873470896</c:v>
                </c:pt>
                <c:pt idx="137">
                  <c:v>0.43656737232588561</c:v>
                </c:pt>
                <c:pt idx="138">
                  <c:v>0.43781923084963242</c:v>
                </c:pt>
                <c:pt idx="139">
                  <c:v>0.44530087515778888</c:v>
                </c:pt>
                <c:pt idx="140">
                  <c:v>0.43744308354805622</c:v>
                </c:pt>
                <c:pt idx="141">
                  <c:v>0.43455284267557392</c:v>
                </c:pt>
                <c:pt idx="142">
                  <c:v>0.44496420320031976</c:v>
                </c:pt>
                <c:pt idx="143">
                  <c:v>0.44581610914375258</c:v>
                </c:pt>
                <c:pt idx="144">
                  <c:v>0.43884379191077871</c:v>
                </c:pt>
                <c:pt idx="145">
                  <c:v>0.43785488517803661</c:v>
                </c:pt>
                <c:pt idx="146">
                  <c:v>0.4602705372216343</c:v>
                </c:pt>
                <c:pt idx="147">
                  <c:v>0.47474223188609027</c:v>
                </c:pt>
                <c:pt idx="148">
                  <c:v>0.46004776859389063</c:v>
                </c:pt>
                <c:pt idx="149">
                  <c:v>0.45874723675742196</c:v>
                </c:pt>
                <c:pt idx="150">
                  <c:v>0.47535754420007148</c:v>
                </c:pt>
                <c:pt idx="151">
                  <c:v>0.4804972826655694</c:v>
                </c:pt>
                <c:pt idx="152">
                  <c:v>0.48358856004433409</c:v>
                </c:pt>
                <c:pt idx="153">
                  <c:v>0.47493823047666645</c:v>
                </c:pt>
                <c:pt idx="154">
                  <c:v>0.48589348224704154</c:v>
                </c:pt>
                <c:pt idx="155">
                  <c:v>0.49631038260402194</c:v>
                </c:pt>
                <c:pt idx="156">
                  <c:v>0.49700660469331481</c:v>
                </c:pt>
                <c:pt idx="157">
                  <c:v>0.50858478596646073</c:v>
                </c:pt>
                <c:pt idx="158">
                  <c:v>0.53136111800214958</c:v>
                </c:pt>
                <c:pt idx="159">
                  <c:v>0.57349953324913561</c:v>
                </c:pt>
                <c:pt idx="160">
                  <c:v>0.58020156743931828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1040"/>
        <c:axId val="11031616"/>
      </c:scatterChart>
      <c:valAx>
        <c:axId val="1103104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Core Length [mm]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031616"/>
        <c:crosses val="autoZero"/>
        <c:crossBetween val="midCat"/>
      </c:valAx>
      <c:valAx>
        <c:axId val="11031616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Water Saturation [Frac]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9050" cmpd="sng">
            <a:solidFill>
              <a:schemeClr val="tx1"/>
            </a:solidFill>
            <a:headEnd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031040"/>
        <c:crosses val="autoZero"/>
        <c:crossBetween val="midCat"/>
        <c:majorUnit val="0.2"/>
      </c:valAx>
      <c:spPr>
        <a:noFill/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491386397644569"/>
          <c:y val="0.7992952337122109"/>
          <c:w val="0.45636130006679915"/>
          <c:h val="3.5512763792854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Forced Imbibition</a:t>
            </a:r>
          </a:p>
        </c:rich>
      </c:tx>
      <c:layout>
        <c:manualLayout>
          <c:xMode val="edge"/>
          <c:yMode val="edge"/>
          <c:x val="0.30467191458664716"/>
          <c:y val="0.1967793980640520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87041704772739"/>
          <c:y val="0.17695360173221256"/>
          <c:w val="0.53460574619037127"/>
          <c:h val="0.46770381618186652"/>
        </c:manualLayout>
      </c:layout>
      <c:scatterChart>
        <c:scatterStyle val="lineMarker"/>
        <c:varyColors val="0"/>
        <c:ser>
          <c:idx val="0"/>
          <c:order val="0"/>
          <c:tx>
            <c:v>1cc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Data!$AL$43:$AL$203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Data!$AM$43:$AM$203</c:f>
              <c:numCache>
                <c:formatCode>General</c:formatCode>
                <c:ptCount val="161"/>
                <c:pt idx="0">
                  <c:v>0.93883384947381687</c:v>
                </c:pt>
                <c:pt idx="1">
                  <c:v>0.89568322432384562</c:v>
                </c:pt>
                <c:pt idx="2">
                  <c:v>0.87021674193411369</c:v>
                </c:pt>
                <c:pt idx="3">
                  <c:v>0.84458867365331403</c:v>
                </c:pt>
                <c:pt idx="4">
                  <c:v>0.80624358992371059</c:v>
                </c:pt>
                <c:pt idx="5">
                  <c:v>0.76790808797695165</c:v>
                </c:pt>
                <c:pt idx="6">
                  <c:v>0.75177988937739393</c:v>
                </c:pt>
                <c:pt idx="7">
                  <c:v>0.73175358113851774</c:v>
                </c:pt>
                <c:pt idx="8">
                  <c:v>0.70465112982336819</c:v>
                </c:pt>
                <c:pt idx="9">
                  <c:v>0.69185332762769181</c:v>
                </c:pt>
                <c:pt idx="10">
                  <c:v>0.68571102585678156</c:v>
                </c:pt>
                <c:pt idx="11">
                  <c:v>0.67857881339617276</c:v>
                </c:pt>
                <c:pt idx="12">
                  <c:v>0.66541438177537782</c:v>
                </c:pt>
                <c:pt idx="13">
                  <c:v>0.65613706236110148</c:v>
                </c:pt>
                <c:pt idx="14">
                  <c:v>0.66333258039924348</c:v>
                </c:pt>
                <c:pt idx="15">
                  <c:v>0.6577251090836963</c:v>
                </c:pt>
                <c:pt idx="16">
                  <c:v>0.64851955971412223</c:v>
                </c:pt>
                <c:pt idx="17">
                  <c:v>0.64403342540470598</c:v>
                </c:pt>
                <c:pt idx="18">
                  <c:v>0.65148233573357373</c:v>
                </c:pt>
                <c:pt idx="19">
                  <c:v>0.65887711444195796</c:v>
                </c:pt>
                <c:pt idx="20">
                  <c:v>0.64000840365559053</c:v>
                </c:pt>
                <c:pt idx="21">
                  <c:v>0.64024617811296336</c:v>
                </c:pt>
                <c:pt idx="22">
                  <c:v>0.64584294874070602</c:v>
                </c:pt>
                <c:pt idx="23">
                  <c:v>0.64908382284905186</c:v>
                </c:pt>
                <c:pt idx="24">
                  <c:v>0.64256935247664793</c:v>
                </c:pt>
                <c:pt idx="25">
                  <c:v>0.63980313313334658</c:v>
                </c:pt>
                <c:pt idx="26">
                  <c:v>0.64629679200890411</c:v>
                </c:pt>
                <c:pt idx="27">
                  <c:v>0.66282323967312184</c:v>
                </c:pt>
                <c:pt idx="28">
                  <c:v>0.65388797306302904</c:v>
                </c:pt>
                <c:pt idx="29">
                  <c:v>0.65020105404248452</c:v>
                </c:pt>
                <c:pt idx="30">
                  <c:v>0.65349797701439571</c:v>
                </c:pt>
                <c:pt idx="31">
                  <c:v>0.65490207078392426</c:v>
                </c:pt>
                <c:pt idx="32">
                  <c:v>0.64841057603896957</c:v>
                </c:pt>
                <c:pt idx="33">
                  <c:v>0.63977677014300693</c:v>
                </c:pt>
                <c:pt idx="34">
                  <c:v>0.64475337015178857</c:v>
                </c:pt>
                <c:pt idx="35">
                  <c:v>0.64037657198383247</c:v>
                </c:pt>
                <c:pt idx="36">
                  <c:v>0.64472122540737575</c:v>
                </c:pt>
                <c:pt idx="37">
                  <c:v>0.64129562634609194</c:v>
                </c:pt>
                <c:pt idx="38">
                  <c:v>0.65122176763997186</c:v>
                </c:pt>
                <c:pt idx="39">
                  <c:v>0.65235249148655305</c:v>
                </c:pt>
                <c:pt idx="40">
                  <c:v>0.64675587912883359</c:v>
                </c:pt>
                <c:pt idx="41">
                  <c:v>0.65494591224758469</c:v>
                </c:pt>
                <c:pt idx="42">
                  <c:v>0.65629725490747703</c:v>
                </c:pt>
                <c:pt idx="43">
                  <c:v>0.65938468410620144</c:v>
                </c:pt>
                <c:pt idx="44">
                  <c:v>0.65893156907277428</c:v>
                </c:pt>
                <c:pt idx="45">
                  <c:v>0.64673002847094307</c:v>
                </c:pt>
                <c:pt idx="46">
                  <c:v>0.64022774123883408</c:v>
                </c:pt>
                <c:pt idx="47">
                  <c:v>0.64797327051718445</c:v>
                </c:pt>
                <c:pt idx="48">
                  <c:v>0.64467805701659986</c:v>
                </c:pt>
                <c:pt idx="49">
                  <c:v>0.63628768412036563</c:v>
                </c:pt>
                <c:pt idx="50">
                  <c:v>0.64751514467661986</c:v>
                </c:pt>
                <c:pt idx="51">
                  <c:v>0.66042401079454327</c:v>
                </c:pt>
                <c:pt idx="52">
                  <c:v>0.64954640516475681</c:v>
                </c:pt>
                <c:pt idx="53">
                  <c:v>0.65084146882236571</c:v>
                </c:pt>
                <c:pt idx="54">
                  <c:v>0.64677728815703472</c:v>
                </c:pt>
                <c:pt idx="55">
                  <c:v>0.6507637067478298</c:v>
                </c:pt>
                <c:pt idx="56">
                  <c:v>0.6478006072159852</c:v>
                </c:pt>
                <c:pt idx="57">
                  <c:v>0.64447332373292054</c:v>
                </c:pt>
                <c:pt idx="58">
                  <c:v>0.64694274498709148</c:v>
                </c:pt>
                <c:pt idx="59">
                  <c:v>0.64227419388852658</c:v>
                </c:pt>
                <c:pt idx="60">
                  <c:v>0.64383087773298797</c:v>
                </c:pt>
                <c:pt idx="61">
                  <c:v>0.64371951650526604</c:v>
                </c:pt>
                <c:pt idx="62">
                  <c:v>0.63967190226875958</c:v>
                </c:pt>
                <c:pt idx="63">
                  <c:v>0.65066102665047221</c:v>
                </c:pt>
                <c:pt idx="64">
                  <c:v>0.64767131578223425</c:v>
                </c:pt>
                <c:pt idx="65">
                  <c:v>0.64572102073409776</c:v>
                </c:pt>
                <c:pt idx="66">
                  <c:v>0.64566123718758106</c:v>
                </c:pt>
                <c:pt idx="67">
                  <c:v>0.65684370809119397</c:v>
                </c:pt>
                <c:pt idx="68">
                  <c:v>0.64760298045831532</c:v>
                </c:pt>
                <c:pt idx="69">
                  <c:v>0.63584942873645856</c:v>
                </c:pt>
                <c:pt idx="70">
                  <c:v>0.64499213424226554</c:v>
                </c:pt>
                <c:pt idx="71">
                  <c:v>0.65242527687664797</c:v>
                </c:pt>
                <c:pt idx="72">
                  <c:v>0.65020442461003947</c:v>
                </c:pt>
                <c:pt idx="73">
                  <c:v>0.64020526267560363</c:v>
                </c:pt>
                <c:pt idx="74">
                  <c:v>0.65119257243476902</c:v>
                </c:pt>
                <c:pt idx="75">
                  <c:v>0.65565008648992174</c:v>
                </c:pt>
                <c:pt idx="76">
                  <c:v>0.6469809542291598</c:v>
                </c:pt>
                <c:pt idx="77">
                  <c:v>0.64460404539553651</c:v>
                </c:pt>
                <c:pt idx="78">
                  <c:v>0.6528307224442168</c:v>
                </c:pt>
                <c:pt idx="79">
                  <c:v>0.66036611443354587</c:v>
                </c:pt>
                <c:pt idx="80">
                  <c:v>0.65839594370037891</c:v>
                </c:pt>
                <c:pt idx="81">
                  <c:v>0.64633864147926801</c:v>
                </c:pt>
                <c:pt idx="82">
                  <c:v>0.65096755326357569</c:v>
                </c:pt>
                <c:pt idx="83">
                  <c:v>0.64706420855456837</c:v>
                </c:pt>
                <c:pt idx="84">
                  <c:v>0.65089044564483445</c:v>
                </c:pt>
                <c:pt idx="85">
                  <c:v>0.64829025593456158</c:v>
                </c:pt>
                <c:pt idx="86">
                  <c:v>0.649782862282687</c:v>
                </c:pt>
                <c:pt idx="87">
                  <c:v>0.65941948010224838</c:v>
                </c:pt>
                <c:pt idx="88">
                  <c:v>0.65611553074032791</c:v>
                </c:pt>
                <c:pt idx="89">
                  <c:v>0.65784599287370693</c:v>
                </c:pt>
                <c:pt idx="90">
                  <c:v>0.66566496710057821</c:v>
                </c:pt>
                <c:pt idx="91">
                  <c:v>0.65952014180506024</c:v>
                </c:pt>
                <c:pt idx="92">
                  <c:v>0.65491982201326604</c:v>
                </c:pt>
                <c:pt idx="93">
                  <c:v>0.64676602924634485</c:v>
                </c:pt>
                <c:pt idx="94">
                  <c:v>0.65491142745571351</c:v>
                </c:pt>
                <c:pt idx="95">
                  <c:v>0.65511809906272822</c:v>
                </c:pt>
                <c:pt idx="96">
                  <c:v>0.63783095903001086</c:v>
                </c:pt>
                <c:pt idx="97">
                  <c:v>0.64498336112342347</c:v>
                </c:pt>
                <c:pt idx="98">
                  <c:v>0.6517005939924323</c:v>
                </c:pt>
                <c:pt idx="99">
                  <c:v>0.65821209936237357</c:v>
                </c:pt>
                <c:pt idx="100">
                  <c:v>0.66440120389164925</c:v>
                </c:pt>
                <c:pt idx="101">
                  <c:v>0.65259536549429309</c:v>
                </c:pt>
                <c:pt idx="102">
                  <c:v>0.65371665737296469</c:v>
                </c:pt>
                <c:pt idx="103">
                  <c:v>0.66259466345813545</c:v>
                </c:pt>
                <c:pt idx="104">
                  <c:v>0.65966143741102579</c:v>
                </c:pt>
                <c:pt idx="105">
                  <c:v>0.6590811597668087</c:v>
                </c:pt>
                <c:pt idx="106">
                  <c:v>0.65994366835095541</c:v>
                </c:pt>
                <c:pt idx="107">
                  <c:v>0.65716492263163706</c:v>
                </c:pt>
                <c:pt idx="108">
                  <c:v>0.65881681196557484</c:v>
                </c:pt>
                <c:pt idx="109">
                  <c:v>0.65426417311269969</c:v>
                </c:pt>
                <c:pt idx="110">
                  <c:v>0.65282291033355111</c:v>
                </c:pt>
                <c:pt idx="111">
                  <c:v>0.66549102814506678</c:v>
                </c:pt>
                <c:pt idx="112">
                  <c:v>0.66656461567364178</c:v>
                </c:pt>
                <c:pt idx="113">
                  <c:v>0.66291326929520822</c:v>
                </c:pt>
                <c:pt idx="114">
                  <c:v>0.66096175851498151</c:v>
                </c:pt>
                <c:pt idx="115">
                  <c:v>0.65927275773951732</c:v>
                </c:pt>
                <c:pt idx="116">
                  <c:v>0.65916999838957058</c:v>
                </c:pt>
                <c:pt idx="117">
                  <c:v>0.66135969427326435</c:v>
                </c:pt>
                <c:pt idx="118">
                  <c:v>0.66077533426292323</c:v>
                </c:pt>
                <c:pt idx="119">
                  <c:v>0.65561904229055834</c:v>
                </c:pt>
                <c:pt idx="120">
                  <c:v>0.64833580577087824</c:v>
                </c:pt>
                <c:pt idx="121">
                  <c:v>0.6555043833355666</c:v>
                </c:pt>
                <c:pt idx="122">
                  <c:v>0.66501387499823983</c:v>
                </c:pt>
                <c:pt idx="123">
                  <c:v>0.67047808199744718</c:v>
                </c:pt>
                <c:pt idx="124">
                  <c:v>0.66509641047797596</c:v>
                </c:pt>
                <c:pt idx="125">
                  <c:v>0.65775000699711694</c:v>
                </c:pt>
                <c:pt idx="126">
                  <c:v>0.65924908360725831</c:v>
                </c:pt>
                <c:pt idx="127">
                  <c:v>0.67248171074845342</c:v>
                </c:pt>
                <c:pt idx="128">
                  <c:v>0.66783075983114848</c:v>
                </c:pt>
                <c:pt idx="129">
                  <c:v>0.65529546502046176</c:v>
                </c:pt>
                <c:pt idx="130">
                  <c:v>0.66041275797373289</c:v>
                </c:pt>
                <c:pt idx="131">
                  <c:v>0.66000714771238145</c:v>
                </c:pt>
                <c:pt idx="132">
                  <c:v>0.66280780655728577</c:v>
                </c:pt>
                <c:pt idx="133">
                  <c:v>0.65068766125254285</c:v>
                </c:pt>
                <c:pt idx="134">
                  <c:v>0.65889718851232226</c:v>
                </c:pt>
                <c:pt idx="135">
                  <c:v>0.66399486567747168</c:v>
                </c:pt>
                <c:pt idx="136">
                  <c:v>0.65975533030408973</c:v>
                </c:pt>
                <c:pt idx="137">
                  <c:v>0.6580830056062249</c:v>
                </c:pt>
                <c:pt idx="138">
                  <c:v>0.66904514699426443</c:v>
                </c:pt>
                <c:pt idx="139">
                  <c:v>0.6822281616044803</c:v>
                </c:pt>
                <c:pt idx="140">
                  <c:v>0.66577953478521723</c:v>
                </c:pt>
                <c:pt idx="141">
                  <c:v>0.6678901529240846</c:v>
                </c:pt>
                <c:pt idx="142">
                  <c:v>0.67173906842750741</c:v>
                </c:pt>
                <c:pt idx="143">
                  <c:v>0.68301612607401396</c:v>
                </c:pt>
                <c:pt idx="144">
                  <c:v>0.67029716947836493</c:v>
                </c:pt>
                <c:pt idx="145">
                  <c:v>0.66359682246650498</c:v>
                </c:pt>
                <c:pt idx="146">
                  <c:v>0.67334486840907104</c:v>
                </c:pt>
                <c:pt idx="147">
                  <c:v>0.67469313319772684</c:v>
                </c:pt>
                <c:pt idx="148">
                  <c:v>0.67448418970955792</c:v>
                </c:pt>
                <c:pt idx="149">
                  <c:v>0.66254861907826601</c:v>
                </c:pt>
                <c:pt idx="150">
                  <c:v>0.65841877866112086</c:v>
                </c:pt>
                <c:pt idx="151">
                  <c:v>0.67322222144705945</c:v>
                </c:pt>
                <c:pt idx="152">
                  <c:v>0.66509298296072339</c:v>
                </c:pt>
                <c:pt idx="153">
                  <c:v>0.65593681463590647</c:v>
                </c:pt>
                <c:pt idx="154">
                  <c:v>0.64268350280602393</c:v>
                </c:pt>
                <c:pt idx="155">
                  <c:v>0.65159125515891858</c:v>
                </c:pt>
                <c:pt idx="156">
                  <c:v>0.64683427849561248</c:v>
                </c:pt>
                <c:pt idx="157">
                  <c:v>0.64248676081200407</c:v>
                </c:pt>
                <c:pt idx="158">
                  <c:v>0.63742798864356776</c:v>
                </c:pt>
                <c:pt idx="159">
                  <c:v>0.64898962165723939</c:v>
                </c:pt>
                <c:pt idx="160">
                  <c:v>0.65168399427255175</c:v>
                </c:pt>
              </c:numCache>
            </c:numRef>
          </c:yVal>
          <c:smooth val="0"/>
        </c:ser>
        <c:ser>
          <c:idx val="1"/>
          <c:order val="1"/>
          <c:tx>
            <c:v>2cc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79646"/>
              </a:solidFill>
              <a:ln>
                <a:noFill/>
              </a:ln>
            </c:spPr>
          </c:marker>
          <c:xVal>
            <c:numRef>
              <c:f>Data!$AL$43:$AL$203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Data!$AN$43:$AN$203</c:f>
              <c:numCache>
                <c:formatCode>General</c:formatCode>
                <c:ptCount val="161"/>
                <c:pt idx="0">
                  <c:v>0.96931182825834039</c:v>
                </c:pt>
                <c:pt idx="1">
                  <c:v>0.96078486830475485</c:v>
                </c:pt>
                <c:pt idx="2">
                  <c:v>0.95648173053781915</c:v>
                </c:pt>
                <c:pt idx="3">
                  <c:v>0.94123807556122463</c:v>
                </c:pt>
                <c:pt idx="4">
                  <c:v>0.90392964019275779</c:v>
                </c:pt>
                <c:pt idx="5">
                  <c:v>0.88716885672124224</c:v>
                </c:pt>
                <c:pt idx="6">
                  <c:v>0.87084101545880055</c:v>
                </c:pt>
                <c:pt idx="7">
                  <c:v>0.85828597121038608</c:v>
                </c:pt>
                <c:pt idx="8">
                  <c:v>0.83832326840747373</c:v>
                </c:pt>
                <c:pt idx="9">
                  <c:v>0.8178310615998704</c:v>
                </c:pt>
                <c:pt idx="10">
                  <c:v>0.81902391716702139</c:v>
                </c:pt>
                <c:pt idx="11">
                  <c:v>0.80742821695698341</c:v>
                </c:pt>
                <c:pt idx="12">
                  <c:v>0.77918434667380942</c:v>
                </c:pt>
                <c:pt idx="13">
                  <c:v>0.76555832463558171</c:v>
                </c:pt>
                <c:pt idx="14">
                  <c:v>0.76049637179885465</c:v>
                </c:pt>
                <c:pt idx="15">
                  <c:v>0.75245792485974894</c:v>
                </c:pt>
                <c:pt idx="16">
                  <c:v>0.72822696820934529</c:v>
                </c:pt>
                <c:pt idx="17">
                  <c:v>0.72312156917590409</c:v>
                </c:pt>
                <c:pt idx="18">
                  <c:v>0.72562725022502206</c:v>
                </c:pt>
                <c:pt idx="19">
                  <c:v>0.71582183435808855</c:v>
                </c:pt>
                <c:pt idx="20">
                  <c:v>0.70622920970622183</c:v>
                </c:pt>
                <c:pt idx="21">
                  <c:v>0.69126335283886575</c:v>
                </c:pt>
                <c:pt idx="22">
                  <c:v>0.70256260961564332</c:v>
                </c:pt>
                <c:pt idx="23">
                  <c:v>0.69370101922079419</c:v>
                </c:pt>
                <c:pt idx="24">
                  <c:v>0.68920841128698873</c:v>
                </c:pt>
                <c:pt idx="25">
                  <c:v>0.68392088448255128</c:v>
                </c:pt>
                <c:pt idx="26">
                  <c:v>0.68664675467391656</c:v>
                </c:pt>
                <c:pt idx="27">
                  <c:v>0.68662543378484275</c:v>
                </c:pt>
                <c:pt idx="28">
                  <c:v>0.67115850022798285</c:v>
                </c:pt>
                <c:pt idx="29">
                  <c:v>0.6696327693527675</c:v>
                </c:pt>
                <c:pt idx="30">
                  <c:v>0.67597871131960297</c:v>
                </c:pt>
                <c:pt idx="31">
                  <c:v>0.66948801918613288</c:v>
                </c:pt>
                <c:pt idx="32">
                  <c:v>0.65333080653878217</c:v>
                </c:pt>
                <c:pt idx="33">
                  <c:v>0.65426578304848304</c:v>
                </c:pt>
                <c:pt idx="34">
                  <c:v>0.65062701314376747</c:v>
                </c:pt>
                <c:pt idx="35">
                  <c:v>0.64794603500964643</c:v>
                </c:pt>
                <c:pt idx="36">
                  <c:v>0.63942918580783903</c:v>
                </c:pt>
                <c:pt idx="37">
                  <c:v>0.63014682076042727</c:v>
                </c:pt>
                <c:pt idx="38">
                  <c:v>0.64570840105363525</c:v>
                </c:pt>
                <c:pt idx="39">
                  <c:v>0.6448398081868093</c:v>
                </c:pt>
                <c:pt idx="40">
                  <c:v>0.64922404462001881</c:v>
                </c:pt>
                <c:pt idx="41">
                  <c:v>0.64931075555679407</c:v>
                </c:pt>
                <c:pt idx="42">
                  <c:v>0.64753377736828499</c:v>
                </c:pt>
                <c:pt idx="43">
                  <c:v>0.66029900332225899</c:v>
                </c:pt>
                <c:pt idx="44">
                  <c:v>0.65311966595663606</c:v>
                </c:pt>
                <c:pt idx="45">
                  <c:v>0.64047758611064487</c:v>
                </c:pt>
                <c:pt idx="46">
                  <c:v>0.64753397186890815</c:v>
                </c:pt>
                <c:pt idx="47">
                  <c:v>0.64902874957186707</c:v>
                </c:pt>
                <c:pt idx="48">
                  <c:v>0.6355412269060543</c:v>
                </c:pt>
                <c:pt idx="49">
                  <c:v>0.64557619669460953</c:v>
                </c:pt>
                <c:pt idx="50">
                  <c:v>0.66184528804857545</c:v>
                </c:pt>
                <c:pt idx="51">
                  <c:v>0.65651734685948082</c:v>
                </c:pt>
                <c:pt idx="52">
                  <c:v>0.65067951793745449</c:v>
                </c:pt>
                <c:pt idx="53">
                  <c:v>0.64122669331963122</c:v>
                </c:pt>
                <c:pt idx="54">
                  <c:v>0.65502118956756417</c:v>
                </c:pt>
                <c:pt idx="55">
                  <c:v>0.6482460692595754</c:v>
                </c:pt>
                <c:pt idx="56">
                  <c:v>0.64554119889853878</c:v>
                </c:pt>
                <c:pt idx="57">
                  <c:v>0.63968950862280816</c:v>
                </c:pt>
                <c:pt idx="58">
                  <c:v>0.65888884959507732</c:v>
                </c:pt>
                <c:pt idx="59">
                  <c:v>0.64034107284703057</c:v>
                </c:pt>
                <c:pt idx="60">
                  <c:v>0.64464274368333008</c:v>
                </c:pt>
                <c:pt idx="61">
                  <c:v>0.63967625645012982</c:v>
                </c:pt>
                <c:pt idx="62">
                  <c:v>0.64686910994764391</c:v>
                </c:pt>
                <c:pt idx="63">
                  <c:v>0.65013751029582101</c:v>
                </c:pt>
                <c:pt idx="64">
                  <c:v>0.64872355643586144</c:v>
                </c:pt>
                <c:pt idx="65">
                  <c:v>0.64226185079539977</c:v>
                </c:pt>
                <c:pt idx="66">
                  <c:v>0.64540728147463677</c:v>
                </c:pt>
                <c:pt idx="67">
                  <c:v>0.65015226866338827</c:v>
                </c:pt>
                <c:pt idx="68">
                  <c:v>0.64278785322648668</c:v>
                </c:pt>
                <c:pt idx="69">
                  <c:v>0.63782173196399172</c:v>
                </c:pt>
                <c:pt idx="70">
                  <c:v>0.6488824955002197</c:v>
                </c:pt>
                <c:pt idx="71">
                  <c:v>0.65520287796224497</c:v>
                </c:pt>
                <c:pt idx="72">
                  <c:v>0.64704802389543514</c:v>
                </c:pt>
                <c:pt idx="73">
                  <c:v>0.63628609895183552</c:v>
                </c:pt>
                <c:pt idx="74">
                  <c:v>0.65923121359121961</c:v>
                </c:pt>
                <c:pt idx="75">
                  <c:v>0.65932855579482486</c:v>
                </c:pt>
                <c:pt idx="76">
                  <c:v>0.64540073743450432</c:v>
                </c:pt>
                <c:pt idx="77">
                  <c:v>0.65196057903038895</c:v>
                </c:pt>
                <c:pt idx="78">
                  <c:v>0.64358711411294611</c:v>
                </c:pt>
                <c:pt idx="79">
                  <c:v>0.65191084812070166</c:v>
                </c:pt>
                <c:pt idx="80">
                  <c:v>0.65349600193157054</c:v>
                </c:pt>
                <c:pt idx="81">
                  <c:v>0.65020229856041989</c:v>
                </c:pt>
                <c:pt idx="82">
                  <c:v>0.65332135036626493</c:v>
                </c:pt>
                <c:pt idx="83">
                  <c:v>0.65176119318901982</c:v>
                </c:pt>
                <c:pt idx="84">
                  <c:v>0.65354912221471917</c:v>
                </c:pt>
                <c:pt idx="85">
                  <c:v>0.64785456283116094</c:v>
                </c:pt>
                <c:pt idx="86">
                  <c:v>0.64616390032746462</c:v>
                </c:pt>
                <c:pt idx="87">
                  <c:v>0.6557737704460056</c:v>
                </c:pt>
                <c:pt idx="88">
                  <c:v>0.64820917557006219</c:v>
                </c:pt>
                <c:pt idx="89">
                  <c:v>0.65103783722640052</c:v>
                </c:pt>
                <c:pt idx="90">
                  <c:v>0.65711966274532108</c:v>
                </c:pt>
                <c:pt idx="91">
                  <c:v>0.64440411628577576</c:v>
                </c:pt>
                <c:pt idx="92">
                  <c:v>0.65100187501749218</c:v>
                </c:pt>
                <c:pt idx="93">
                  <c:v>0.64500140607423995</c:v>
                </c:pt>
                <c:pt idx="94">
                  <c:v>0.66319003159501677</c:v>
                </c:pt>
                <c:pt idx="95">
                  <c:v>0.6593751995515863</c:v>
                </c:pt>
                <c:pt idx="96">
                  <c:v>0.65518752872141151</c:v>
                </c:pt>
                <c:pt idx="97">
                  <c:v>0.64760055439470299</c:v>
                </c:pt>
                <c:pt idx="98">
                  <c:v>0.66687805187392968</c:v>
                </c:pt>
                <c:pt idx="99">
                  <c:v>0.66974169741697542</c:v>
                </c:pt>
                <c:pt idx="100">
                  <c:v>0.65176734093931454</c:v>
                </c:pt>
                <c:pt idx="101">
                  <c:v>0.65415336026337856</c:v>
                </c:pt>
                <c:pt idx="102">
                  <c:v>0.66245509024302507</c:v>
                </c:pt>
                <c:pt idx="103">
                  <c:v>0.66177365701748159</c:v>
                </c:pt>
                <c:pt idx="104">
                  <c:v>0.65417847125318951</c:v>
                </c:pt>
                <c:pt idx="105">
                  <c:v>0.65700663145828875</c:v>
                </c:pt>
                <c:pt idx="106">
                  <c:v>0.66448699984431059</c:v>
                </c:pt>
                <c:pt idx="107">
                  <c:v>0.65991316931982569</c:v>
                </c:pt>
                <c:pt idx="108">
                  <c:v>0.65569729549062783</c:v>
                </c:pt>
                <c:pt idx="109">
                  <c:v>0.65449497139500024</c:v>
                </c:pt>
                <c:pt idx="110">
                  <c:v>0.66210332851143028</c:v>
                </c:pt>
                <c:pt idx="111">
                  <c:v>0.66681186504981271</c:v>
                </c:pt>
                <c:pt idx="112">
                  <c:v>0.65738698432357534</c:v>
                </c:pt>
                <c:pt idx="113">
                  <c:v>0.66319948620574054</c:v>
                </c:pt>
                <c:pt idx="114">
                  <c:v>0.66198595787362069</c:v>
                </c:pt>
                <c:pt idx="115">
                  <c:v>0.66229595185231804</c:v>
                </c:pt>
                <c:pt idx="116">
                  <c:v>0.65979316477499506</c:v>
                </c:pt>
                <c:pt idx="117">
                  <c:v>0.66250193899567089</c:v>
                </c:pt>
                <c:pt idx="118">
                  <c:v>0.66092397420743065</c:v>
                </c:pt>
                <c:pt idx="119">
                  <c:v>0.65755628134026245</c:v>
                </c:pt>
                <c:pt idx="120">
                  <c:v>0.65950008009304772</c:v>
                </c:pt>
                <c:pt idx="121">
                  <c:v>0.66098443439807619</c:v>
                </c:pt>
                <c:pt idx="122">
                  <c:v>0.67302897550393725</c:v>
                </c:pt>
                <c:pt idx="123">
                  <c:v>0.67293233082706838</c:v>
                </c:pt>
                <c:pt idx="124">
                  <c:v>0.66925666023233288</c:v>
                </c:pt>
                <c:pt idx="125">
                  <c:v>0.65539197850485587</c:v>
                </c:pt>
                <c:pt idx="126">
                  <c:v>0.66901225828608302</c:v>
                </c:pt>
                <c:pt idx="127">
                  <c:v>0.67061978504484676</c:v>
                </c:pt>
                <c:pt idx="128">
                  <c:v>0.65585425461008717</c:v>
                </c:pt>
                <c:pt idx="129">
                  <c:v>0.65338901381304171</c:v>
                </c:pt>
                <c:pt idx="130">
                  <c:v>0.66994937873907112</c:v>
                </c:pt>
                <c:pt idx="131">
                  <c:v>0.67037133066578847</c:v>
                </c:pt>
                <c:pt idx="132">
                  <c:v>0.65540934454901256</c:v>
                </c:pt>
                <c:pt idx="133">
                  <c:v>0.65018423867823627</c:v>
                </c:pt>
                <c:pt idx="134">
                  <c:v>0.67080788987344453</c:v>
                </c:pt>
                <c:pt idx="135">
                  <c:v>0.66995235404502251</c:v>
                </c:pt>
                <c:pt idx="136">
                  <c:v>0.65480601188395637</c:v>
                </c:pt>
                <c:pt idx="137">
                  <c:v>0.66115108916966492</c:v>
                </c:pt>
                <c:pt idx="138">
                  <c:v>0.66881519625946795</c:v>
                </c:pt>
                <c:pt idx="139">
                  <c:v>0.67189692742748719</c:v>
                </c:pt>
                <c:pt idx="140">
                  <c:v>0.66648547527443491</c:v>
                </c:pt>
                <c:pt idx="141">
                  <c:v>0.66657777091564963</c:v>
                </c:pt>
                <c:pt idx="142">
                  <c:v>0.67646681308651091</c:v>
                </c:pt>
                <c:pt idx="143">
                  <c:v>0.67646270404492148</c:v>
                </c:pt>
                <c:pt idx="144">
                  <c:v>0.67031834545069457</c:v>
                </c:pt>
                <c:pt idx="145">
                  <c:v>0.66068781292830903</c:v>
                </c:pt>
                <c:pt idx="146">
                  <c:v>0.6786057035578944</c:v>
                </c:pt>
                <c:pt idx="147">
                  <c:v>0.68098477940660629</c:v>
                </c:pt>
                <c:pt idx="148">
                  <c:v>0.66862801077926881</c:v>
                </c:pt>
                <c:pt idx="149">
                  <c:v>0.66686487394017357</c:v>
                </c:pt>
                <c:pt idx="150">
                  <c:v>0.67525424202025519</c:v>
                </c:pt>
                <c:pt idx="151">
                  <c:v>0.66990142250190077</c:v>
                </c:pt>
                <c:pt idx="152">
                  <c:v>0.6525993840887252</c:v>
                </c:pt>
                <c:pt idx="153">
                  <c:v>0.6495585908220195</c:v>
                </c:pt>
                <c:pt idx="154">
                  <c:v>0.65981830305050826</c:v>
                </c:pt>
                <c:pt idx="155">
                  <c:v>0.65789564342655515</c:v>
                </c:pt>
                <c:pt idx="156">
                  <c:v>0.64664204209977172</c:v>
                </c:pt>
                <c:pt idx="157">
                  <c:v>0.64661711165048552</c:v>
                </c:pt>
                <c:pt idx="158">
                  <c:v>0.65827338129496304</c:v>
                </c:pt>
                <c:pt idx="159">
                  <c:v>0.67373428147822678</c:v>
                </c:pt>
                <c:pt idx="160">
                  <c:v>0.66102222498910468</c:v>
                </c:pt>
              </c:numCache>
            </c:numRef>
          </c:yVal>
          <c:smooth val="0"/>
        </c:ser>
        <c:ser>
          <c:idx val="2"/>
          <c:order val="2"/>
          <c:tx>
            <c:v>5cc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xVal>
            <c:numRef>
              <c:f>Data!$AL$43:$AL$203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Data!$AO$43:$AO$203</c:f>
              <c:numCache>
                <c:formatCode>General</c:formatCode>
                <c:ptCount val="161"/>
                <c:pt idx="0">
                  <c:v>1.0052478174964619</c:v>
                </c:pt>
                <c:pt idx="1">
                  <c:v>0.99595545342054015</c:v>
                </c:pt>
                <c:pt idx="2">
                  <c:v>1.0049195180995791</c:v>
                </c:pt>
                <c:pt idx="3">
                  <c:v>1.0057351296281789</c:v>
                </c:pt>
                <c:pt idx="4">
                  <c:v>0.98443317363755056</c:v>
                </c:pt>
                <c:pt idx="5">
                  <c:v>0.9724263930855177</c:v>
                </c:pt>
                <c:pt idx="6">
                  <c:v>0.97116011913203792</c:v>
                </c:pt>
                <c:pt idx="7">
                  <c:v>0.96145929199187963</c:v>
                </c:pt>
                <c:pt idx="8">
                  <c:v>0.94099968812905888</c:v>
                </c:pt>
                <c:pt idx="9">
                  <c:v>0.91771952100681142</c:v>
                </c:pt>
                <c:pt idx="10">
                  <c:v>0.91984825363321299</c:v>
                </c:pt>
                <c:pt idx="11">
                  <c:v>0.91221327781303163</c:v>
                </c:pt>
                <c:pt idx="12">
                  <c:v>0.88358684466498394</c:v>
                </c:pt>
                <c:pt idx="13">
                  <c:v>0.87501508793604077</c:v>
                </c:pt>
                <c:pt idx="14">
                  <c:v>0.87031651466809823</c:v>
                </c:pt>
                <c:pt idx="15">
                  <c:v>0.86232079106930282</c:v>
                </c:pt>
                <c:pt idx="16">
                  <c:v>0.84480901830794841</c:v>
                </c:pt>
                <c:pt idx="17">
                  <c:v>0.83094996678437838</c:v>
                </c:pt>
                <c:pt idx="18">
                  <c:v>0.82513641989198927</c:v>
                </c:pt>
                <c:pt idx="19">
                  <c:v>0.83249511234522477</c:v>
                </c:pt>
                <c:pt idx="20">
                  <c:v>0.81025245982002159</c:v>
                </c:pt>
                <c:pt idx="21">
                  <c:v>0.80143087507305877</c:v>
                </c:pt>
                <c:pt idx="22">
                  <c:v>0.78407049484140745</c:v>
                </c:pt>
                <c:pt idx="23">
                  <c:v>0.78407099496698485</c:v>
                </c:pt>
                <c:pt idx="24">
                  <c:v>0.77677576674864834</c:v>
                </c:pt>
                <c:pt idx="25">
                  <c:v>0.76494408158344518</c:v>
                </c:pt>
                <c:pt idx="26">
                  <c:v>0.75845672663745634</c:v>
                </c:pt>
                <c:pt idx="27">
                  <c:v>0.76001903056084197</c:v>
                </c:pt>
                <c:pt idx="28">
                  <c:v>0.75372312440812361</c:v>
                </c:pt>
                <c:pt idx="29">
                  <c:v>0.74462276928259097</c:v>
                </c:pt>
                <c:pt idx="30">
                  <c:v>0.74055297277208609</c:v>
                </c:pt>
                <c:pt idx="31">
                  <c:v>0.73586810936656322</c:v>
                </c:pt>
                <c:pt idx="32">
                  <c:v>0.72262112821376667</c:v>
                </c:pt>
                <c:pt idx="33">
                  <c:v>0.71464945936519009</c:v>
                </c:pt>
                <c:pt idx="34">
                  <c:v>0.71258447309141659</c:v>
                </c:pt>
                <c:pt idx="35">
                  <c:v>0.70443183258460285</c:v>
                </c:pt>
                <c:pt idx="36">
                  <c:v>0.70061577558401034</c:v>
                </c:pt>
                <c:pt idx="37">
                  <c:v>0.68976196173932636</c:v>
                </c:pt>
                <c:pt idx="38">
                  <c:v>0.7027545816286509</c:v>
                </c:pt>
                <c:pt idx="39">
                  <c:v>0.69339078462714643</c:v>
                </c:pt>
                <c:pt idx="40">
                  <c:v>0.68963163664191596</c:v>
                </c:pt>
                <c:pt idx="41">
                  <c:v>0.6954438121242944</c:v>
                </c:pt>
                <c:pt idx="42">
                  <c:v>0.69482560961028594</c:v>
                </c:pt>
                <c:pt idx="43">
                  <c:v>0.69811412937267991</c:v>
                </c:pt>
                <c:pt idx="44">
                  <c:v>0.68923246201808341</c:v>
                </c:pt>
                <c:pt idx="45">
                  <c:v>0.67633841344275081</c:v>
                </c:pt>
                <c:pt idx="46">
                  <c:v>0.66791008147639075</c:v>
                </c:pt>
                <c:pt idx="47">
                  <c:v>0.67046685725869037</c:v>
                </c:pt>
                <c:pt idx="48">
                  <c:v>0.66564065507250514</c:v>
                </c:pt>
                <c:pt idx="49">
                  <c:v>0.66250333487790891</c:v>
                </c:pt>
                <c:pt idx="50">
                  <c:v>0.65644327534044733</c:v>
                </c:pt>
                <c:pt idx="51">
                  <c:v>0.67249722718699034</c:v>
                </c:pt>
                <c:pt idx="52">
                  <c:v>0.66136714952192399</c:v>
                </c:pt>
                <c:pt idx="53">
                  <c:v>0.66805093156335216</c:v>
                </c:pt>
                <c:pt idx="54">
                  <c:v>0.66429821417276302</c:v>
                </c:pt>
                <c:pt idx="55">
                  <c:v>0.66353423005175505</c:v>
                </c:pt>
                <c:pt idx="56">
                  <c:v>0.66156181599943542</c:v>
                </c:pt>
                <c:pt idx="57">
                  <c:v>0.64457869410979596</c:v>
                </c:pt>
                <c:pt idx="58">
                  <c:v>0.65414294302790221</c:v>
                </c:pt>
                <c:pt idx="59">
                  <c:v>0.64202816030142662</c:v>
                </c:pt>
                <c:pt idx="60">
                  <c:v>0.64576523660597607</c:v>
                </c:pt>
                <c:pt idx="61">
                  <c:v>0.63990245281685176</c:v>
                </c:pt>
                <c:pt idx="62">
                  <c:v>0.64382547993019079</c:v>
                </c:pt>
                <c:pt idx="63">
                  <c:v>0.64795270204241207</c:v>
                </c:pt>
                <c:pt idx="64">
                  <c:v>0.65272619735357951</c:v>
                </c:pt>
                <c:pt idx="65">
                  <c:v>0.65109807723154844</c:v>
                </c:pt>
                <c:pt idx="66">
                  <c:v>0.65208067326481234</c:v>
                </c:pt>
                <c:pt idx="67">
                  <c:v>0.66231979213231962</c:v>
                </c:pt>
                <c:pt idx="68">
                  <c:v>0.64397581892309752</c:v>
                </c:pt>
                <c:pt idx="69">
                  <c:v>0.63819506078920252</c:v>
                </c:pt>
                <c:pt idx="70">
                  <c:v>0.6459558667214671</c:v>
                </c:pt>
                <c:pt idx="71">
                  <c:v>0.65296242110694169</c:v>
                </c:pt>
                <c:pt idx="72">
                  <c:v>0.64746464054456765</c:v>
                </c:pt>
                <c:pt idx="73">
                  <c:v>0.64348298053810971</c:v>
                </c:pt>
                <c:pt idx="74">
                  <c:v>0.64143484524745797</c:v>
                </c:pt>
                <c:pt idx="75">
                  <c:v>0.65524764359092069</c:v>
                </c:pt>
                <c:pt idx="76">
                  <c:v>0.6453175681295229</c:v>
                </c:pt>
                <c:pt idx="77">
                  <c:v>0.64581152197886627</c:v>
                </c:pt>
                <c:pt idx="78">
                  <c:v>0.6520951943138017</c:v>
                </c:pt>
                <c:pt idx="79">
                  <c:v>0.66088492845274249</c:v>
                </c:pt>
                <c:pt idx="80">
                  <c:v>0.65678393387209089</c:v>
                </c:pt>
                <c:pt idx="81">
                  <c:v>0.64479598347953426</c:v>
                </c:pt>
                <c:pt idx="82">
                  <c:v>0.64437692137604463</c:v>
                </c:pt>
                <c:pt idx="83">
                  <c:v>0.64111375575679908</c:v>
                </c:pt>
                <c:pt idx="84">
                  <c:v>0.64761985145172063</c:v>
                </c:pt>
                <c:pt idx="85">
                  <c:v>0.63911259153068789</c:v>
                </c:pt>
                <c:pt idx="86">
                  <c:v>0.65154666704144604</c:v>
                </c:pt>
                <c:pt idx="87">
                  <c:v>0.66050900252825129</c:v>
                </c:pt>
                <c:pt idx="88">
                  <c:v>0.64575330772513795</c:v>
                </c:pt>
                <c:pt idx="89">
                  <c:v>0.65762683106159103</c:v>
                </c:pt>
                <c:pt idx="90">
                  <c:v>0.65951946905175562</c:v>
                </c:pt>
                <c:pt idx="91">
                  <c:v>0.66333255959540482</c:v>
                </c:pt>
                <c:pt idx="92">
                  <c:v>0.64432737245683269</c:v>
                </c:pt>
                <c:pt idx="93">
                  <c:v>0.64377109111361031</c:v>
                </c:pt>
                <c:pt idx="94">
                  <c:v>0.65482622741311391</c:v>
                </c:pt>
                <c:pt idx="95">
                  <c:v>0.65623913552479485</c:v>
                </c:pt>
                <c:pt idx="96">
                  <c:v>0.64893067976952212</c:v>
                </c:pt>
                <c:pt idx="97">
                  <c:v>0.64843073935709949</c:v>
                </c:pt>
                <c:pt idx="98">
                  <c:v>0.64723331994560329</c:v>
                </c:pt>
                <c:pt idx="99">
                  <c:v>0.65797882116752338</c:v>
                </c:pt>
                <c:pt idx="100">
                  <c:v>0.66208441240288385</c:v>
                </c:pt>
                <c:pt idx="101">
                  <c:v>0.65571135503246403</c:v>
                </c:pt>
                <c:pt idx="102">
                  <c:v>0.66084575042527527</c:v>
                </c:pt>
                <c:pt idx="103">
                  <c:v>0.66005379007714493</c:v>
                </c:pt>
                <c:pt idx="104">
                  <c:v>0.65674376647356547</c:v>
                </c:pt>
                <c:pt idx="105">
                  <c:v>0.65670424258619842</c:v>
                </c:pt>
                <c:pt idx="106">
                  <c:v>0.65866276025080372</c:v>
                </c:pt>
                <c:pt idx="107">
                  <c:v>0.65674050985194266</c:v>
                </c:pt>
                <c:pt idx="108">
                  <c:v>0.64603236498342842</c:v>
                </c:pt>
                <c:pt idx="109">
                  <c:v>0.64349358660530731</c:v>
                </c:pt>
                <c:pt idx="110">
                  <c:v>0.65685514021957248</c:v>
                </c:pt>
                <c:pt idx="111">
                  <c:v>0.66380485337305162</c:v>
                </c:pt>
                <c:pt idx="112">
                  <c:v>0.65815932479352091</c:v>
                </c:pt>
                <c:pt idx="113">
                  <c:v>0.65932508656316224</c:v>
                </c:pt>
                <c:pt idx="114">
                  <c:v>0.65764900334807208</c:v>
                </c:pt>
                <c:pt idx="115">
                  <c:v>0.66201667295044131</c:v>
                </c:pt>
                <c:pt idx="116">
                  <c:v>0.66574475384927889</c:v>
                </c:pt>
                <c:pt idx="117">
                  <c:v>0.65909635750849527</c:v>
                </c:pt>
                <c:pt idx="118">
                  <c:v>0.65574281042744631</c:v>
                </c:pt>
                <c:pt idx="119">
                  <c:v>0.64783511787784909</c:v>
                </c:pt>
                <c:pt idx="120">
                  <c:v>0.64529923458905369</c:v>
                </c:pt>
                <c:pt idx="121">
                  <c:v>0.64906514701629892</c:v>
                </c:pt>
                <c:pt idx="122">
                  <c:v>0.65487878745193062</c:v>
                </c:pt>
                <c:pt idx="123">
                  <c:v>0.66537806781103737</c:v>
                </c:pt>
                <c:pt idx="124">
                  <c:v>0.65651807304478738</c:v>
                </c:pt>
                <c:pt idx="125">
                  <c:v>0.66141649640348232</c:v>
                </c:pt>
                <c:pt idx="126">
                  <c:v>0.65997799255671863</c:v>
                </c:pt>
                <c:pt idx="127">
                  <c:v>0.66939702786635791</c:v>
                </c:pt>
                <c:pt idx="128">
                  <c:v>0.66399133525883047</c:v>
                </c:pt>
                <c:pt idx="129">
                  <c:v>0.66155253564993954</c:v>
                </c:pt>
                <c:pt idx="130">
                  <c:v>0.65442316542178403</c:v>
                </c:pt>
                <c:pt idx="131">
                  <c:v>0.65449219708064954</c:v>
                </c:pt>
                <c:pt idx="132">
                  <c:v>0.65319535826323516</c:v>
                </c:pt>
                <c:pt idx="133">
                  <c:v>0.65391096412414917</c:v>
                </c:pt>
                <c:pt idx="134">
                  <c:v>0.65866529875130841</c:v>
                </c:pt>
                <c:pt idx="135">
                  <c:v>0.65342625340951122</c:v>
                </c:pt>
                <c:pt idx="136">
                  <c:v>0.65917511359664416</c:v>
                </c:pt>
                <c:pt idx="137">
                  <c:v>0.66500711237553256</c:v>
                </c:pt>
                <c:pt idx="138">
                  <c:v>0.66317791915489632</c:v>
                </c:pt>
                <c:pt idx="139">
                  <c:v>0.67347658371120434</c:v>
                </c:pt>
                <c:pt idx="140">
                  <c:v>0.66640782182061964</c:v>
                </c:pt>
                <c:pt idx="141">
                  <c:v>0.66621283046410507</c:v>
                </c:pt>
                <c:pt idx="142">
                  <c:v>0.67618871045951079</c:v>
                </c:pt>
                <c:pt idx="143">
                  <c:v>0.67564440807573467</c:v>
                </c:pt>
                <c:pt idx="144">
                  <c:v>0.66338674384132079</c:v>
                </c:pt>
                <c:pt idx="145">
                  <c:v>0.65693966602332854</c:v>
                </c:pt>
                <c:pt idx="146">
                  <c:v>0.66809804347369295</c:v>
                </c:pt>
                <c:pt idx="147">
                  <c:v>0.68280143087605993</c:v>
                </c:pt>
                <c:pt idx="148">
                  <c:v>0.68052837914058362</c:v>
                </c:pt>
                <c:pt idx="149">
                  <c:v>0.6627025211965184</c:v>
                </c:pt>
                <c:pt idx="150">
                  <c:v>0.66362576691398689</c:v>
                </c:pt>
                <c:pt idx="151">
                  <c:v>0.67236411583728095</c:v>
                </c:pt>
                <c:pt idx="152">
                  <c:v>0.67279538136692985</c:v>
                </c:pt>
                <c:pt idx="153">
                  <c:v>0.65654062907748212</c:v>
                </c:pt>
                <c:pt idx="154">
                  <c:v>0.65622048119130927</c:v>
                </c:pt>
                <c:pt idx="155">
                  <c:v>0.64204854723468163</c:v>
                </c:pt>
                <c:pt idx="156">
                  <c:v>0.63838960824968871</c:v>
                </c:pt>
                <c:pt idx="157">
                  <c:v>0.63266769638128784</c:v>
                </c:pt>
                <c:pt idx="158">
                  <c:v>0.64295460183577202</c:v>
                </c:pt>
                <c:pt idx="159">
                  <c:v>0.64321701169622747</c:v>
                </c:pt>
                <c:pt idx="160">
                  <c:v>0.65096460464697992</c:v>
                </c:pt>
              </c:numCache>
            </c:numRef>
          </c:yVal>
          <c:smooth val="0"/>
        </c:ser>
        <c:ser>
          <c:idx val="3"/>
          <c:order val="3"/>
          <c:tx>
            <c:v>10cc</c:v>
          </c:tx>
          <c:spPr>
            <a:ln w="28575">
              <a:noFill/>
            </a:ln>
          </c:spPr>
          <c:marker>
            <c:symbol val="x"/>
            <c:size val="6"/>
            <c:spPr>
              <a:noFill/>
              <a:ln w="12700">
                <a:solidFill>
                  <a:srgbClr val="FFC000"/>
                </a:solidFill>
              </a:ln>
            </c:spPr>
          </c:marker>
          <c:xVal>
            <c:numRef>
              <c:f>Data!$AL$43:$AL$203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Data!$AP$43:$AP$203</c:f>
              <c:numCache>
                <c:formatCode>General</c:formatCode>
                <c:ptCount val="161"/>
                <c:pt idx="0">
                  <c:v>0.99932037610526481</c:v>
                </c:pt>
                <c:pt idx="1">
                  <c:v>1.0054657945907719</c:v>
                </c:pt>
                <c:pt idx="2">
                  <c:v>1.0097399379928365</c:v>
                </c:pt>
                <c:pt idx="3">
                  <c:v>1.0061625927060551</c:v>
                </c:pt>
                <c:pt idx="4">
                  <c:v>0.99521615128482488</c:v>
                </c:pt>
                <c:pt idx="5">
                  <c:v>0.98357107722577497</c:v>
                </c:pt>
                <c:pt idx="6">
                  <c:v>0.98902992483335683</c:v>
                </c:pt>
                <c:pt idx="7">
                  <c:v>0.98337115277885134</c:v>
                </c:pt>
                <c:pt idx="8">
                  <c:v>0.97472427773525128</c:v>
                </c:pt>
                <c:pt idx="9">
                  <c:v>0.95782502858666019</c:v>
                </c:pt>
                <c:pt idx="10">
                  <c:v>0.9571287990073738</c:v>
                </c:pt>
                <c:pt idx="11">
                  <c:v>0.95711912384401943</c:v>
                </c:pt>
                <c:pt idx="12">
                  <c:v>0.93285591440292048</c:v>
                </c:pt>
                <c:pt idx="13">
                  <c:v>0.93031858620714081</c:v>
                </c:pt>
                <c:pt idx="14">
                  <c:v>0.93665471383798782</c:v>
                </c:pt>
                <c:pt idx="15">
                  <c:v>0.93245310817702687</c:v>
                </c:pt>
                <c:pt idx="16">
                  <c:v>0.91192883816556847</c:v>
                </c:pt>
                <c:pt idx="17">
                  <c:v>0.90057690290549375</c:v>
                </c:pt>
                <c:pt idx="18">
                  <c:v>0.90584917866786741</c:v>
                </c:pt>
                <c:pt idx="19">
                  <c:v>0.89979599353979578</c:v>
                </c:pt>
                <c:pt idx="20">
                  <c:v>0.8776987989775541</c:v>
                </c:pt>
                <c:pt idx="21">
                  <c:v>0.87008752843089732</c:v>
                </c:pt>
                <c:pt idx="22">
                  <c:v>0.8755334332152267</c:v>
                </c:pt>
                <c:pt idx="23">
                  <c:v>0.86288185730908928</c:v>
                </c:pt>
                <c:pt idx="24">
                  <c:v>0.84896260326669581</c:v>
                </c:pt>
                <c:pt idx="25">
                  <c:v>0.83888971625924535</c:v>
                </c:pt>
                <c:pt idx="26">
                  <c:v>0.8400865044590653</c:v>
                </c:pt>
                <c:pt idx="27">
                  <c:v>0.83380443300123197</c:v>
                </c:pt>
                <c:pt idx="28">
                  <c:v>0.81744589807442825</c:v>
                </c:pt>
                <c:pt idx="29">
                  <c:v>0.80640565898708072</c:v>
                </c:pt>
                <c:pt idx="30">
                  <c:v>0.81667613297711938</c:v>
                </c:pt>
                <c:pt idx="31">
                  <c:v>0.8067922834722977</c:v>
                </c:pt>
                <c:pt idx="32">
                  <c:v>0.78704737037894945</c:v>
                </c:pt>
                <c:pt idx="33">
                  <c:v>0.78166724799441911</c:v>
                </c:pt>
                <c:pt idx="34">
                  <c:v>0.78255591188833717</c:v>
                </c:pt>
                <c:pt idx="35">
                  <c:v>0.76885324395499166</c:v>
                </c:pt>
                <c:pt idx="36">
                  <c:v>0.75492550651381751</c:v>
                </c:pt>
                <c:pt idx="37">
                  <c:v>0.75320598544461592</c:v>
                </c:pt>
                <c:pt idx="38">
                  <c:v>0.75844869136355964</c:v>
                </c:pt>
                <c:pt idx="39">
                  <c:v>0.75550072972409466</c:v>
                </c:pt>
                <c:pt idx="40">
                  <c:v>0.74830227443518282</c:v>
                </c:pt>
                <c:pt idx="41">
                  <c:v>0.74735830262672165</c:v>
                </c:pt>
                <c:pt idx="42">
                  <c:v>0.75133808314753847</c:v>
                </c:pt>
                <c:pt idx="43">
                  <c:v>0.74114296881543351</c:v>
                </c:pt>
                <c:pt idx="44">
                  <c:v>0.74193457377025918</c:v>
                </c:pt>
                <c:pt idx="45">
                  <c:v>0.72563920058058407</c:v>
                </c:pt>
                <c:pt idx="46">
                  <c:v>0.72704707680657332</c:v>
                </c:pt>
                <c:pt idx="47">
                  <c:v>0.72635132773673072</c:v>
                </c:pt>
                <c:pt idx="48">
                  <c:v>0.71095655315689699</c:v>
                </c:pt>
                <c:pt idx="49">
                  <c:v>0.71122063552241854</c:v>
                </c:pt>
                <c:pt idx="50">
                  <c:v>0.71931395849053992</c:v>
                </c:pt>
                <c:pt idx="51">
                  <c:v>0.71713068603279351</c:v>
                </c:pt>
                <c:pt idx="52">
                  <c:v>0.70369800446250652</c:v>
                </c:pt>
                <c:pt idx="53">
                  <c:v>0.70532050424781612</c:v>
                </c:pt>
                <c:pt idx="54">
                  <c:v>0.7085327542221006</c:v>
                </c:pt>
                <c:pt idx="55">
                  <c:v>0.70343773230290196</c:v>
                </c:pt>
                <c:pt idx="56">
                  <c:v>0.69824895855397839</c:v>
                </c:pt>
                <c:pt idx="57">
                  <c:v>0.69354079589758022</c:v>
                </c:pt>
                <c:pt idx="58">
                  <c:v>0.70044912826678907</c:v>
                </c:pt>
                <c:pt idx="59">
                  <c:v>0.69222604160076562</c:v>
                </c:pt>
                <c:pt idx="60">
                  <c:v>0.67811279994917018</c:v>
                </c:pt>
                <c:pt idx="61">
                  <c:v>0.68248391885205284</c:v>
                </c:pt>
                <c:pt idx="62">
                  <c:v>0.68208726003490283</c:v>
                </c:pt>
                <c:pt idx="63">
                  <c:v>0.68044561712107887</c:v>
                </c:pt>
                <c:pt idx="64">
                  <c:v>0.6749814310472888</c:v>
                </c:pt>
                <c:pt idx="65">
                  <c:v>0.67073026146024295</c:v>
                </c:pt>
                <c:pt idx="66">
                  <c:v>0.68419196230168466</c:v>
                </c:pt>
                <c:pt idx="67">
                  <c:v>0.68302274251229245</c:v>
                </c:pt>
                <c:pt idx="68">
                  <c:v>0.67153802896105652</c:v>
                </c:pt>
                <c:pt idx="69">
                  <c:v>0.66476480284011574</c:v>
                </c:pt>
                <c:pt idx="70">
                  <c:v>0.67680239232415462</c:v>
                </c:pt>
                <c:pt idx="71">
                  <c:v>0.67610909682024711</c:v>
                </c:pt>
                <c:pt idx="72">
                  <c:v>0.65463892046858696</c:v>
                </c:pt>
                <c:pt idx="73">
                  <c:v>0.65377430974081396</c:v>
                </c:pt>
                <c:pt idx="74">
                  <c:v>0.66637203248863863</c:v>
                </c:pt>
                <c:pt idx="75">
                  <c:v>0.66412962897588934</c:v>
                </c:pt>
                <c:pt idx="76">
                  <c:v>0.65690582462365965</c:v>
                </c:pt>
                <c:pt idx="77">
                  <c:v>0.66088753018691426</c:v>
                </c:pt>
                <c:pt idx="78">
                  <c:v>0.66410410551999777</c:v>
                </c:pt>
                <c:pt idx="79">
                  <c:v>0.66310741553497454</c:v>
                </c:pt>
                <c:pt idx="80">
                  <c:v>0.66359414279424456</c:v>
                </c:pt>
                <c:pt idx="81">
                  <c:v>0.65502661085049485</c:v>
                </c:pt>
                <c:pt idx="82">
                  <c:v>0.6602044237120086</c:v>
                </c:pt>
                <c:pt idx="83">
                  <c:v>0.65863414221934335</c:v>
                </c:pt>
                <c:pt idx="84">
                  <c:v>0.65276136619401193</c:v>
                </c:pt>
                <c:pt idx="85">
                  <c:v>0.64835350170763595</c:v>
                </c:pt>
                <c:pt idx="86">
                  <c:v>0.65242505586552935</c:v>
                </c:pt>
                <c:pt idx="87">
                  <c:v>0.65853249710159067</c:v>
                </c:pt>
                <c:pt idx="88">
                  <c:v>0.65546483071304151</c:v>
                </c:pt>
                <c:pt idx="89">
                  <c:v>0.65138425428425917</c:v>
                </c:pt>
                <c:pt idx="90">
                  <c:v>0.66176973253197346</c:v>
                </c:pt>
                <c:pt idx="91">
                  <c:v>0.65070656340782362</c:v>
                </c:pt>
                <c:pt idx="92">
                  <c:v>0.64870707749139445</c:v>
                </c:pt>
                <c:pt idx="93">
                  <c:v>0.6408042744656911</c:v>
                </c:pt>
                <c:pt idx="94">
                  <c:v>0.65323582661791391</c:v>
                </c:pt>
                <c:pt idx="95">
                  <c:v>0.64887435167907215</c:v>
                </c:pt>
                <c:pt idx="96">
                  <c:v>0.63745625508148052</c:v>
                </c:pt>
                <c:pt idx="97">
                  <c:v>0.63705439118596918</c:v>
                </c:pt>
                <c:pt idx="98">
                  <c:v>0.65601989839417729</c:v>
                </c:pt>
                <c:pt idx="99">
                  <c:v>0.64883855735109119</c:v>
                </c:pt>
                <c:pt idx="100">
                  <c:v>0.64405403513683768</c:v>
                </c:pt>
                <c:pt idx="101">
                  <c:v>0.64885194819843661</c:v>
                </c:pt>
                <c:pt idx="102">
                  <c:v>0.6614316065870004</c:v>
                </c:pt>
                <c:pt idx="103">
                  <c:v>0.65677684195625907</c:v>
                </c:pt>
                <c:pt idx="104">
                  <c:v>0.65323410433140272</c:v>
                </c:pt>
                <c:pt idx="105">
                  <c:v>0.64633863334294461</c:v>
                </c:pt>
                <c:pt idx="106">
                  <c:v>0.65589571568086269</c:v>
                </c:pt>
                <c:pt idx="107">
                  <c:v>0.65904347100077865</c:v>
                </c:pt>
                <c:pt idx="108">
                  <c:v>0.6506559340445095</c:v>
                </c:pt>
                <c:pt idx="109">
                  <c:v>0.64308094725210063</c:v>
                </c:pt>
                <c:pt idx="110">
                  <c:v>0.64906322284883777</c:v>
                </c:pt>
                <c:pt idx="111">
                  <c:v>0.65594306349853171</c:v>
                </c:pt>
                <c:pt idx="112">
                  <c:v>0.65305909448298471</c:v>
                </c:pt>
                <c:pt idx="113">
                  <c:v>0.65209985479727473</c:v>
                </c:pt>
                <c:pt idx="114">
                  <c:v>0.65747241725175587</c:v>
                </c:pt>
                <c:pt idx="115">
                  <c:v>0.65622163573652814</c:v>
                </c:pt>
                <c:pt idx="116">
                  <c:v>0.65496187482057688</c:v>
                </c:pt>
                <c:pt idx="117">
                  <c:v>0.65375178035057069</c:v>
                </c:pt>
                <c:pt idx="118">
                  <c:v>0.65085184844388144</c:v>
                </c:pt>
                <c:pt idx="119">
                  <c:v>0.64873729779630418</c:v>
                </c:pt>
                <c:pt idx="120">
                  <c:v>0.64171245899584206</c:v>
                </c:pt>
                <c:pt idx="121">
                  <c:v>0.65452403958049654</c:v>
                </c:pt>
                <c:pt idx="122">
                  <c:v>0.657449535856658</c:v>
                </c:pt>
                <c:pt idx="123">
                  <c:v>0.65855440488012529</c:v>
                </c:pt>
                <c:pt idx="124">
                  <c:v>0.66076194590978432</c:v>
                </c:pt>
                <c:pt idx="125">
                  <c:v>0.65637857202832472</c:v>
                </c:pt>
                <c:pt idx="126">
                  <c:v>0.6709326530183134</c:v>
                </c:pt>
                <c:pt idx="127">
                  <c:v>0.67139790324933801</c:v>
                </c:pt>
                <c:pt idx="128">
                  <c:v>0.66030465452121689</c:v>
                </c:pt>
                <c:pt idx="129">
                  <c:v>0.66256511962457587</c:v>
                </c:pt>
                <c:pt idx="130">
                  <c:v>0.66665722680448836</c:v>
                </c:pt>
                <c:pt idx="131">
                  <c:v>0.6631325199890673</c:v>
                </c:pt>
                <c:pt idx="132">
                  <c:v>0.65388939785125255</c:v>
                </c:pt>
                <c:pt idx="133">
                  <c:v>0.6504079820445946</c:v>
                </c:pt>
                <c:pt idx="134">
                  <c:v>0.66588198919253161</c:v>
                </c:pt>
                <c:pt idx="135">
                  <c:v>0.67228930791285579</c:v>
                </c:pt>
                <c:pt idx="136">
                  <c:v>0.65210066410346035</c:v>
                </c:pt>
                <c:pt idx="137">
                  <c:v>0.65862689314701628</c:v>
                </c:pt>
                <c:pt idx="138">
                  <c:v>0.67025761450501264</c:v>
                </c:pt>
                <c:pt idx="139">
                  <c:v>0.66469679767000711</c:v>
                </c:pt>
                <c:pt idx="140">
                  <c:v>0.66861035614697684</c:v>
                </c:pt>
                <c:pt idx="141">
                  <c:v>0.66779891781119927</c:v>
                </c:pt>
                <c:pt idx="142">
                  <c:v>0.67541144927122865</c:v>
                </c:pt>
                <c:pt idx="143">
                  <c:v>0.67534812850068482</c:v>
                </c:pt>
                <c:pt idx="144">
                  <c:v>0.66001976424084019</c:v>
                </c:pt>
                <c:pt idx="145">
                  <c:v>0.66439400296495277</c:v>
                </c:pt>
                <c:pt idx="146">
                  <c:v>0.67803828991334658</c:v>
                </c:pt>
                <c:pt idx="147">
                  <c:v>0.68243669776250238</c:v>
                </c:pt>
                <c:pt idx="148">
                  <c:v>0.67249963442402672</c:v>
                </c:pt>
                <c:pt idx="149">
                  <c:v>0.66310126759380983</c:v>
                </c:pt>
                <c:pt idx="150">
                  <c:v>0.68120109723666689</c:v>
                </c:pt>
                <c:pt idx="151">
                  <c:v>0.67341058609310711</c:v>
                </c:pt>
                <c:pt idx="152">
                  <c:v>0.660252677951358</c:v>
                </c:pt>
                <c:pt idx="153">
                  <c:v>0.66352266733294485</c:v>
                </c:pt>
                <c:pt idx="154">
                  <c:v>0.66157554036783994</c:v>
                </c:pt>
                <c:pt idx="155">
                  <c:v>0.65757181146089494</c:v>
                </c:pt>
                <c:pt idx="156">
                  <c:v>0.64683427849561248</c:v>
                </c:pt>
                <c:pt idx="157">
                  <c:v>0.65000275816416597</c:v>
                </c:pt>
                <c:pt idx="158">
                  <c:v>0.65352545549767083</c:v>
                </c:pt>
                <c:pt idx="159">
                  <c:v>0.66012300258085743</c:v>
                </c:pt>
                <c:pt idx="160">
                  <c:v>0.65110986601368159</c:v>
                </c:pt>
              </c:numCache>
            </c:numRef>
          </c:yVal>
          <c:smooth val="0"/>
        </c:ser>
        <c:ser>
          <c:idx val="4"/>
          <c:order val="4"/>
          <c:tx>
            <c:v>20cc</c:v>
          </c:tx>
          <c:spPr>
            <a:ln w="28575">
              <a:noFill/>
            </a:ln>
          </c:spPr>
          <c:marker>
            <c:symbol val="star"/>
            <c:size val="6"/>
            <c:spPr>
              <a:noFill/>
              <a:ln w="12700">
                <a:solidFill>
                  <a:srgbClr val="0070C0"/>
                </a:solidFill>
              </a:ln>
            </c:spPr>
          </c:marker>
          <c:xVal>
            <c:numRef>
              <c:f>Data!$AL$43:$AL$203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Data!$AQ$43:$AQ$203</c:f>
              <c:numCache>
                <c:formatCode>General</c:formatCode>
                <c:ptCount val="161"/>
                <c:pt idx="0">
                  <c:v>1.0187562182083145</c:v>
                </c:pt>
                <c:pt idx="1">
                  <c:v>1.0082234399858583</c:v>
                </c:pt>
                <c:pt idx="2">
                  <c:v>1.0220422724634401</c:v>
                </c:pt>
                <c:pt idx="3">
                  <c:v>1.0188511217343614</c:v>
                </c:pt>
                <c:pt idx="4">
                  <c:v>1.0087528274583073</c:v>
                </c:pt>
                <c:pt idx="5">
                  <c:v>0.99920595882228902</c:v>
                </c:pt>
                <c:pt idx="6">
                  <c:v>1.0054531272159977</c:v>
                </c:pt>
                <c:pt idx="7">
                  <c:v>1.0045804851661131</c:v>
                </c:pt>
                <c:pt idx="8">
                  <c:v>1.0001488474951106</c:v>
                </c:pt>
                <c:pt idx="9">
                  <c:v>0.9858574946158859</c:v>
                </c:pt>
                <c:pt idx="10">
                  <c:v>0.99808177760029659</c:v>
                </c:pt>
                <c:pt idx="11">
                  <c:v>0.99466662863906308</c:v>
                </c:pt>
                <c:pt idx="12">
                  <c:v>0.96945176706091274</c:v>
                </c:pt>
                <c:pt idx="13">
                  <c:v>0.97284881533076251</c:v>
                </c:pt>
                <c:pt idx="14">
                  <c:v>0.97054380664652562</c:v>
                </c:pt>
                <c:pt idx="15">
                  <c:v>0.96641780472601591</c:v>
                </c:pt>
                <c:pt idx="16">
                  <c:v>0.95419516356872158</c:v>
                </c:pt>
                <c:pt idx="17">
                  <c:v>0.94365231984895637</c:v>
                </c:pt>
                <c:pt idx="18">
                  <c:v>0.95089587083708405</c:v>
                </c:pt>
                <c:pt idx="19">
                  <c:v>0.95306434703765641</c:v>
                </c:pt>
                <c:pt idx="20">
                  <c:v>0.93971777723309524</c:v>
                </c:pt>
                <c:pt idx="21">
                  <c:v>0.92699861278351703</c:v>
                </c:pt>
                <c:pt idx="22">
                  <c:v>0.92899391477849658</c:v>
                </c:pt>
                <c:pt idx="23">
                  <c:v>0.92014468168627028</c:v>
                </c:pt>
                <c:pt idx="24">
                  <c:v>0.90494208656534436</c:v>
                </c:pt>
                <c:pt idx="25">
                  <c:v>0.90136090604145758</c:v>
                </c:pt>
                <c:pt idx="26">
                  <c:v>0.88974203637695637</c:v>
                </c:pt>
                <c:pt idx="27">
                  <c:v>0.90314703906862293</c:v>
                </c:pt>
                <c:pt idx="28">
                  <c:v>0.89458805373364636</c:v>
                </c:pt>
                <c:pt idx="29">
                  <c:v>0.87917108190232862</c:v>
                </c:pt>
                <c:pt idx="30">
                  <c:v>0.88181837305677646</c:v>
                </c:pt>
                <c:pt idx="31">
                  <c:v>0.88187485536769883</c:v>
                </c:pt>
                <c:pt idx="32">
                  <c:v>0.86358818863925124</c:v>
                </c:pt>
                <c:pt idx="33">
                  <c:v>0.85347750261597544</c:v>
                </c:pt>
                <c:pt idx="34">
                  <c:v>0.85537645349857105</c:v>
                </c:pt>
                <c:pt idx="35">
                  <c:v>0.85604641665141068</c:v>
                </c:pt>
                <c:pt idx="36">
                  <c:v>0.83942360054177068</c:v>
                </c:pt>
                <c:pt idx="37">
                  <c:v>0.83309168203381279</c:v>
                </c:pt>
                <c:pt idx="38">
                  <c:v>0.83174774421341813</c:v>
                </c:pt>
                <c:pt idx="39">
                  <c:v>0.825818333449162</c:v>
                </c:pt>
                <c:pt idx="40">
                  <c:v>0.80890332099250539</c:v>
                </c:pt>
                <c:pt idx="41">
                  <c:v>0.80854398417419471</c:v>
                </c:pt>
                <c:pt idx="42">
                  <c:v>0.80978471103734062</c:v>
                </c:pt>
                <c:pt idx="43">
                  <c:v>0.79929646277115451</c:v>
                </c:pt>
                <c:pt idx="44">
                  <c:v>0.80638745080336838</c:v>
                </c:pt>
                <c:pt idx="45">
                  <c:v>0.79213420420923353</c:v>
                </c:pt>
                <c:pt idx="46">
                  <c:v>0.79109228849093305</c:v>
                </c:pt>
                <c:pt idx="47">
                  <c:v>0.79116892557824048</c:v>
                </c:pt>
                <c:pt idx="48">
                  <c:v>0.77197529234382289</c:v>
                </c:pt>
                <c:pt idx="49">
                  <c:v>0.76572307173848997</c:v>
                </c:pt>
                <c:pt idx="50">
                  <c:v>0.76020282230481218</c:v>
                </c:pt>
                <c:pt idx="51">
                  <c:v>0.76747225420867105</c:v>
                </c:pt>
                <c:pt idx="52">
                  <c:v>0.75661856766152202</c:v>
                </c:pt>
                <c:pt idx="53">
                  <c:v>0.75340845903162523</c:v>
                </c:pt>
                <c:pt idx="54">
                  <c:v>0.74784766001110492</c:v>
                </c:pt>
                <c:pt idx="55">
                  <c:v>0.73796933952340193</c:v>
                </c:pt>
                <c:pt idx="56">
                  <c:v>0.74639553766857236</c:v>
                </c:pt>
                <c:pt idx="57">
                  <c:v>0.73540093428400732</c:v>
                </c:pt>
                <c:pt idx="58">
                  <c:v>0.74409590833539641</c:v>
                </c:pt>
                <c:pt idx="59">
                  <c:v>0.73413610578038413</c:v>
                </c:pt>
                <c:pt idx="60">
                  <c:v>0.72618232391333493</c:v>
                </c:pt>
                <c:pt idx="61">
                  <c:v>0.72375768714214928</c:v>
                </c:pt>
                <c:pt idx="62">
                  <c:v>0.71587434554973806</c:v>
                </c:pt>
                <c:pt idx="63">
                  <c:v>0.72765981209252917</c:v>
                </c:pt>
                <c:pt idx="64">
                  <c:v>0.71666529118868738</c:v>
                </c:pt>
                <c:pt idx="65">
                  <c:v>0.72309205158068646</c:v>
                </c:pt>
                <c:pt idx="66">
                  <c:v>0.72618636116734903</c:v>
                </c:pt>
                <c:pt idx="67">
                  <c:v>0.72085940992400555</c:v>
                </c:pt>
                <c:pt idx="68">
                  <c:v>0.70962322508083653</c:v>
                </c:pt>
                <c:pt idx="69">
                  <c:v>0.70329515517799968</c:v>
                </c:pt>
                <c:pt idx="70">
                  <c:v>0.69968395243696835</c:v>
                </c:pt>
                <c:pt idx="71">
                  <c:v>0.71088918573175297</c:v>
                </c:pt>
                <c:pt idx="72">
                  <c:v>0.69821419744804603</c:v>
                </c:pt>
                <c:pt idx="73">
                  <c:v>0.69654676563259976</c:v>
                </c:pt>
                <c:pt idx="74">
                  <c:v>0.69940353978605507</c:v>
                </c:pt>
                <c:pt idx="75">
                  <c:v>0.70554594556430306</c:v>
                </c:pt>
                <c:pt idx="76">
                  <c:v>0.68736658257325889</c:v>
                </c:pt>
                <c:pt idx="77">
                  <c:v>0.68725658528414069</c:v>
                </c:pt>
                <c:pt idx="78">
                  <c:v>0.69751405636691544</c:v>
                </c:pt>
                <c:pt idx="79">
                  <c:v>0.69575764374303251</c:v>
                </c:pt>
                <c:pt idx="80">
                  <c:v>0.69674331406496359</c:v>
                </c:pt>
                <c:pt idx="81">
                  <c:v>0.68972940376268299</c:v>
                </c:pt>
                <c:pt idx="82">
                  <c:v>0.68981233817644894</c:v>
                </c:pt>
                <c:pt idx="83">
                  <c:v>0.6852245679760004</c:v>
                </c:pt>
                <c:pt idx="84">
                  <c:v>0.6768160589691643</c:v>
                </c:pt>
                <c:pt idx="85">
                  <c:v>0.67041222189428051</c:v>
                </c:pt>
                <c:pt idx="86">
                  <c:v>0.67281773080544793</c:v>
                </c:pt>
                <c:pt idx="87">
                  <c:v>0.67949183556592418</c:v>
                </c:pt>
                <c:pt idx="88">
                  <c:v>0.67594438963637726</c:v>
                </c:pt>
                <c:pt idx="89">
                  <c:v>0.67758469543577859</c:v>
                </c:pt>
                <c:pt idx="90">
                  <c:v>0.68276269689805491</c:v>
                </c:pt>
                <c:pt idx="91">
                  <c:v>0.67497379842016703</c:v>
                </c:pt>
                <c:pt idx="92">
                  <c:v>0.67020681163070606</c:v>
                </c:pt>
                <c:pt idx="93">
                  <c:v>0.66261951631046101</c:v>
                </c:pt>
                <c:pt idx="94">
                  <c:v>0.67614043807021884</c:v>
                </c:pt>
                <c:pt idx="95">
                  <c:v>0.67675835988108457</c:v>
                </c:pt>
                <c:pt idx="96">
                  <c:v>0.65769026830216748</c:v>
                </c:pt>
                <c:pt idx="97">
                  <c:v>0.65173740827511539</c:v>
                </c:pt>
                <c:pt idx="98">
                  <c:v>0.65932455380105892</c:v>
                </c:pt>
                <c:pt idx="99">
                  <c:v>0.6663202838924942</c:v>
                </c:pt>
                <c:pt idx="100">
                  <c:v>0.66310632043116102</c:v>
                </c:pt>
                <c:pt idx="101">
                  <c:v>0.65736099655267322</c:v>
                </c:pt>
                <c:pt idx="102">
                  <c:v>0.66407854707671965</c:v>
                </c:pt>
                <c:pt idx="103">
                  <c:v>0.66287776912732621</c:v>
                </c:pt>
                <c:pt idx="104">
                  <c:v>0.66733618052912758</c:v>
                </c:pt>
                <c:pt idx="105">
                  <c:v>0.67264646521473159</c:v>
                </c:pt>
                <c:pt idx="106">
                  <c:v>0.68009143277709427</c:v>
                </c:pt>
                <c:pt idx="107">
                  <c:v>0.66806050317265919</c:v>
                </c:pt>
                <c:pt idx="108">
                  <c:v>0.66153942567473456</c:v>
                </c:pt>
                <c:pt idx="109">
                  <c:v>0.65888713264606635</c:v>
                </c:pt>
                <c:pt idx="110">
                  <c:v>0.65069148898998641</c:v>
                </c:pt>
                <c:pt idx="111">
                  <c:v>0.66684699369089551</c:v>
                </c:pt>
                <c:pt idx="112">
                  <c:v>0.66613321829403205</c:v>
                </c:pt>
                <c:pt idx="113">
                  <c:v>0.66250837708030819</c:v>
                </c:pt>
                <c:pt idx="114">
                  <c:v>0.66666902114795079</c:v>
                </c:pt>
                <c:pt idx="115">
                  <c:v>0.66177928588384816</c:v>
                </c:pt>
                <c:pt idx="116">
                  <c:v>0.66527562859283529</c:v>
                </c:pt>
                <c:pt idx="117">
                  <c:v>0.66657030445757492</c:v>
                </c:pt>
                <c:pt idx="118">
                  <c:v>0.67571718773225098</c:v>
                </c:pt>
                <c:pt idx="119">
                  <c:v>0.66432612755005671</c:v>
                </c:pt>
                <c:pt idx="120">
                  <c:v>0.65523773705800825</c:v>
                </c:pt>
                <c:pt idx="121">
                  <c:v>0.65616029678320176</c:v>
                </c:pt>
                <c:pt idx="122">
                  <c:v>0.65628741671479529</c:v>
                </c:pt>
                <c:pt idx="123">
                  <c:v>0.66787487586891858</c:v>
                </c:pt>
                <c:pt idx="124">
                  <c:v>0.65659472756287407</c:v>
                </c:pt>
                <c:pt idx="125">
                  <c:v>0.66044389711438856</c:v>
                </c:pt>
                <c:pt idx="126">
                  <c:v>0.66862677759165667</c:v>
                </c:pt>
                <c:pt idx="127">
                  <c:v>0.66211606466718043</c:v>
                </c:pt>
                <c:pt idx="128">
                  <c:v>0.66410936458564707</c:v>
                </c:pt>
                <c:pt idx="129">
                  <c:v>0.65479266470202069</c:v>
                </c:pt>
                <c:pt idx="130">
                  <c:v>0.6596410492406809</c:v>
                </c:pt>
                <c:pt idx="131">
                  <c:v>0.66039957113725711</c:v>
                </c:pt>
                <c:pt idx="132">
                  <c:v>0.65359096082840551</c:v>
                </c:pt>
                <c:pt idx="133">
                  <c:v>0.65501569699554663</c:v>
                </c:pt>
                <c:pt idx="134">
                  <c:v>0.65882691888777301</c:v>
                </c:pt>
                <c:pt idx="135">
                  <c:v>0.6583512964861975</c:v>
                </c:pt>
                <c:pt idx="136">
                  <c:v>0.6495630898287309</c:v>
                </c:pt>
                <c:pt idx="137">
                  <c:v>0.65613058879312725</c:v>
                </c:pt>
                <c:pt idx="138">
                  <c:v>0.65784724303005326</c:v>
                </c:pt>
                <c:pt idx="139">
                  <c:v>0.66988004485095454</c:v>
                </c:pt>
                <c:pt idx="140">
                  <c:v>0.65835304083865753</c:v>
                </c:pt>
                <c:pt idx="141">
                  <c:v>0.66121595351220008</c:v>
                </c:pt>
                <c:pt idx="142">
                  <c:v>0.67987535297641122</c:v>
                </c:pt>
                <c:pt idx="143">
                  <c:v>0.6761170445406961</c:v>
                </c:pt>
                <c:pt idx="144">
                  <c:v>0.6605703395214233</c:v>
                </c:pt>
                <c:pt idx="145">
                  <c:v>0.65790467399513297</c:v>
                </c:pt>
                <c:pt idx="146">
                  <c:v>0.6624799478820057</c:v>
                </c:pt>
                <c:pt idx="147">
                  <c:v>0.68149680858525596</c:v>
                </c:pt>
                <c:pt idx="148">
                  <c:v>0.67141335153089365</c:v>
                </c:pt>
                <c:pt idx="149">
                  <c:v>0.65514033074964328</c:v>
                </c:pt>
                <c:pt idx="150">
                  <c:v>0.66264858413194849</c:v>
                </c:pt>
                <c:pt idx="151">
                  <c:v>0.65453923914635903</c:v>
                </c:pt>
                <c:pt idx="152">
                  <c:v>0.6580219286861726</c:v>
                </c:pt>
                <c:pt idx="153">
                  <c:v>0.65873379417561961</c:v>
                </c:pt>
                <c:pt idx="154">
                  <c:v>0.65353947880202246</c:v>
                </c:pt>
                <c:pt idx="155">
                  <c:v>0.65768894217187879</c:v>
                </c:pt>
                <c:pt idx="156">
                  <c:v>0.64382028643223044</c:v>
                </c:pt>
                <c:pt idx="157">
                  <c:v>0.64276947263901163</c:v>
                </c:pt>
                <c:pt idx="158">
                  <c:v>0.64301662118580938</c:v>
                </c:pt>
                <c:pt idx="159">
                  <c:v>0.64369749052770253</c:v>
                </c:pt>
                <c:pt idx="160">
                  <c:v>0.65303976702843591</c:v>
                </c:pt>
              </c:numCache>
            </c:numRef>
          </c:yVal>
          <c:smooth val="0"/>
        </c:ser>
        <c:ser>
          <c:idx val="5"/>
          <c:order val="5"/>
          <c:tx>
            <c:v>50cc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Data!$AL$43:$AL$203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Data!$AR$43:$AR$203</c:f>
              <c:numCache>
                <c:formatCode>General</c:formatCode>
                <c:ptCount val="161"/>
                <c:pt idx="0">
                  <c:v>0.9992433053543156</c:v>
                </c:pt>
                <c:pt idx="1">
                  <c:v>1.0079335336750916</c:v>
                </c:pt>
                <c:pt idx="2">
                  <c:v>1.0068660900094852</c:v>
                </c:pt>
                <c:pt idx="3">
                  <c:v>1.0070175188618091</c:v>
                </c:pt>
                <c:pt idx="4">
                  <c:v>0.99246947749975334</c:v>
                </c:pt>
                <c:pt idx="5">
                  <c:v>0.99577682524067257</c:v>
                </c:pt>
                <c:pt idx="6">
                  <c:v>1.0014040561622473</c:v>
                </c:pt>
                <c:pt idx="7">
                  <c:v>0.99990867130803818</c:v>
                </c:pt>
                <c:pt idx="8">
                  <c:v>0.99776019959740436</c:v>
                </c:pt>
                <c:pt idx="9">
                  <c:v>0.98828473016296103</c:v>
                </c:pt>
                <c:pt idx="10">
                  <c:v>1.000206797210377</c:v>
                </c:pt>
                <c:pt idx="11">
                  <c:v>0.99953653858494496</c:v>
                </c:pt>
                <c:pt idx="12">
                  <c:v>0.9875875777097991</c:v>
                </c:pt>
                <c:pt idx="13">
                  <c:v>0.98335001881554351</c:v>
                </c:pt>
                <c:pt idx="14">
                  <c:v>0.98998362368354276</c:v>
                </c:pt>
                <c:pt idx="15">
                  <c:v>0.98802912676375554</c:v>
                </c:pt>
                <c:pt idx="16">
                  <c:v>0.97736331976670943</c:v>
                </c:pt>
                <c:pt idx="17">
                  <c:v>0.96423201985944695</c:v>
                </c:pt>
                <c:pt idx="18">
                  <c:v>0.97678049054905558</c:v>
                </c:pt>
                <c:pt idx="19">
                  <c:v>0.97918850763607601</c:v>
                </c:pt>
                <c:pt idx="20">
                  <c:v>0.96546797857067801</c:v>
                </c:pt>
                <c:pt idx="21">
                  <c:v>0.96048193449803287</c:v>
                </c:pt>
                <c:pt idx="22">
                  <c:v>0.9559762271626675</c:v>
                </c:pt>
                <c:pt idx="23">
                  <c:v>0.94622804189039478</c:v>
                </c:pt>
                <c:pt idx="24">
                  <c:v>0.94351600765171961</c:v>
                </c:pt>
                <c:pt idx="25">
                  <c:v>0.93907481082767841</c:v>
                </c:pt>
                <c:pt idx="26">
                  <c:v>0.94008086898941889</c:v>
                </c:pt>
                <c:pt idx="27">
                  <c:v>0.94085833426620413</c:v>
                </c:pt>
                <c:pt idx="28">
                  <c:v>0.92768405176949276</c:v>
                </c:pt>
                <c:pt idx="29">
                  <c:v>0.92331174253854331</c:v>
                </c:pt>
                <c:pt idx="30">
                  <c:v>0.92325977659507352</c:v>
                </c:pt>
                <c:pt idx="31">
                  <c:v>0.91585029767957182</c:v>
                </c:pt>
                <c:pt idx="32">
                  <c:v>0.90072504965853173</c:v>
                </c:pt>
                <c:pt idx="33">
                  <c:v>0.90482036972445057</c:v>
                </c:pt>
                <c:pt idx="34">
                  <c:v>0.89726387884997238</c:v>
                </c:pt>
                <c:pt idx="35">
                  <c:v>0.89094340154064944</c:v>
                </c:pt>
                <c:pt idx="36">
                  <c:v>0.88512504014410009</c:v>
                </c:pt>
                <c:pt idx="37">
                  <c:v>0.88516167175776661</c:v>
                </c:pt>
                <c:pt idx="38">
                  <c:v>0.884086196267445</c:v>
                </c:pt>
                <c:pt idx="39">
                  <c:v>0.86892765306831687</c:v>
                </c:pt>
                <c:pt idx="40">
                  <c:v>0.86324432770067627</c:v>
                </c:pt>
                <c:pt idx="41">
                  <c:v>0.86056295842243469</c:v>
                </c:pt>
                <c:pt idx="42">
                  <c:v>0.86486942699798153</c:v>
                </c:pt>
                <c:pt idx="43">
                  <c:v>0.85272481085457363</c:v>
                </c:pt>
                <c:pt idx="44">
                  <c:v>0.85012484306450919</c:v>
                </c:pt>
                <c:pt idx="45">
                  <c:v>0.84066041422430604</c:v>
                </c:pt>
                <c:pt idx="46">
                  <c:v>0.83983087688790981</c:v>
                </c:pt>
                <c:pt idx="47">
                  <c:v>0.83893809021200361</c:v>
                </c:pt>
                <c:pt idx="48">
                  <c:v>0.82512176650014335</c:v>
                </c:pt>
                <c:pt idx="49">
                  <c:v>0.82481008747911322</c:v>
                </c:pt>
                <c:pt idx="50">
                  <c:v>0.82807354071608463</c:v>
                </c:pt>
                <c:pt idx="51">
                  <c:v>0.81452176923131336</c:v>
                </c:pt>
                <c:pt idx="52">
                  <c:v>0.80910547041666414</c:v>
                </c:pt>
                <c:pt idx="53">
                  <c:v>0.8015175297206375</c:v>
                </c:pt>
                <c:pt idx="54">
                  <c:v>0.81026376267684286</c:v>
                </c:pt>
                <c:pt idx="55">
                  <c:v>0.79999158449864671</c:v>
                </c:pt>
                <c:pt idx="56">
                  <c:v>0.79450681352820718</c:v>
                </c:pt>
                <c:pt idx="57">
                  <c:v>0.79412735766218245</c:v>
                </c:pt>
                <c:pt idx="58">
                  <c:v>0.79881175513668268</c:v>
                </c:pt>
                <c:pt idx="59">
                  <c:v>0.78023577047175252</c:v>
                </c:pt>
                <c:pt idx="60">
                  <c:v>0.77644035609146467</c:v>
                </c:pt>
                <c:pt idx="61">
                  <c:v>0.77820032515727611</c:v>
                </c:pt>
                <c:pt idx="62">
                  <c:v>0.77424781849912627</c:v>
                </c:pt>
                <c:pt idx="63">
                  <c:v>0.76967374460778093</c:v>
                </c:pt>
                <c:pt idx="64">
                  <c:v>0.76385106324447749</c:v>
                </c:pt>
                <c:pt idx="65">
                  <c:v>0.75972717191935146</c:v>
                </c:pt>
                <c:pt idx="66">
                  <c:v>0.76445607624314915</c:v>
                </c:pt>
                <c:pt idx="67">
                  <c:v>0.75630727536879805</c:v>
                </c:pt>
                <c:pt idx="68">
                  <c:v>0.74590889919864922</c:v>
                </c:pt>
                <c:pt idx="69">
                  <c:v>0.7412338165476231</c:v>
                </c:pt>
                <c:pt idx="70">
                  <c:v>0.75464504882438788</c:v>
                </c:pt>
                <c:pt idx="71">
                  <c:v>0.75801652425276966</c:v>
                </c:pt>
                <c:pt idx="72">
                  <c:v>0.74114689620596297</c:v>
                </c:pt>
                <c:pt idx="73">
                  <c:v>0.7391077558558371</c:v>
                </c:pt>
                <c:pt idx="74">
                  <c:v>0.74941711151787715</c:v>
                </c:pt>
                <c:pt idx="75">
                  <c:v>0.73992304162106814</c:v>
                </c:pt>
                <c:pt idx="76">
                  <c:v>0.73145324498904907</c:v>
                </c:pt>
                <c:pt idx="77">
                  <c:v>0.73697251420355425</c:v>
                </c:pt>
                <c:pt idx="78">
                  <c:v>0.7324162806322726</c:v>
                </c:pt>
                <c:pt idx="79">
                  <c:v>0.72435551380115504</c:v>
                </c:pt>
                <c:pt idx="80">
                  <c:v>0.73225013847661558</c:v>
                </c:pt>
                <c:pt idx="81">
                  <c:v>0.71429272636753061</c:v>
                </c:pt>
                <c:pt idx="82">
                  <c:v>0.71217341065200146</c:v>
                </c:pt>
                <c:pt idx="83">
                  <c:v>0.71837809670013941</c:v>
                </c:pt>
                <c:pt idx="84">
                  <c:v>0.71743472878685577</c:v>
                </c:pt>
                <c:pt idx="85">
                  <c:v>0.71473345420303247</c:v>
                </c:pt>
                <c:pt idx="86">
                  <c:v>0.71544418366056317</c:v>
                </c:pt>
                <c:pt idx="87">
                  <c:v>0.71877051584696372</c:v>
                </c:pt>
                <c:pt idx="88">
                  <c:v>0.70954989749725417</c:v>
                </c:pt>
                <c:pt idx="89">
                  <c:v>0.71728833210791243</c:v>
                </c:pt>
                <c:pt idx="90">
                  <c:v>0.71620332127495911</c:v>
                </c:pt>
                <c:pt idx="91">
                  <c:v>0.70742155352507929</c:v>
                </c:pt>
                <c:pt idx="92">
                  <c:v>0.70543335292306952</c:v>
                </c:pt>
                <c:pt idx="93">
                  <c:v>0.69772919010123657</c:v>
                </c:pt>
                <c:pt idx="94">
                  <c:v>0.70711065355532721</c:v>
                </c:pt>
                <c:pt idx="95">
                  <c:v>0.69446789791473063</c:v>
                </c:pt>
                <c:pt idx="96">
                  <c:v>0.68661317119728504</c:v>
                </c:pt>
                <c:pt idx="97">
                  <c:v>0.69574424674785562</c:v>
                </c:pt>
                <c:pt idx="98">
                  <c:v>0.70026986844793937</c:v>
                </c:pt>
                <c:pt idx="99">
                  <c:v>0.69914888804060471</c:v>
                </c:pt>
                <c:pt idx="100">
                  <c:v>0.69228669419752109</c:v>
                </c:pt>
                <c:pt idx="101">
                  <c:v>0.69146768747047993</c:v>
                </c:pt>
                <c:pt idx="102">
                  <c:v>0.69771939607405753</c:v>
                </c:pt>
                <c:pt idx="103">
                  <c:v>0.69915776063415602</c:v>
                </c:pt>
                <c:pt idx="104">
                  <c:v>0.68867605395577014</c:v>
                </c:pt>
                <c:pt idx="105">
                  <c:v>0.69023424589137927</c:v>
                </c:pt>
                <c:pt idx="106">
                  <c:v>0.69183898772876007</c:v>
                </c:pt>
                <c:pt idx="107">
                  <c:v>0.69707363909607056</c:v>
                </c:pt>
                <c:pt idx="108">
                  <c:v>0.68859148260591019</c:v>
                </c:pt>
                <c:pt idx="109">
                  <c:v>0.68828943503378071</c:v>
                </c:pt>
                <c:pt idx="110">
                  <c:v>0.6927608545252526</c:v>
                </c:pt>
                <c:pt idx="111">
                  <c:v>0.6882403361108379</c:v>
                </c:pt>
                <c:pt idx="112">
                  <c:v>0.68765438111871136</c:v>
                </c:pt>
                <c:pt idx="113">
                  <c:v>0.68669021557019949</c:v>
                </c:pt>
                <c:pt idx="114">
                  <c:v>0.68881291762611763</c:v>
                </c:pt>
                <c:pt idx="115">
                  <c:v>0.67681845474983615</c:v>
                </c:pt>
                <c:pt idx="116">
                  <c:v>0.67981851154258288</c:v>
                </c:pt>
                <c:pt idx="117">
                  <c:v>0.68141243495550918</c:v>
                </c:pt>
                <c:pt idx="118">
                  <c:v>0.67601446762126594</c:v>
                </c:pt>
                <c:pt idx="119">
                  <c:v>0.67918761845482423</c:v>
                </c:pt>
                <c:pt idx="120">
                  <c:v>0.67254479987185201</c:v>
                </c:pt>
                <c:pt idx="121">
                  <c:v>0.6778265990535095</c:v>
                </c:pt>
                <c:pt idx="122">
                  <c:v>0.69247510247777877</c:v>
                </c:pt>
                <c:pt idx="123">
                  <c:v>0.67738686338487752</c:v>
                </c:pt>
                <c:pt idx="124">
                  <c:v>0.6774168821123201</c:v>
                </c:pt>
                <c:pt idx="125">
                  <c:v>0.67134540569285417</c:v>
                </c:pt>
                <c:pt idx="126">
                  <c:v>0.67482250366206653</c:v>
                </c:pt>
                <c:pt idx="127">
                  <c:v>0.66834101030311965</c:v>
                </c:pt>
                <c:pt idx="128">
                  <c:v>0.66274161297489464</c:v>
                </c:pt>
                <c:pt idx="129">
                  <c:v>0.66944370731434744</c:v>
                </c:pt>
                <c:pt idx="130">
                  <c:v>0.67382916209423416</c:v>
                </c:pt>
                <c:pt idx="131">
                  <c:v>0.67193401680413134</c:v>
                </c:pt>
                <c:pt idx="132">
                  <c:v>0.66513977957302661</c:v>
                </c:pt>
                <c:pt idx="133">
                  <c:v>0.67639717244320807</c:v>
                </c:pt>
                <c:pt idx="134">
                  <c:v>0.6713841007947503</c:v>
                </c:pt>
                <c:pt idx="135">
                  <c:v>0.68132320420791237</c:v>
                </c:pt>
                <c:pt idx="136">
                  <c:v>0.66418035651870022</c:v>
                </c:pt>
                <c:pt idx="137">
                  <c:v>0.66513262488494618</c:v>
                </c:pt>
                <c:pt idx="138">
                  <c:v>0.67418071340473396</c:v>
                </c:pt>
                <c:pt idx="139">
                  <c:v>0.67102952687883843</c:v>
                </c:pt>
                <c:pt idx="140">
                  <c:v>0.66812325720941756</c:v>
                </c:pt>
                <c:pt idx="141">
                  <c:v>0.66887970299461696</c:v>
                </c:pt>
                <c:pt idx="142">
                  <c:v>0.68019624062295048</c:v>
                </c:pt>
                <c:pt idx="143">
                  <c:v>0.67429704143681457</c:v>
                </c:pt>
                <c:pt idx="144">
                  <c:v>0.66513023222982981</c:v>
                </c:pt>
                <c:pt idx="145">
                  <c:v>0.66831697015468117</c:v>
                </c:pt>
                <c:pt idx="146">
                  <c:v>0.67601381407045724</c:v>
                </c:pt>
                <c:pt idx="147">
                  <c:v>0.68511608332748841</c:v>
                </c:pt>
                <c:pt idx="148">
                  <c:v>0.67735309068373106</c:v>
                </c:pt>
                <c:pt idx="149">
                  <c:v>0.67856843047821547</c:v>
                </c:pt>
                <c:pt idx="150">
                  <c:v>0.68136163440800124</c:v>
                </c:pt>
                <c:pt idx="151">
                  <c:v>0.6720362218237883</c:v>
                </c:pt>
                <c:pt idx="152">
                  <c:v>0.66293238304349966</c:v>
                </c:pt>
                <c:pt idx="153">
                  <c:v>0.66675689181310849</c:v>
                </c:pt>
                <c:pt idx="154">
                  <c:v>0.66615269211535255</c:v>
                </c:pt>
                <c:pt idx="155">
                  <c:v>0.66997388674149161</c:v>
                </c:pt>
                <c:pt idx="156">
                  <c:v>0.66593433753964937</c:v>
                </c:pt>
                <c:pt idx="157">
                  <c:v>0.67227493380406012</c:v>
                </c:pt>
                <c:pt idx="158">
                  <c:v>0.6694851015739135</c:v>
                </c:pt>
                <c:pt idx="159">
                  <c:v>0.67311652298061597</c:v>
                </c:pt>
                <c:pt idx="160">
                  <c:v>0.65871879474568751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3344"/>
        <c:axId val="164608768"/>
      </c:scatterChart>
      <c:valAx>
        <c:axId val="1103334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Core Length [cm]</a:t>
                </a:r>
                <a:endParaRPr lang="en-US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4608768"/>
        <c:crosses val="autoZero"/>
        <c:crossBetween val="midCat"/>
        <c:majorUnit val="20"/>
      </c:valAx>
      <c:valAx>
        <c:axId val="164608768"/>
        <c:scaling>
          <c:orientation val="minMax"/>
          <c:max val="1"/>
          <c:min val="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Water Saturation [Frac]</a:t>
                </a:r>
                <a:endParaRPr lang="en-US" sz="1200" b="1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033344"/>
        <c:crosses val="autoZero"/>
        <c:crossBetween val="midCat"/>
      </c:valAx>
      <c:spPr>
        <a:noFill/>
        <a:ln w="19050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6062374428692938"/>
          <c:y val="0.52462511695006109"/>
          <c:w val="0.47773386686083308"/>
          <c:h val="3.7854732035184906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Secondary Drainage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500822019133876"/>
          <c:y val="0.15601962321476021"/>
          <c:w val="0.463522672206927"/>
          <c:h val="0.49491798825455452"/>
        </c:manualLayout>
      </c:layout>
      <c:scatterChart>
        <c:scatterStyle val="lineMarker"/>
        <c:varyColors val="0"/>
        <c:ser>
          <c:idx val="0"/>
          <c:order val="0"/>
          <c:tx>
            <c:v>1ml/min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Data!$AS$43:$AS$203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Data!$AT$43:$AT$203</c:f>
              <c:numCache>
                <c:formatCode>General</c:formatCode>
                <c:ptCount val="161"/>
                <c:pt idx="0">
                  <c:v>0.56807449238400931</c:v>
                </c:pt>
                <c:pt idx="1">
                  <c:v>0.57300335867067298</c:v>
                </c:pt>
                <c:pt idx="2">
                  <c:v>0.57835128898452703</c:v>
                </c:pt>
                <c:pt idx="3">
                  <c:v>0.59106744654930465</c:v>
                </c:pt>
                <c:pt idx="4">
                  <c:v>0.59560672689211414</c:v>
                </c:pt>
                <c:pt idx="5">
                  <c:v>0.59328227109830722</c:v>
                </c:pt>
                <c:pt idx="6">
                  <c:v>0.60185080130477986</c:v>
                </c:pt>
                <c:pt idx="7">
                  <c:v>0.59742312582986123</c:v>
                </c:pt>
                <c:pt idx="8">
                  <c:v>0.61255705820645945</c:v>
                </c:pt>
                <c:pt idx="9">
                  <c:v>0.61082154206623618</c:v>
                </c:pt>
                <c:pt idx="10">
                  <c:v>0.61480097551235746</c:v>
                </c:pt>
                <c:pt idx="11">
                  <c:v>0.61601152236379564</c:v>
                </c:pt>
                <c:pt idx="12">
                  <c:v>0.61097170728956696</c:v>
                </c:pt>
                <c:pt idx="13">
                  <c:v>0.60828877954572946</c:v>
                </c:pt>
                <c:pt idx="14">
                  <c:v>0.61074484004856411</c:v>
                </c:pt>
                <c:pt idx="15">
                  <c:v>0.61569246897489627</c:v>
                </c:pt>
                <c:pt idx="16">
                  <c:v>0.61188967677869621</c:v>
                </c:pt>
                <c:pt idx="17">
                  <c:v>0.6206775986853611</c:v>
                </c:pt>
                <c:pt idx="18">
                  <c:v>0.62886757425742523</c:v>
                </c:pt>
                <c:pt idx="19">
                  <c:v>0.64170657070807313</c:v>
                </c:pt>
                <c:pt idx="20">
                  <c:v>0.63032319058790587</c:v>
                </c:pt>
                <c:pt idx="21">
                  <c:v>0.63520431515868592</c:v>
                </c:pt>
                <c:pt idx="22">
                  <c:v>0.63694588626245219</c:v>
                </c:pt>
                <c:pt idx="23">
                  <c:v>0.62735353082196521</c:v>
                </c:pt>
                <c:pt idx="24">
                  <c:v>0.62756721532025816</c:v>
                </c:pt>
                <c:pt idx="25">
                  <c:v>0.62280421817047071</c:v>
                </c:pt>
                <c:pt idx="26">
                  <c:v>0.62064836078276631</c:v>
                </c:pt>
                <c:pt idx="27">
                  <c:v>0.63472517631254965</c:v>
                </c:pt>
                <c:pt idx="28">
                  <c:v>0.62330328645084343</c:v>
                </c:pt>
                <c:pt idx="29">
                  <c:v>0.62054470557688046</c:v>
                </c:pt>
                <c:pt idx="30">
                  <c:v>0.61531719152099107</c:v>
                </c:pt>
                <c:pt idx="31">
                  <c:v>0.62150866391310144</c:v>
                </c:pt>
                <c:pt idx="32">
                  <c:v>0.61084556372084553</c:v>
                </c:pt>
                <c:pt idx="33">
                  <c:v>0.60663411231252229</c:v>
                </c:pt>
                <c:pt idx="34">
                  <c:v>0.59838176574199542</c:v>
                </c:pt>
                <c:pt idx="35">
                  <c:v>0.59614978383021844</c:v>
                </c:pt>
                <c:pt idx="36">
                  <c:v>0.5982308669729266</c:v>
                </c:pt>
                <c:pt idx="37">
                  <c:v>0.5842846886921278</c:v>
                </c:pt>
                <c:pt idx="38">
                  <c:v>0.58981813596368349</c:v>
                </c:pt>
                <c:pt idx="39">
                  <c:v>0.58997845576482033</c:v>
                </c:pt>
                <c:pt idx="40">
                  <c:v>0.58800940384840761</c:v>
                </c:pt>
                <c:pt idx="41">
                  <c:v>0.59633749643013878</c:v>
                </c:pt>
                <c:pt idx="42">
                  <c:v>0.59211146355701538</c:v>
                </c:pt>
                <c:pt idx="43">
                  <c:v>0.58597392445350294</c:v>
                </c:pt>
                <c:pt idx="44">
                  <c:v>0.59718715174427539</c:v>
                </c:pt>
                <c:pt idx="45">
                  <c:v>0.5830053592363087</c:v>
                </c:pt>
                <c:pt idx="46">
                  <c:v>0.5759371187367649</c:v>
                </c:pt>
                <c:pt idx="47">
                  <c:v>0.56454149570468981</c:v>
                </c:pt>
                <c:pt idx="48">
                  <c:v>0.57624563134453954</c:v>
                </c:pt>
                <c:pt idx="49">
                  <c:v>0.56584102110451184</c:v>
                </c:pt>
                <c:pt idx="50">
                  <c:v>0.56177406046587153</c:v>
                </c:pt>
                <c:pt idx="51">
                  <c:v>0.57850416451788356</c:v>
                </c:pt>
                <c:pt idx="52">
                  <c:v>0.56691310703719011</c:v>
                </c:pt>
                <c:pt idx="53">
                  <c:v>0.57136120163577897</c:v>
                </c:pt>
                <c:pt idx="54">
                  <c:v>0.55813250683477722</c:v>
                </c:pt>
                <c:pt idx="55">
                  <c:v>0.55977811128097876</c:v>
                </c:pt>
                <c:pt idx="56">
                  <c:v>0.57288710019063815</c:v>
                </c:pt>
                <c:pt idx="57">
                  <c:v>0.56262161497664187</c:v>
                </c:pt>
                <c:pt idx="58">
                  <c:v>0.56220956961488089</c:v>
                </c:pt>
                <c:pt idx="59">
                  <c:v>0.54789570987719394</c:v>
                </c:pt>
                <c:pt idx="60">
                  <c:v>0.55917090837210337</c:v>
                </c:pt>
                <c:pt idx="61">
                  <c:v>0.55085177069343216</c:v>
                </c:pt>
                <c:pt idx="62">
                  <c:v>0.54471902268760874</c:v>
                </c:pt>
                <c:pt idx="63">
                  <c:v>0.55371975820524655</c:v>
                </c:pt>
                <c:pt idx="64">
                  <c:v>0.55969574427113467</c:v>
                </c:pt>
                <c:pt idx="65">
                  <c:v>0.56778508511929193</c:v>
                </c:pt>
                <c:pt idx="66">
                  <c:v>0.55420896322580171</c:v>
                </c:pt>
                <c:pt idx="67">
                  <c:v>0.55622764863656571</c:v>
                </c:pt>
                <c:pt idx="68">
                  <c:v>0.55491353859131176</c:v>
                </c:pt>
                <c:pt idx="69">
                  <c:v>0.54739162898158766</c:v>
                </c:pt>
                <c:pt idx="70">
                  <c:v>0.5566759732989417</c:v>
                </c:pt>
                <c:pt idx="71">
                  <c:v>0.5486362897469067</c:v>
                </c:pt>
                <c:pt idx="72">
                  <c:v>0.5515227691590685</c:v>
                </c:pt>
                <c:pt idx="73">
                  <c:v>0.55000105732834159</c:v>
                </c:pt>
                <c:pt idx="74">
                  <c:v>0.5492445069285441</c:v>
                </c:pt>
                <c:pt idx="75">
                  <c:v>0.55719984467116246</c:v>
                </c:pt>
                <c:pt idx="76">
                  <c:v>0.55023426020903243</c:v>
                </c:pt>
                <c:pt idx="77">
                  <c:v>0.54791518349456292</c:v>
                </c:pt>
                <c:pt idx="78">
                  <c:v>0.54570529368082388</c:v>
                </c:pt>
                <c:pt idx="79">
                  <c:v>0.54732775725112781</c:v>
                </c:pt>
                <c:pt idx="80">
                  <c:v>0.55176894999218906</c:v>
                </c:pt>
                <c:pt idx="81">
                  <c:v>0.54716676834185374</c:v>
                </c:pt>
                <c:pt idx="82">
                  <c:v>0.53692251727901075</c:v>
                </c:pt>
                <c:pt idx="83">
                  <c:v>0.53481543033392931</c:v>
                </c:pt>
                <c:pt idx="84">
                  <c:v>0.54680114787305878</c:v>
                </c:pt>
                <c:pt idx="85">
                  <c:v>0.54442664193054213</c:v>
                </c:pt>
                <c:pt idx="86">
                  <c:v>0.54618919792559761</c:v>
                </c:pt>
                <c:pt idx="87">
                  <c:v>0.54715676551521886</c:v>
                </c:pt>
                <c:pt idx="88">
                  <c:v>0.54844216816047797</c:v>
                </c:pt>
                <c:pt idx="89">
                  <c:v>0.54965075504779159</c:v>
                </c:pt>
                <c:pt idx="90">
                  <c:v>0.5383541743811765</c:v>
                </c:pt>
                <c:pt idx="91">
                  <c:v>0.53669276273678135</c:v>
                </c:pt>
                <c:pt idx="92">
                  <c:v>0.53381328184031707</c:v>
                </c:pt>
                <c:pt idx="93">
                  <c:v>0.52973143982002202</c:v>
                </c:pt>
                <c:pt idx="94">
                  <c:v>0.54091377045688471</c:v>
                </c:pt>
                <c:pt idx="95">
                  <c:v>0.53634499542361669</c:v>
                </c:pt>
                <c:pt idx="96">
                  <c:v>0.53248259040616519</c:v>
                </c:pt>
                <c:pt idx="97">
                  <c:v>0.53731962824598767</c:v>
                </c:pt>
                <c:pt idx="98">
                  <c:v>0.53698184201069632</c:v>
                </c:pt>
                <c:pt idx="99">
                  <c:v>0.53374757885509971</c:v>
                </c:pt>
                <c:pt idx="100">
                  <c:v>0.53501784839364486</c:v>
                </c:pt>
                <c:pt idx="101">
                  <c:v>0.540870926125669</c:v>
                </c:pt>
                <c:pt idx="102">
                  <c:v>0.53399730364995457</c:v>
                </c:pt>
                <c:pt idx="103">
                  <c:v>0.53581994479439399</c:v>
                </c:pt>
                <c:pt idx="104">
                  <c:v>0.54313783528549464</c:v>
                </c:pt>
                <c:pt idx="105">
                  <c:v>0.54799192692034471</c:v>
                </c:pt>
                <c:pt idx="106">
                  <c:v>0.54879481409140429</c:v>
                </c:pt>
                <c:pt idx="107">
                  <c:v>0.54090365134142204</c:v>
                </c:pt>
                <c:pt idx="108">
                  <c:v>0.55124919923126214</c:v>
                </c:pt>
                <c:pt idx="109">
                  <c:v>0.54909009525674568</c:v>
                </c:pt>
                <c:pt idx="110">
                  <c:v>0.54871870130051636</c:v>
                </c:pt>
                <c:pt idx="111">
                  <c:v>0.55378194949906612</c:v>
                </c:pt>
                <c:pt idx="112">
                  <c:v>0.55387248728421401</c:v>
                </c:pt>
                <c:pt idx="113">
                  <c:v>0.56696079526415633</c:v>
                </c:pt>
                <c:pt idx="114">
                  <c:v>0.54830689250851106</c:v>
                </c:pt>
                <c:pt idx="115">
                  <c:v>0.5514850655607223</c:v>
                </c:pt>
                <c:pt idx="116">
                  <c:v>0.55944237111308814</c:v>
                </c:pt>
                <c:pt idx="117">
                  <c:v>0.55829678620281209</c:v>
                </c:pt>
                <c:pt idx="118">
                  <c:v>0.55244512708715243</c:v>
                </c:pt>
                <c:pt idx="119">
                  <c:v>0.54803583542559842</c:v>
                </c:pt>
                <c:pt idx="120">
                  <c:v>0.5498422515200263</c:v>
                </c:pt>
                <c:pt idx="121">
                  <c:v>0.55802718161749565</c:v>
                </c:pt>
                <c:pt idx="122">
                  <c:v>0.55623248017354265</c:v>
                </c:pt>
                <c:pt idx="123">
                  <c:v>0.56625053199035424</c:v>
                </c:pt>
                <c:pt idx="124">
                  <c:v>0.56382185489996506</c:v>
                </c:pt>
                <c:pt idx="125">
                  <c:v>0.56697640572084307</c:v>
                </c:pt>
                <c:pt idx="126">
                  <c:v>0.56223410593009415</c:v>
                </c:pt>
                <c:pt idx="127">
                  <c:v>0.56644921041844665</c:v>
                </c:pt>
                <c:pt idx="128">
                  <c:v>0.57389330148855822</c:v>
                </c:pt>
                <c:pt idx="129">
                  <c:v>0.57417701364544249</c:v>
                </c:pt>
                <c:pt idx="130">
                  <c:v>0.57332294948493734</c:v>
                </c:pt>
                <c:pt idx="131">
                  <c:v>0.5713755141797987</c:v>
                </c:pt>
                <c:pt idx="132">
                  <c:v>0.58613031287304607</c:v>
                </c:pt>
                <c:pt idx="133">
                  <c:v>0.57721593332447596</c:v>
                </c:pt>
                <c:pt idx="134">
                  <c:v>0.58554975440766199</c:v>
                </c:pt>
                <c:pt idx="135">
                  <c:v>0.59171671933532866</c:v>
                </c:pt>
                <c:pt idx="136">
                  <c:v>0.59228241873470822</c:v>
                </c:pt>
                <c:pt idx="137">
                  <c:v>0.59147072769363829</c:v>
                </c:pt>
                <c:pt idx="138">
                  <c:v>0.58877840414189964</c:v>
                </c:pt>
                <c:pt idx="139">
                  <c:v>0.61031854051042644</c:v>
                </c:pt>
                <c:pt idx="140">
                  <c:v>0.60716529596555047</c:v>
                </c:pt>
                <c:pt idx="141">
                  <c:v>0.60670648260567517</c:v>
                </c:pt>
                <c:pt idx="142">
                  <c:v>0.61857868165093133</c:v>
                </c:pt>
                <c:pt idx="143">
                  <c:v>0.61994384796625257</c:v>
                </c:pt>
                <c:pt idx="144">
                  <c:v>0.61494317780758012</c:v>
                </c:pt>
                <c:pt idx="145">
                  <c:v>0.60909485049369239</c:v>
                </c:pt>
                <c:pt idx="146">
                  <c:v>0.615097406008981</c:v>
                </c:pt>
                <c:pt idx="147">
                  <c:v>0.63143718874938637</c:v>
                </c:pt>
                <c:pt idx="148">
                  <c:v>0.62523936522084278</c:v>
                </c:pt>
                <c:pt idx="149">
                  <c:v>0.61245347958698215</c:v>
                </c:pt>
                <c:pt idx="150">
                  <c:v>0.61156984413934568</c:v>
                </c:pt>
                <c:pt idx="151">
                  <c:v>0.62274747277433173</c:v>
                </c:pt>
                <c:pt idx="152">
                  <c:v>0.63128801217792707</c:v>
                </c:pt>
                <c:pt idx="153">
                  <c:v>0.62387218566946945</c:v>
                </c:pt>
                <c:pt idx="154">
                  <c:v>0.62653497805189795</c:v>
                </c:pt>
                <c:pt idx="155">
                  <c:v>0.62170914377450259</c:v>
                </c:pt>
                <c:pt idx="156">
                  <c:v>0.63011657764290718</c:v>
                </c:pt>
                <c:pt idx="157">
                  <c:v>0.61782877316857943</c:v>
                </c:pt>
                <c:pt idx="158">
                  <c:v>0.61983516634967806</c:v>
                </c:pt>
                <c:pt idx="159">
                  <c:v>0.62609823732908743</c:v>
                </c:pt>
                <c:pt idx="160">
                  <c:v>0.6468488659237579</c:v>
                </c:pt>
              </c:numCache>
            </c:numRef>
          </c:yVal>
          <c:smooth val="0"/>
        </c:ser>
        <c:ser>
          <c:idx val="1"/>
          <c:order val="1"/>
          <c:tx>
            <c:v>2ml/min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79646">
                  <a:lumMod val="75000"/>
                </a:srgbClr>
              </a:solidFill>
              <a:ln>
                <a:noFill/>
              </a:ln>
            </c:spPr>
          </c:marker>
          <c:xVal>
            <c:numRef>
              <c:f>Data!$AS$43:$AS$203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Data!$AU$43:$AU$203</c:f>
              <c:numCache>
                <c:formatCode>General</c:formatCode>
                <c:ptCount val="161"/>
                <c:pt idx="0">
                  <c:v>0.46554937432563154</c:v>
                </c:pt>
                <c:pt idx="1">
                  <c:v>0.45588828000707143</c:v>
                </c:pt>
                <c:pt idx="2">
                  <c:v>0.47360448490168094</c:v>
                </c:pt>
                <c:pt idx="3">
                  <c:v>0.49232347555979777</c:v>
                </c:pt>
                <c:pt idx="4">
                  <c:v>0.48918892338817244</c:v>
                </c:pt>
                <c:pt idx="5">
                  <c:v>0.49023961773592933</c:v>
                </c:pt>
                <c:pt idx="6">
                  <c:v>0.49050489292299004</c:v>
                </c:pt>
                <c:pt idx="7">
                  <c:v>0.50547620887574374</c:v>
                </c:pt>
                <c:pt idx="8">
                  <c:v>0.50362904369028338</c:v>
                </c:pt>
                <c:pt idx="9">
                  <c:v>0.50280956022139733</c:v>
                </c:pt>
                <c:pt idx="10">
                  <c:v>0.49541480668026278</c:v>
                </c:pt>
                <c:pt idx="11">
                  <c:v>0.49554007515205106</c:v>
                </c:pt>
                <c:pt idx="12">
                  <c:v>0.49717354835981253</c:v>
                </c:pt>
                <c:pt idx="13">
                  <c:v>0.49698596289432706</c:v>
                </c:pt>
                <c:pt idx="14">
                  <c:v>0.50659287912584416</c:v>
                </c:pt>
                <c:pt idx="15">
                  <c:v>0.51157420524735009</c:v>
                </c:pt>
                <c:pt idx="16">
                  <c:v>0.52350382522832395</c:v>
                </c:pt>
                <c:pt idx="17">
                  <c:v>0.52532428936051245</c:v>
                </c:pt>
                <c:pt idx="18">
                  <c:v>0.53372524752475203</c:v>
                </c:pt>
                <c:pt idx="19">
                  <c:v>0.53099056470121553</c:v>
                </c:pt>
                <c:pt idx="20">
                  <c:v>0.53281277355649737</c:v>
                </c:pt>
                <c:pt idx="21">
                  <c:v>0.52208631725711441</c:v>
                </c:pt>
                <c:pt idx="22">
                  <c:v>0.52413141806252805</c:v>
                </c:pt>
                <c:pt idx="23">
                  <c:v>0.52310420726492768</c:v>
                </c:pt>
                <c:pt idx="24">
                  <c:v>0.52377148542879715</c:v>
                </c:pt>
                <c:pt idx="25">
                  <c:v>0.50879731080994905</c:v>
                </c:pt>
                <c:pt idx="26">
                  <c:v>0.51482128516885306</c:v>
                </c:pt>
                <c:pt idx="27">
                  <c:v>0.52336141273928094</c:v>
                </c:pt>
                <c:pt idx="28">
                  <c:v>0.51514853916032477</c:v>
                </c:pt>
                <c:pt idx="29">
                  <c:v>0.51377202647036102</c:v>
                </c:pt>
                <c:pt idx="30">
                  <c:v>0.51645384998352073</c:v>
                </c:pt>
                <c:pt idx="31">
                  <c:v>0.52271691338891901</c:v>
                </c:pt>
                <c:pt idx="32">
                  <c:v>0.50922630954636983</c:v>
                </c:pt>
                <c:pt idx="33">
                  <c:v>0.50805720265085441</c:v>
                </c:pt>
                <c:pt idx="34">
                  <c:v>0.50284559406600704</c:v>
                </c:pt>
                <c:pt idx="35">
                  <c:v>0.50431635426495269</c:v>
                </c:pt>
                <c:pt idx="36">
                  <c:v>0.50860130974489282</c:v>
                </c:pt>
                <c:pt idx="37">
                  <c:v>0.48883007925224181</c:v>
                </c:pt>
                <c:pt idx="38">
                  <c:v>0.5014011096788652</c:v>
                </c:pt>
                <c:pt idx="39">
                  <c:v>0.51077211758982599</c:v>
                </c:pt>
                <c:pt idx="40">
                  <c:v>0.50989679207429195</c:v>
                </c:pt>
                <c:pt idx="41">
                  <c:v>0.5044335936139539</c:v>
                </c:pt>
                <c:pt idx="42">
                  <c:v>0.50210646992214125</c:v>
                </c:pt>
                <c:pt idx="43">
                  <c:v>0.51555738574499521</c:v>
                </c:pt>
                <c:pt idx="44">
                  <c:v>0.50876722763757298</c:v>
                </c:pt>
                <c:pt idx="45">
                  <c:v>0.49907190308714316</c:v>
                </c:pt>
                <c:pt idx="46">
                  <c:v>0.4952530536117451</c:v>
                </c:pt>
                <c:pt idx="47">
                  <c:v>0.50097509488826597</c:v>
                </c:pt>
                <c:pt idx="48">
                  <c:v>0.49292329926418976</c:v>
                </c:pt>
                <c:pt idx="49">
                  <c:v>0.49327407781849858</c:v>
                </c:pt>
                <c:pt idx="50">
                  <c:v>0.50350143513000778</c:v>
                </c:pt>
                <c:pt idx="51">
                  <c:v>0.51451399829039279</c:v>
                </c:pt>
                <c:pt idx="52">
                  <c:v>0.4978421895655703</c:v>
                </c:pt>
                <c:pt idx="53">
                  <c:v>0.48781260337995186</c:v>
                </c:pt>
                <c:pt idx="54">
                  <c:v>0.4883720930232559</c:v>
                </c:pt>
                <c:pt idx="55">
                  <c:v>0.49465615664053225</c:v>
                </c:pt>
                <c:pt idx="56">
                  <c:v>0.49942102661865506</c:v>
                </c:pt>
                <c:pt idx="57">
                  <c:v>0.48922061044571685</c:v>
                </c:pt>
                <c:pt idx="58">
                  <c:v>0.50571842840471115</c:v>
                </c:pt>
                <c:pt idx="59">
                  <c:v>0.49463998256676267</c:v>
                </c:pt>
                <c:pt idx="60">
                  <c:v>0.49148246722532535</c:v>
                </c:pt>
                <c:pt idx="61">
                  <c:v>0.48395419523573835</c:v>
                </c:pt>
                <c:pt idx="62">
                  <c:v>0.48966841186736459</c:v>
                </c:pt>
                <c:pt idx="63">
                  <c:v>0.499574206698217</c:v>
                </c:pt>
                <c:pt idx="64">
                  <c:v>0.505274958047922</c:v>
                </c:pt>
                <c:pt idx="65">
                  <c:v>0.49628627420895877</c:v>
                </c:pt>
                <c:pt idx="66">
                  <c:v>0.48578906156309659</c:v>
                </c:pt>
                <c:pt idx="67">
                  <c:v>0.49977648636566802</c:v>
                </c:pt>
                <c:pt idx="68">
                  <c:v>0.49132574159988729</c:v>
                </c:pt>
                <c:pt idx="69">
                  <c:v>0.49302649930264986</c:v>
                </c:pt>
                <c:pt idx="70">
                  <c:v>0.49650646976289392</c:v>
                </c:pt>
                <c:pt idx="71">
                  <c:v>0.50118383761281726</c:v>
                </c:pt>
                <c:pt idx="72">
                  <c:v>0.49017420224972946</c:v>
                </c:pt>
                <c:pt idx="73">
                  <c:v>0.4774330887380433</c:v>
                </c:pt>
                <c:pt idx="74">
                  <c:v>0.5005185097542485</c:v>
                </c:pt>
                <c:pt idx="75">
                  <c:v>0.49936809404455162</c:v>
                </c:pt>
                <c:pt idx="76">
                  <c:v>0.49866236034487549</c:v>
                </c:pt>
                <c:pt idx="77">
                  <c:v>0.49707553359297663</c:v>
                </c:pt>
                <c:pt idx="78">
                  <c:v>0.48578804059549568</c:v>
                </c:pt>
                <c:pt idx="79">
                  <c:v>0.48930471910427481</c:v>
                </c:pt>
                <c:pt idx="80">
                  <c:v>0.49919754576829706</c:v>
                </c:pt>
                <c:pt idx="81">
                  <c:v>0.48728358962492313</c:v>
                </c:pt>
                <c:pt idx="82">
                  <c:v>0.48851275686702472</c:v>
                </c:pt>
                <c:pt idx="83">
                  <c:v>0.49288058251059835</c:v>
                </c:pt>
                <c:pt idx="84">
                  <c:v>0.49098300697726655</c:v>
                </c:pt>
                <c:pt idx="85">
                  <c:v>0.48179927197087857</c:v>
                </c:pt>
                <c:pt idx="86">
                  <c:v>0.48661335432097053</c:v>
                </c:pt>
                <c:pt idx="87">
                  <c:v>0.49660571859591296</c:v>
                </c:pt>
                <c:pt idx="88">
                  <c:v>0.49237701419645591</c:v>
                </c:pt>
                <c:pt idx="89">
                  <c:v>0.50173208528929358</c:v>
                </c:pt>
                <c:pt idx="90">
                  <c:v>0.49468766912581552</c:v>
                </c:pt>
                <c:pt idx="91">
                  <c:v>0.50033411410524176</c:v>
                </c:pt>
                <c:pt idx="92">
                  <c:v>0.50139926678420621</c:v>
                </c:pt>
                <c:pt idx="93">
                  <c:v>0.49630905511811041</c:v>
                </c:pt>
                <c:pt idx="94">
                  <c:v>0.5018566509283251</c:v>
                </c:pt>
                <c:pt idx="95">
                  <c:v>0.50222433500542762</c:v>
                </c:pt>
                <c:pt idx="96">
                  <c:v>0.49347803032981008</c:v>
                </c:pt>
                <c:pt idx="97">
                  <c:v>0.48624214666131954</c:v>
                </c:pt>
                <c:pt idx="98">
                  <c:v>0.48955404767441069</c:v>
                </c:pt>
                <c:pt idx="99">
                  <c:v>0.49649375804102963</c:v>
                </c:pt>
                <c:pt idx="100">
                  <c:v>0.50130188283054555</c:v>
                </c:pt>
                <c:pt idx="101">
                  <c:v>0.49522379431649222</c:v>
                </c:pt>
                <c:pt idx="102">
                  <c:v>0.49590959462988754</c:v>
                </c:pt>
                <c:pt idx="103">
                  <c:v>0.50991577606341454</c:v>
                </c:pt>
                <c:pt idx="104">
                  <c:v>0.508654347611597</c:v>
                </c:pt>
                <c:pt idx="105">
                  <c:v>0.50103726415426075</c:v>
                </c:pt>
                <c:pt idx="106">
                  <c:v>0.51074972046480693</c:v>
                </c:pt>
                <c:pt idx="107">
                  <c:v>0.51202966714905962</c:v>
                </c:pt>
                <c:pt idx="108">
                  <c:v>0.50639222349107327</c:v>
                </c:pt>
                <c:pt idx="109">
                  <c:v>0.49459372508427535</c:v>
                </c:pt>
                <c:pt idx="110">
                  <c:v>0.49893428932821771</c:v>
                </c:pt>
                <c:pt idx="111">
                  <c:v>0.5084870796858092</c:v>
                </c:pt>
                <c:pt idx="112">
                  <c:v>0.51764206541932567</c:v>
                </c:pt>
                <c:pt idx="113">
                  <c:v>0.51821316877024404</c:v>
                </c:pt>
                <c:pt idx="114">
                  <c:v>0.51052453134050046</c:v>
                </c:pt>
                <c:pt idx="115">
                  <c:v>0.50941169899319927</c:v>
                </c:pt>
                <c:pt idx="116">
                  <c:v>0.51379718384808837</c:v>
                </c:pt>
                <c:pt idx="117">
                  <c:v>0.50279920465922989</c:v>
                </c:pt>
                <c:pt idx="118">
                  <c:v>0.50148993849137635</c:v>
                </c:pt>
                <c:pt idx="119">
                  <c:v>0.50531167169043423</c:v>
                </c:pt>
                <c:pt idx="120">
                  <c:v>0.50244109678722504</c:v>
                </c:pt>
                <c:pt idx="121">
                  <c:v>0.50570221529477299</c:v>
                </c:pt>
                <c:pt idx="122">
                  <c:v>0.52151681199025279</c:v>
                </c:pt>
                <c:pt idx="123">
                  <c:v>0.52221591715136939</c:v>
                </c:pt>
                <c:pt idx="124">
                  <c:v>0.53120884175023053</c:v>
                </c:pt>
                <c:pt idx="125">
                  <c:v>0.52121525931316326</c:v>
                </c:pt>
                <c:pt idx="126">
                  <c:v>0.5256554923990221</c:v>
                </c:pt>
                <c:pt idx="127">
                  <c:v>0.54730194460076353</c:v>
                </c:pt>
                <c:pt idx="128">
                  <c:v>0.54283075983114926</c:v>
                </c:pt>
                <c:pt idx="129">
                  <c:v>0.5335689045936397</c:v>
                </c:pt>
                <c:pt idx="130">
                  <c:v>0.54390597897270698</c:v>
                </c:pt>
                <c:pt idx="131">
                  <c:v>0.54656874767874442</c:v>
                </c:pt>
                <c:pt idx="132">
                  <c:v>0.5405041503567356</c:v>
                </c:pt>
                <c:pt idx="133">
                  <c:v>0.54170366589521768</c:v>
                </c:pt>
                <c:pt idx="134">
                  <c:v>0.55452571516910387</c:v>
                </c:pt>
                <c:pt idx="135">
                  <c:v>0.56380581657353768</c:v>
                </c:pt>
                <c:pt idx="136">
                  <c:v>0.5556099265990907</c:v>
                </c:pt>
                <c:pt idx="137">
                  <c:v>0.56499456112459223</c:v>
                </c:pt>
                <c:pt idx="138">
                  <c:v>0.5733717049104925</c:v>
                </c:pt>
                <c:pt idx="139">
                  <c:v>0.57800610706402633</c:v>
                </c:pt>
                <c:pt idx="140">
                  <c:v>0.57736048851081911</c:v>
                </c:pt>
                <c:pt idx="141">
                  <c:v>0.58017110092708823</c:v>
                </c:pt>
                <c:pt idx="142">
                  <c:v>0.58178356484782745</c:v>
                </c:pt>
                <c:pt idx="143">
                  <c:v>0.58565301429196193</c:v>
                </c:pt>
                <c:pt idx="144">
                  <c:v>0.58809204489306144</c:v>
                </c:pt>
                <c:pt idx="145">
                  <c:v>0.57933344521831653</c:v>
                </c:pt>
                <c:pt idx="146">
                  <c:v>0.59115395123044656</c:v>
                </c:pt>
                <c:pt idx="147">
                  <c:v>0.60267938556498479</c:v>
                </c:pt>
                <c:pt idx="148">
                  <c:v>0.59567993649423012</c:v>
                </c:pt>
                <c:pt idx="149">
                  <c:v>0.59253714637490518</c:v>
                </c:pt>
                <c:pt idx="150">
                  <c:v>0.61205145565335206</c:v>
                </c:pt>
                <c:pt idx="151">
                  <c:v>0.61074794717418079</c:v>
                </c:pt>
                <c:pt idx="152">
                  <c:v>0.60530469369287265</c:v>
                </c:pt>
                <c:pt idx="153">
                  <c:v>0.59505566197495918</c:v>
                </c:pt>
                <c:pt idx="154">
                  <c:v>0.61028921486914567</c:v>
                </c:pt>
                <c:pt idx="155">
                  <c:v>0.61752688838821257</c:v>
                </c:pt>
                <c:pt idx="156">
                  <c:v>0.61516333228061104</c:v>
                </c:pt>
                <c:pt idx="157">
                  <c:v>0.62283484112974374</c:v>
                </c:pt>
                <c:pt idx="158">
                  <c:v>0.63330025634664722</c:v>
                </c:pt>
                <c:pt idx="159">
                  <c:v>0.65094585689967577</c:v>
                </c:pt>
                <c:pt idx="160">
                  <c:v>0.61626788962902923</c:v>
                </c:pt>
              </c:numCache>
            </c:numRef>
          </c:yVal>
          <c:smooth val="0"/>
        </c:ser>
        <c:ser>
          <c:idx val="2"/>
          <c:order val="2"/>
          <c:tx>
            <c:v>5ml/min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xVal>
            <c:numRef>
              <c:f>Data!$AS$43:$AS$203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Data!$AV$43:$AV$203</c:f>
              <c:numCache>
                <c:formatCode>General</c:formatCode>
                <c:ptCount val="161"/>
                <c:pt idx="0">
                  <c:v>0.38506649103877372</c:v>
                </c:pt>
                <c:pt idx="1">
                  <c:v>0.39423015732720568</c:v>
                </c:pt>
                <c:pt idx="2">
                  <c:v>0.40415787759955785</c:v>
                </c:pt>
                <c:pt idx="3">
                  <c:v>0.40860483175765627</c:v>
                </c:pt>
                <c:pt idx="4">
                  <c:v>0.40828497969849703</c:v>
                </c:pt>
                <c:pt idx="5">
                  <c:v>0.41571920455344025</c:v>
                </c:pt>
                <c:pt idx="6">
                  <c:v>0.4224719897886825</c:v>
                </c:pt>
                <c:pt idx="7">
                  <c:v>0.43051642862662826</c:v>
                </c:pt>
                <c:pt idx="8">
                  <c:v>0.42470443140256825</c:v>
                </c:pt>
                <c:pt idx="9">
                  <c:v>0.43612371886158358</c:v>
                </c:pt>
                <c:pt idx="10">
                  <c:v>0.42908281871728726</c:v>
                </c:pt>
                <c:pt idx="11">
                  <c:v>0.43265905639255769</c:v>
                </c:pt>
                <c:pt idx="12">
                  <c:v>0.41371216713421716</c:v>
                </c:pt>
                <c:pt idx="13">
                  <c:v>0.42523128918425684</c:v>
                </c:pt>
                <c:pt idx="14">
                  <c:v>0.44166643137476341</c:v>
                </c:pt>
                <c:pt idx="15">
                  <c:v>0.43397602992009965</c:v>
                </c:pt>
                <c:pt idx="16">
                  <c:v>0.43471936670442918</c:v>
                </c:pt>
                <c:pt idx="17">
                  <c:v>0.44606831928953544</c:v>
                </c:pt>
                <c:pt idx="18">
                  <c:v>0.44885660441044084</c:v>
                </c:pt>
                <c:pt idx="19">
                  <c:v>0.45700280508882829</c:v>
                </c:pt>
                <c:pt idx="20">
                  <c:v>0.45108021989565461</c:v>
                </c:pt>
                <c:pt idx="21">
                  <c:v>0.44967643351571474</c:v>
                </c:pt>
                <c:pt idx="22">
                  <c:v>0.45403421073185934</c:v>
                </c:pt>
                <c:pt idx="23">
                  <c:v>0.45028669965932439</c:v>
                </c:pt>
                <c:pt idx="24">
                  <c:v>0.45105211158058484</c:v>
                </c:pt>
                <c:pt idx="25">
                  <c:v>0.44907771844350403</c:v>
                </c:pt>
                <c:pt idx="26">
                  <c:v>0.45111230082136933</c:v>
                </c:pt>
                <c:pt idx="27">
                  <c:v>0.46017575282659795</c:v>
                </c:pt>
                <c:pt idx="28">
                  <c:v>0.46262144435481073</c:v>
                </c:pt>
                <c:pt idx="29">
                  <c:v>0.45071895241370169</c:v>
                </c:pt>
                <c:pt idx="30">
                  <c:v>0.45587647516671209</c:v>
                </c:pt>
                <c:pt idx="31">
                  <c:v>0.45536208915660958</c:v>
                </c:pt>
                <c:pt idx="32">
                  <c:v>0.44597221929769154</c:v>
                </c:pt>
                <c:pt idx="33">
                  <c:v>0.44722706662016004</c:v>
                </c:pt>
                <c:pt idx="34">
                  <c:v>0.44530213823060921</c:v>
                </c:pt>
                <c:pt idx="35">
                  <c:v>0.44559844526750214</c:v>
                </c:pt>
                <c:pt idx="36">
                  <c:v>0.45161763268497812</c:v>
                </c:pt>
                <c:pt idx="37">
                  <c:v>0.44636044989372126</c:v>
                </c:pt>
                <c:pt idx="38">
                  <c:v>0.45711203272992235</c:v>
                </c:pt>
                <c:pt idx="39">
                  <c:v>0.44572242685384633</c:v>
                </c:pt>
                <c:pt idx="40">
                  <c:v>0.43628616931063663</c:v>
                </c:pt>
                <c:pt idx="41">
                  <c:v>0.44843030585875265</c:v>
                </c:pt>
                <c:pt idx="42">
                  <c:v>0.45155119179074615</c:v>
                </c:pt>
                <c:pt idx="43">
                  <c:v>0.45295792735699009</c:v>
                </c:pt>
                <c:pt idx="44">
                  <c:v>0.45475320571597794</c:v>
                </c:pt>
                <c:pt idx="45">
                  <c:v>0.45753782169374174</c:v>
                </c:pt>
                <c:pt idx="46">
                  <c:v>0.44840062264230213</c:v>
                </c:pt>
                <c:pt idx="47">
                  <c:v>0.44523741288802726</c:v>
                </c:pt>
                <c:pt idx="48">
                  <c:v>0.43906116465054251</c:v>
                </c:pt>
                <c:pt idx="49">
                  <c:v>0.43427131162503357</c:v>
                </c:pt>
                <c:pt idx="50">
                  <c:v>0.44252780344008075</c:v>
                </c:pt>
                <c:pt idx="51">
                  <c:v>0.44532436613847876</c:v>
                </c:pt>
                <c:pt idx="52">
                  <c:v>0.44173212374710652</c:v>
                </c:pt>
                <c:pt idx="53">
                  <c:v>0.45425943001133273</c:v>
                </c:pt>
                <c:pt idx="54">
                  <c:v>0.44626705180374898</c:v>
                </c:pt>
                <c:pt idx="55">
                  <c:v>0.4527048823933692</c:v>
                </c:pt>
                <c:pt idx="56">
                  <c:v>0.44801948739673747</c:v>
                </c:pt>
                <c:pt idx="57">
                  <c:v>0.46039127533279461</c:v>
                </c:pt>
                <c:pt idx="58">
                  <c:v>0.45631431905789138</c:v>
                </c:pt>
                <c:pt idx="59">
                  <c:v>0.44232621241836922</c:v>
                </c:pt>
                <c:pt idx="60">
                  <c:v>0.44445777944073067</c:v>
                </c:pt>
                <c:pt idx="61">
                  <c:v>0.45237152753233945</c:v>
                </c:pt>
                <c:pt idx="62">
                  <c:v>0.44382547993019178</c:v>
                </c:pt>
                <c:pt idx="63">
                  <c:v>0.44664321313397748</c:v>
                </c:pt>
                <c:pt idx="64">
                  <c:v>0.44334406206156601</c:v>
                </c:pt>
                <c:pt idx="65">
                  <c:v>0.45450424375989451</c:v>
                </c:pt>
                <c:pt idx="66">
                  <c:v>0.45780455286158717</c:v>
                </c:pt>
                <c:pt idx="67">
                  <c:v>0.4543403553866775</c:v>
                </c:pt>
                <c:pt idx="68">
                  <c:v>0.44317446928159587</c:v>
                </c:pt>
                <c:pt idx="69">
                  <c:v>0.44078159559330993</c:v>
                </c:pt>
                <c:pt idx="70">
                  <c:v>0.44662622769597127</c:v>
                </c:pt>
                <c:pt idx="71">
                  <c:v>0.44899603502745872</c:v>
                </c:pt>
                <c:pt idx="72">
                  <c:v>0.4500730844460753</c:v>
                </c:pt>
                <c:pt idx="73">
                  <c:v>0.44707366759006656</c:v>
                </c:pt>
                <c:pt idx="74">
                  <c:v>0.45417974540823103</c:v>
                </c:pt>
                <c:pt idx="75">
                  <c:v>0.45281886539344085</c:v>
                </c:pt>
                <c:pt idx="76">
                  <c:v>0.44082503950541985</c:v>
                </c:pt>
                <c:pt idx="77">
                  <c:v>0.44815528288454365</c:v>
                </c:pt>
                <c:pt idx="78">
                  <c:v>0.45849570352558566</c:v>
                </c:pt>
                <c:pt idx="79">
                  <c:v>0.45657736989336201</c:v>
                </c:pt>
                <c:pt idx="80">
                  <c:v>0.44999218849862921</c:v>
                </c:pt>
                <c:pt idx="81">
                  <c:v>0.45046314800401049</c:v>
                </c:pt>
                <c:pt idx="82">
                  <c:v>0.44702886611174097</c:v>
                </c:pt>
                <c:pt idx="83">
                  <c:v>0.44182640170133675</c:v>
                </c:pt>
                <c:pt idx="84">
                  <c:v>0.44417482556830878</c:v>
                </c:pt>
                <c:pt idx="85">
                  <c:v>0.45226349594524312</c:v>
                </c:pt>
                <c:pt idx="86">
                  <c:v>0.45548325439545745</c:v>
                </c:pt>
                <c:pt idx="87">
                  <c:v>0.45259180623262774</c:v>
                </c:pt>
                <c:pt idx="88">
                  <c:v>0.44628926065084051</c:v>
                </c:pt>
                <c:pt idx="89">
                  <c:v>0.46015496861037219</c:v>
                </c:pt>
                <c:pt idx="90">
                  <c:v>0.46393169453385408</c:v>
                </c:pt>
                <c:pt idx="91">
                  <c:v>0.44567304648758105</c:v>
                </c:pt>
                <c:pt idx="92">
                  <c:v>0.45008815380740563</c:v>
                </c:pt>
                <c:pt idx="93">
                  <c:v>0.45485798650168774</c:v>
                </c:pt>
                <c:pt idx="94">
                  <c:v>0.45623912811956407</c:v>
                </c:pt>
                <c:pt idx="95">
                  <c:v>0.44463995572615478</c:v>
                </c:pt>
                <c:pt idx="96">
                  <c:v>0.44642087030294486</c:v>
                </c:pt>
                <c:pt idx="97">
                  <c:v>0.4516769032693807</c:v>
                </c:pt>
                <c:pt idx="98">
                  <c:v>0.44978544401462811</c:v>
                </c:pt>
                <c:pt idx="99">
                  <c:v>0.44863638291555435</c:v>
                </c:pt>
                <c:pt idx="100">
                  <c:v>0.45964163225309751</c:v>
                </c:pt>
                <c:pt idx="101">
                  <c:v>0.45799406411042837</c:v>
                </c:pt>
                <c:pt idx="102">
                  <c:v>0.45434204117933508</c:v>
                </c:pt>
                <c:pt idx="103">
                  <c:v>0.45662113383820419</c:v>
                </c:pt>
                <c:pt idx="104">
                  <c:v>0.45693263985792221</c:v>
                </c:pt>
                <c:pt idx="105">
                  <c:v>0.46724003347374488</c:v>
                </c:pt>
                <c:pt idx="106">
                  <c:v>0.47046126845286135</c:v>
                </c:pt>
                <c:pt idx="107">
                  <c:v>0.45867889346543417</c:v>
                </c:pt>
                <c:pt idx="108">
                  <c:v>0.45050552878589484</c:v>
                </c:pt>
                <c:pt idx="109">
                  <c:v>0.4494761578380484</c:v>
                </c:pt>
                <c:pt idx="110">
                  <c:v>0.45655744005814319</c:v>
                </c:pt>
                <c:pt idx="111">
                  <c:v>0.45758567875560358</c:v>
                </c:pt>
                <c:pt idx="112">
                  <c:v>0.4534682261913881</c:v>
                </c:pt>
                <c:pt idx="113">
                  <c:v>0.46533284932424801</c:v>
                </c:pt>
                <c:pt idx="114">
                  <c:v>0.46159605577295337</c:v>
                </c:pt>
                <c:pt idx="115">
                  <c:v>0.45123790373256312</c:v>
                </c:pt>
                <c:pt idx="116">
                  <c:v>0.45928062792765717</c:v>
                </c:pt>
                <c:pt idx="117">
                  <c:v>0.46089574549095336</c:v>
                </c:pt>
                <c:pt idx="118">
                  <c:v>0.45904261719551859</c:v>
                </c:pt>
                <c:pt idx="119">
                  <c:v>0.45257261149615124</c:v>
                </c:pt>
                <c:pt idx="120">
                  <c:v>0.44735797413342815</c:v>
                </c:pt>
                <c:pt idx="121">
                  <c:v>0.45542962330820053</c:v>
                </c:pt>
                <c:pt idx="122">
                  <c:v>0.46026961164091168</c:v>
                </c:pt>
                <c:pt idx="123">
                  <c:v>0.46107958575684599</c:v>
                </c:pt>
                <c:pt idx="124">
                  <c:v>0.46807339321677116</c:v>
                </c:pt>
                <c:pt idx="125">
                  <c:v>0.4770284642727195</c:v>
                </c:pt>
                <c:pt idx="126">
                  <c:v>0.47831846312351456</c:v>
                </c:pt>
                <c:pt idx="127">
                  <c:v>0.48146758651354399</c:v>
                </c:pt>
                <c:pt idx="128">
                  <c:v>0.47715091090868739</c:v>
                </c:pt>
                <c:pt idx="129">
                  <c:v>0.48181538848307909</c:v>
                </c:pt>
                <c:pt idx="130">
                  <c:v>0.474438033204716</c:v>
                </c:pt>
                <c:pt idx="131">
                  <c:v>0.46767061659530523</c:v>
                </c:pt>
                <c:pt idx="132">
                  <c:v>0.47599317065045427</c:v>
                </c:pt>
                <c:pt idx="133">
                  <c:v>0.47508407856188889</c:v>
                </c:pt>
                <c:pt idx="134">
                  <c:v>0.48273826672944165</c:v>
                </c:pt>
                <c:pt idx="135">
                  <c:v>0.47922203852137135</c:v>
                </c:pt>
                <c:pt idx="136">
                  <c:v>0.49061167423977581</c:v>
                </c:pt>
                <c:pt idx="137">
                  <c:v>0.49516079547039249</c:v>
                </c:pt>
                <c:pt idx="138">
                  <c:v>0.49396901936463838</c:v>
                </c:pt>
                <c:pt idx="139">
                  <c:v>0.49978491287208338</c:v>
                </c:pt>
                <c:pt idx="140">
                  <c:v>0.49091807560622608</c:v>
                </c:pt>
                <c:pt idx="141">
                  <c:v>0.49882447066089297</c:v>
                </c:pt>
                <c:pt idx="142">
                  <c:v>0.51314213183490653</c:v>
                </c:pt>
                <c:pt idx="143">
                  <c:v>0.51238730794734666</c:v>
                </c:pt>
                <c:pt idx="144">
                  <c:v>0.510129173431213</c:v>
                </c:pt>
                <c:pt idx="145">
                  <c:v>0.51701351011160601</c:v>
                </c:pt>
                <c:pt idx="146">
                  <c:v>0.52070359291923751</c:v>
                </c:pt>
                <c:pt idx="147">
                  <c:v>0.52844216875920647</c:v>
                </c:pt>
                <c:pt idx="148">
                  <c:v>0.52814934997110219</c:v>
                </c:pt>
                <c:pt idx="149">
                  <c:v>0.5215812743095386</c:v>
                </c:pt>
                <c:pt idx="150">
                  <c:v>0.52917937585939767</c:v>
                </c:pt>
                <c:pt idx="151">
                  <c:v>0.53802524086256998</c:v>
                </c:pt>
                <c:pt idx="152">
                  <c:v>0.53571654051475592</c:v>
                </c:pt>
                <c:pt idx="153">
                  <c:v>0.54074012381666248</c:v>
                </c:pt>
                <c:pt idx="154">
                  <c:v>0.53670750680669055</c:v>
                </c:pt>
                <c:pt idx="155">
                  <c:v>0.53986922700620821</c:v>
                </c:pt>
                <c:pt idx="156">
                  <c:v>0.53585895341013601</c:v>
                </c:pt>
                <c:pt idx="157">
                  <c:v>0.54574415269196752</c:v>
                </c:pt>
                <c:pt idx="158">
                  <c:v>0.56435541222194618</c:v>
                </c:pt>
                <c:pt idx="159">
                  <c:v>0.56910658393278768</c:v>
                </c:pt>
                <c:pt idx="160">
                  <c:v>0.59077106116886946</c:v>
                </c:pt>
              </c:numCache>
            </c:numRef>
          </c:yVal>
          <c:smooth val="0"/>
        </c:ser>
        <c:ser>
          <c:idx val="3"/>
          <c:order val="3"/>
          <c:tx>
            <c:v>10ml/min</c:v>
          </c:tx>
          <c:spPr>
            <a:ln w="28575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C000"/>
                </a:solidFill>
              </a:ln>
            </c:spPr>
          </c:marker>
          <c:xVal>
            <c:numRef>
              <c:f>Data!$AS$43:$AS$203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Data!$AW$43:$AW$203</c:f>
              <c:numCache>
                <c:formatCode>General</c:formatCode>
                <c:ptCount val="161"/>
                <c:pt idx="0">
                  <c:v>0.35072796827487601</c:v>
                </c:pt>
                <c:pt idx="1">
                  <c:v>0.35594131164928483</c:v>
                </c:pt>
                <c:pt idx="2">
                  <c:v>0.3555855996149333</c:v>
                </c:pt>
                <c:pt idx="3">
                  <c:v>0.35867001987703229</c:v>
                </c:pt>
                <c:pt idx="4">
                  <c:v>0.36028492350056895</c:v>
                </c:pt>
                <c:pt idx="5">
                  <c:v>0.36848429484927342</c:v>
                </c:pt>
                <c:pt idx="6">
                  <c:v>0.36927386186356581</c:v>
                </c:pt>
                <c:pt idx="7">
                  <c:v>0.38036292617129064</c:v>
                </c:pt>
                <c:pt idx="8">
                  <c:v>0.38293498908451634</c:v>
                </c:pt>
                <c:pt idx="9">
                  <c:v>0.39110761913447278</c:v>
                </c:pt>
                <c:pt idx="10">
                  <c:v>0.37951566667142084</c:v>
                </c:pt>
                <c:pt idx="11">
                  <c:v>0.38559276714985447</c:v>
                </c:pt>
                <c:pt idx="12">
                  <c:v>0.38465821785528065</c:v>
                </c:pt>
                <c:pt idx="13">
                  <c:v>0.39117160485937963</c:v>
                </c:pt>
                <c:pt idx="14">
                  <c:v>0.3974997882372866</c:v>
                </c:pt>
                <c:pt idx="15">
                  <c:v>0.3907817192723978</c:v>
                </c:pt>
                <c:pt idx="16">
                  <c:v>0.40098462915565181</c:v>
                </c:pt>
                <c:pt idx="17">
                  <c:v>0.40731442956540048</c:v>
                </c:pt>
                <c:pt idx="18">
                  <c:v>0.4140343721872185</c:v>
                </c:pt>
                <c:pt idx="19">
                  <c:v>0.39864137364349894</c:v>
                </c:pt>
                <c:pt idx="20">
                  <c:v>0.41137995027837043</c:v>
                </c:pt>
                <c:pt idx="21">
                  <c:v>0.41302434318468295</c:v>
                </c:pt>
                <c:pt idx="22">
                  <c:v>0.41907791497731317</c:v>
                </c:pt>
                <c:pt idx="23">
                  <c:v>0.4148663236551754</c:v>
                </c:pt>
                <c:pt idx="24">
                  <c:v>0.41317889750758546</c:v>
                </c:pt>
                <c:pt idx="25">
                  <c:v>0.41842010084462672</c:v>
                </c:pt>
                <c:pt idx="26">
                  <c:v>0.41932825201820262</c:v>
                </c:pt>
                <c:pt idx="27">
                  <c:v>0.41615358782044154</c:v>
                </c:pt>
                <c:pt idx="28">
                  <c:v>0.41041703202272833</c:v>
                </c:pt>
                <c:pt idx="29">
                  <c:v>0.41320289966947188</c:v>
                </c:pt>
                <c:pt idx="30">
                  <c:v>0.42699371016261056</c:v>
                </c:pt>
                <c:pt idx="31">
                  <c:v>0.42229826861987524</c:v>
                </c:pt>
                <c:pt idx="32">
                  <c:v>0.42115348171232408</c:v>
                </c:pt>
                <c:pt idx="33">
                  <c:v>0.42519707010812724</c:v>
                </c:pt>
                <c:pt idx="34">
                  <c:v>0.42226370341260705</c:v>
                </c:pt>
                <c:pt idx="35">
                  <c:v>0.41558112351955362</c:v>
                </c:pt>
                <c:pt idx="36">
                  <c:v>0.42448720275912116</c:v>
                </c:pt>
                <c:pt idx="37">
                  <c:v>0.42141640507326983</c:v>
                </c:pt>
                <c:pt idx="38">
                  <c:v>0.42188112985484533</c:v>
                </c:pt>
                <c:pt idx="39">
                  <c:v>0.42317047744805097</c:v>
                </c:pt>
                <c:pt idx="40">
                  <c:v>0.42172537177604386</c:v>
                </c:pt>
                <c:pt idx="41">
                  <c:v>0.42196805583611313</c:v>
                </c:pt>
                <c:pt idx="42">
                  <c:v>0.42595002145152994</c:v>
                </c:pt>
                <c:pt idx="43">
                  <c:v>0.42770596610737277</c:v>
                </c:pt>
                <c:pt idx="44">
                  <c:v>0.42330262805230617</c:v>
                </c:pt>
                <c:pt idx="45">
                  <c:v>0.41797158488248687</c:v>
                </c:pt>
                <c:pt idx="46">
                  <c:v>0.42339676618659505</c:v>
                </c:pt>
                <c:pt idx="47">
                  <c:v>0.41905314441889224</c:v>
                </c:pt>
                <c:pt idx="48">
                  <c:v>0.41313758051180172</c:v>
                </c:pt>
                <c:pt idx="49">
                  <c:v>0.43036774927334759</c:v>
                </c:pt>
                <c:pt idx="50">
                  <c:v>0.43091982312992372</c:v>
                </c:pt>
                <c:pt idx="51">
                  <c:v>0.4326930548981659</c:v>
                </c:pt>
                <c:pt idx="52">
                  <c:v>0.41888801068763154</c:v>
                </c:pt>
                <c:pt idx="53">
                  <c:v>0.41852427977166717</c:v>
                </c:pt>
                <c:pt idx="54">
                  <c:v>0.42604032694483757</c:v>
                </c:pt>
                <c:pt idx="55">
                  <c:v>0.42163765656338992</c:v>
                </c:pt>
                <c:pt idx="56">
                  <c:v>0.42665395749488166</c:v>
                </c:pt>
                <c:pt idx="57">
                  <c:v>0.42987601418987692</c:v>
                </c:pt>
                <c:pt idx="58">
                  <c:v>0.43715387063691286</c:v>
                </c:pt>
                <c:pt idx="59">
                  <c:v>0.42208819249667889</c:v>
                </c:pt>
                <c:pt idx="60">
                  <c:v>0.41650135193330007</c:v>
                </c:pt>
                <c:pt idx="61">
                  <c:v>0.4316038736127798</c:v>
                </c:pt>
                <c:pt idx="62">
                  <c:v>0.4334659685863862</c:v>
                </c:pt>
                <c:pt idx="63">
                  <c:v>0.42741969259119633</c:v>
                </c:pt>
                <c:pt idx="64">
                  <c:v>0.43073780638771875</c:v>
                </c:pt>
                <c:pt idx="65">
                  <c:v>0.42858836575142867</c:v>
                </c:pt>
                <c:pt idx="66">
                  <c:v>0.42708296592055411</c:v>
                </c:pt>
                <c:pt idx="67">
                  <c:v>0.42718344881537723</c:v>
                </c:pt>
                <c:pt idx="68">
                  <c:v>0.42104597216364342</c:v>
                </c:pt>
                <c:pt idx="69">
                  <c:v>0.43206824169167257</c:v>
                </c:pt>
                <c:pt idx="70">
                  <c:v>0.4293357332161738</c:v>
                </c:pt>
                <c:pt idx="71">
                  <c:v>0.43360261221720414</c:v>
                </c:pt>
                <c:pt idx="72">
                  <c:v>0.4263400580438787</c:v>
                </c:pt>
                <c:pt idx="73">
                  <c:v>0.42881713153869505</c:v>
                </c:pt>
                <c:pt idx="74">
                  <c:v>0.43398222451124369</c:v>
                </c:pt>
                <c:pt idx="75">
                  <c:v>0.42683658700179994</c:v>
                </c:pt>
                <c:pt idx="76">
                  <c:v>0.42453078650439491</c:v>
                </c:pt>
                <c:pt idx="77">
                  <c:v>0.43751134190432334</c:v>
                </c:pt>
                <c:pt idx="78">
                  <c:v>0.42380565083630956</c:v>
                </c:pt>
                <c:pt idx="79">
                  <c:v>0.43020899791773248</c:v>
                </c:pt>
                <c:pt idx="80">
                  <c:v>0.43865130878154773</c:v>
                </c:pt>
                <c:pt idx="81">
                  <c:v>0.43681062470636944</c:v>
                </c:pt>
                <c:pt idx="82">
                  <c:v>0.43474632486679643</c:v>
                </c:pt>
                <c:pt idx="83">
                  <c:v>0.43193949551427424</c:v>
                </c:pt>
                <c:pt idx="84">
                  <c:v>0.43236551879360802</c:v>
                </c:pt>
                <c:pt idx="85">
                  <c:v>0.43665584461216278</c:v>
                </c:pt>
                <c:pt idx="86">
                  <c:v>0.43185810858291368</c:v>
                </c:pt>
                <c:pt idx="87">
                  <c:v>0.4325823078319907</c:v>
                </c:pt>
                <c:pt idx="88">
                  <c:v>0.43021067287980297</c:v>
                </c:pt>
                <c:pt idx="89">
                  <c:v>0.43353741304224913</c:v>
                </c:pt>
                <c:pt idx="90">
                  <c:v>0.43583900646594625</c:v>
                </c:pt>
                <c:pt idx="91">
                  <c:v>0.41914790352191422</c:v>
                </c:pt>
                <c:pt idx="92">
                  <c:v>0.43439537682254614</c:v>
                </c:pt>
                <c:pt idx="93">
                  <c:v>0.42805118110236196</c:v>
                </c:pt>
                <c:pt idx="94">
                  <c:v>0.4356278178139088</c:v>
                </c:pt>
                <c:pt idx="95">
                  <c:v>0.42965496200537739</c:v>
                </c:pt>
                <c:pt idx="96">
                  <c:v>0.41901799285941571</c:v>
                </c:pt>
                <c:pt idx="97">
                  <c:v>0.43466514700605807</c:v>
                </c:pt>
                <c:pt idx="98">
                  <c:v>0.43416407719787725</c:v>
                </c:pt>
                <c:pt idx="99">
                  <c:v>0.43430744652274184</c:v>
                </c:pt>
                <c:pt idx="100">
                  <c:v>0.43404493595576321</c:v>
                </c:pt>
                <c:pt idx="101">
                  <c:v>0.43458889382371385</c:v>
                </c:pt>
                <c:pt idx="102">
                  <c:v>0.4368581169312436</c:v>
                </c:pt>
                <c:pt idx="103">
                  <c:v>0.43693113454596888</c:v>
                </c:pt>
                <c:pt idx="104">
                  <c:v>0.44187914922406896</c:v>
                </c:pt>
                <c:pt idx="105">
                  <c:v>0.43994064739347938</c:v>
                </c:pt>
                <c:pt idx="106">
                  <c:v>0.44204775451856365</c:v>
                </c:pt>
                <c:pt idx="107">
                  <c:v>0.44117360569965386</c:v>
                </c:pt>
                <c:pt idx="108">
                  <c:v>0.43267972035763019</c:v>
                </c:pt>
                <c:pt idx="109">
                  <c:v>0.43673329510008219</c:v>
                </c:pt>
                <c:pt idx="110">
                  <c:v>0.43742356583296688</c:v>
                </c:pt>
                <c:pt idx="111">
                  <c:v>0.43907288490452101</c:v>
                </c:pt>
                <c:pt idx="112">
                  <c:v>0.4406932973371655</c:v>
                </c:pt>
                <c:pt idx="113">
                  <c:v>0.44694515804758089</c:v>
                </c:pt>
                <c:pt idx="114">
                  <c:v>0.43315156737819138</c:v>
                </c:pt>
                <c:pt idx="115">
                  <c:v>0.4297543742058012</c:v>
                </c:pt>
                <c:pt idx="116">
                  <c:v>0.44389051876851104</c:v>
                </c:pt>
                <c:pt idx="117">
                  <c:v>0.44675870432783721</c:v>
                </c:pt>
                <c:pt idx="118">
                  <c:v>0.43792866698282229</c:v>
                </c:pt>
                <c:pt idx="119">
                  <c:v>0.4354102121171855</c:v>
                </c:pt>
                <c:pt idx="120">
                  <c:v>0.4297932206458987</c:v>
                </c:pt>
                <c:pt idx="121">
                  <c:v>0.43986402138418856</c:v>
                </c:pt>
                <c:pt idx="122">
                  <c:v>0.44454930906734624</c:v>
                </c:pt>
                <c:pt idx="123">
                  <c:v>0.43113916867640906</c:v>
                </c:pt>
                <c:pt idx="124">
                  <c:v>0.4387356185671169</c:v>
                </c:pt>
                <c:pt idx="125">
                  <c:v>0.43606734025581417</c:v>
                </c:pt>
                <c:pt idx="126">
                  <c:v>0.43551608856243706</c:v>
                </c:pt>
                <c:pt idx="127">
                  <c:v>0.44609099814502251</c:v>
                </c:pt>
                <c:pt idx="128">
                  <c:v>0.45288546989557843</c:v>
                </c:pt>
                <c:pt idx="129">
                  <c:v>0.44692663305353486</c:v>
                </c:pt>
                <c:pt idx="130">
                  <c:v>0.45315586392438695</c:v>
                </c:pt>
                <c:pt idx="131">
                  <c:v>0.45320000280302458</c:v>
                </c:pt>
                <c:pt idx="132">
                  <c:v>0.43646761611282237</c:v>
                </c:pt>
                <c:pt idx="133">
                  <c:v>0.4520524957873322</c:v>
                </c:pt>
                <c:pt idx="134">
                  <c:v>0.45834065308589145</c:v>
                </c:pt>
                <c:pt idx="135">
                  <c:v>0.46176115633872516</c:v>
                </c:pt>
                <c:pt idx="136">
                  <c:v>0.44751485494582294</c:v>
                </c:pt>
                <c:pt idx="137">
                  <c:v>0.46348283267787938</c:v>
                </c:pt>
                <c:pt idx="138">
                  <c:v>0.46303019322829814</c:v>
                </c:pt>
                <c:pt idx="139">
                  <c:v>0.45751500320867772</c:v>
                </c:pt>
                <c:pt idx="140">
                  <c:v>0.46792559387243576</c:v>
                </c:pt>
                <c:pt idx="141">
                  <c:v>0.47779828618349407</c:v>
                </c:pt>
                <c:pt idx="142">
                  <c:v>0.4796842465558056</c:v>
                </c:pt>
                <c:pt idx="143">
                  <c:v>0.4818281860635738</c:v>
                </c:pt>
                <c:pt idx="144">
                  <c:v>0.47571821839486095</c:v>
                </c:pt>
                <c:pt idx="145">
                  <c:v>0.48766468070823188</c:v>
                </c:pt>
                <c:pt idx="146">
                  <c:v>0.49548520871715485</c:v>
                </c:pt>
                <c:pt idx="147">
                  <c:v>0.49638072525776761</c:v>
                </c:pt>
                <c:pt idx="148">
                  <c:v>0.49497594161925712</c:v>
                </c:pt>
                <c:pt idx="149">
                  <c:v>0.49569074068892116</c:v>
                </c:pt>
                <c:pt idx="150">
                  <c:v>0.50747195834409342</c:v>
                </c:pt>
                <c:pt idx="151">
                  <c:v>0.50911475592825339</c:v>
                </c:pt>
                <c:pt idx="152">
                  <c:v>0.51426486990803422</c:v>
                </c:pt>
                <c:pt idx="153">
                  <c:v>0.52512423308625522</c:v>
                </c:pt>
                <c:pt idx="154">
                  <c:v>0.53450575095849362</c:v>
                </c:pt>
                <c:pt idx="155">
                  <c:v>0.53353727857128064</c:v>
                </c:pt>
                <c:pt idx="156">
                  <c:v>0.54126903483598099</c:v>
                </c:pt>
                <c:pt idx="157">
                  <c:v>0.55940396072374154</c:v>
                </c:pt>
                <c:pt idx="158">
                  <c:v>0.57075029631467278</c:v>
                </c:pt>
                <c:pt idx="159">
                  <c:v>0.59252649497556431</c:v>
                </c:pt>
                <c:pt idx="160">
                  <c:v>0.58119764538241736</c:v>
                </c:pt>
              </c:numCache>
            </c:numRef>
          </c:yVal>
          <c:smooth val="0"/>
        </c:ser>
        <c:ser>
          <c:idx val="4"/>
          <c:order val="4"/>
          <c:tx>
            <c:v>20ml/min</c:v>
          </c:tx>
          <c:spPr>
            <a:ln w="28575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0070C0"/>
                </a:solidFill>
              </a:ln>
            </c:spPr>
          </c:marker>
          <c:xVal>
            <c:numRef>
              <c:f>Data!$AS$43:$AS$203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Data!$AX$43:$AX$203</c:f>
              <c:numCache>
                <c:formatCode>General</c:formatCode>
                <c:ptCount val="161"/>
                <c:pt idx="0">
                  <c:v>0.30802376581701951</c:v>
                </c:pt>
                <c:pt idx="1">
                  <c:v>0.30590065405692146</c:v>
                </c:pt>
                <c:pt idx="2">
                  <c:v>0.32724351260670725</c:v>
                </c:pt>
                <c:pt idx="3">
                  <c:v>0.32820615119369095</c:v>
                </c:pt>
                <c:pt idx="4">
                  <c:v>0.33038762521601017</c:v>
                </c:pt>
                <c:pt idx="5">
                  <c:v>0.32924601222682903</c:v>
                </c:pt>
                <c:pt idx="6">
                  <c:v>0.33428591689122167</c:v>
                </c:pt>
                <c:pt idx="7">
                  <c:v>0.34943060073203464</c:v>
                </c:pt>
                <c:pt idx="8">
                  <c:v>0.33974795157494864</c:v>
                </c:pt>
                <c:pt idx="9">
                  <c:v>0.33924475092775069</c:v>
                </c:pt>
                <c:pt idx="10">
                  <c:v>0.34148637277692961</c:v>
                </c:pt>
                <c:pt idx="11">
                  <c:v>0.35307203616425087</c:v>
                </c:pt>
                <c:pt idx="12">
                  <c:v>0.34367819332647281</c:v>
                </c:pt>
                <c:pt idx="13">
                  <c:v>0.34265590275558983</c:v>
                </c:pt>
                <c:pt idx="14">
                  <c:v>0.36182482988395442</c:v>
                </c:pt>
                <c:pt idx="15">
                  <c:v>0.36074828582761964</c:v>
                </c:pt>
                <c:pt idx="16">
                  <c:v>0.35780920012867257</c:v>
                </c:pt>
                <c:pt idx="17">
                  <c:v>0.35428131883500596</c:v>
                </c:pt>
                <c:pt idx="18">
                  <c:v>0.36147052205220553</c:v>
                </c:pt>
                <c:pt idx="19">
                  <c:v>0.3762998328280398</c:v>
                </c:pt>
                <c:pt idx="20">
                  <c:v>0.3606148674673475</c:v>
                </c:pt>
                <c:pt idx="21">
                  <c:v>0.36086641175683631</c:v>
                </c:pt>
                <c:pt idx="22">
                  <c:v>0.36779732023034356</c:v>
                </c:pt>
                <c:pt idx="23">
                  <c:v>0.37088000672938015</c:v>
                </c:pt>
                <c:pt idx="24">
                  <c:v>0.36652582455697746</c:v>
                </c:pt>
                <c:pt idx="25">
                  <c:v>0.36335269379968727</c:v>
                </c:pt>
                <c:pt idx="26">
                  <c:v>0.36673523154735832</c:v>
                </c:pt>
                <c:pt idx="27">
                  <c:v>0.3854947945818874</c:v>
                </c:pt>
                <c:pt idx="28">
                  <c:v>0.3805197993756802</c:v>
                </c:pt>
                <c:pt idx="29">
                  <c:v>0.37158155495828066</c:v>
                </c:pt>
                <c:pt idx="30">
                  <c:v>0.37597380286233167</c:v>
                </c:pt>
                <c:pt idx="31">
                  <c:v>0.39240408687054212</c:v>
                </c:pt>
                <c:pt idx="32">
                  <c:v>0.37907533357197543</c:v>
                </c:pt>
                <c:pt idx="33">
                  <c:v>0.36611789326822447</c:v>
                </c:pt>
                <c:pt idx="34">
                  <c:v>0.37214475687889981</c:v>
                </c:pt>
                <c:pt idx="35">
                  <c:v>0.37552986241180764</c:v>
                </c:pt>
                <c:pt idx="36">
                  <c:v>0.3787717999916218</c:v>
                </c:pt>
                <c:pt idx="37">
                  <c:v>0.37097932121792321</c:v>
                </c:pt>
                <c:pt idx="38">
                  <c:v>0.3875609482710301</c:v>
                </c:pt>
                <c:pt idx="39">
                  <c:v>0.3804016957398017</c:v>
                </c:pt>
                <c:pt idx="40">
                  <c:v>0.38206926030872673</c:v>
                </c:pt>
                <c:pt idx="41">
                  <c:v>0.38278665115663446</c:v>
                </c:pt>
                <c:pt idx="42">
                  <c:v>0.38643700635105982</c:v>
                </c:pt>
                <c:pt idx="43">
                  <c:v>0.39038638711298451</c:v>
                </c:pt>
                <c:pt idx="44">
                  <c:v>0.39060361974354202</c:v>
                </c:pt>
                <c:pt idx="45">
                  <c:v>0.38151063473455027</c:v>
                </c:pt>
                <c:pt idx="46">
                  <c:v>0.37845853959528203</c:v>
                </c:pt>
                <c:pt idx="47">
                  <c:v>0.38295715873426389</c:v>
                </c:pt>
                <c:pt idx="48">
                  <c:v>0.38222521765110645</c:v>
                </c:pt>
                <c:pt idx="49">
                  <c:v>0.37802069730541926</c:v>
                </c:pt>
                <c:pt idx="50">
                  <c:v>0.38513670759314306</c:v>
                </c:pt>
                <c:pt idx="51">
                  <c:v>0.4037215742513402</c:v>
                </c:pt>
                <c:pt idx="52">
                  <c:v>0.39630269498982262</c:v>
                </c:pt>
                <c:pt idx="53">
                  <c:v>0.39174227333835426</c:v>
                </c:pt>
                <c:pt idx="54">
                  <c:v>0.38678867359632341</c:v>
                </c:pt>
                <c:pt idx="55">
                  <c:v>0.39595635159964648</c:v>
                </c:pt>
                <c:pt idx="56">
                  <c:v>0.39268516557226535</c:v>
                </c:pt>
                <c:pt idx="57">
                  <c:v>0.38635102384882875</c:v>
                </c:pt>
                <c:pt idx="58">
                  <c:v>0.38524595961382035</c:v>
                </c:pt>
                <c:pt idx="59">
                  <c:v>0.38514097724540769</c:v>
                </c:pt>
                <c:pt idx="60">
                  <c:v>0.38476092312688359</c:v>
                </c:pt>
                <c:pt idx="61">
                  <c:v>0.38213048702905161</c:v>
                </c:pt>
                <c:pt idx="62">
                  <c:v>0.38402094240837675</c:v>
                </c:pt>
                <c:pt idx="63">
                  <c:v>0.39876589744663588</c:v>
                </c:pt>
                <c:pt idx="64">
                  <c:v>0.39290528458639296</c:v>
                </c:pt>
                <c:pt idx="65">
                  <c:v>0.39573322546674455</c:v>
                </c:pt>
                <c:pt idx="66">
                  <c:v>0.39468244954393722</c:v>
                </c:pt>
                <c:pt idx="67">
                  <c:v>0.41032213902548009</c:v>
                </c:pt>
                <c:pt idx="68">
                  <c:v>0.39607057500351334</c:v>
                </c:pt>
                <c:pt idx="69">
                  <c:v>0.38545144612090249</c:v>
                </c:pt>
                <c:pt idx="70">
                  <c:v>0.38433792995932553</c:v>
                </c:pt>
                <c:pt idx="71">
                  <c:v>0.38924580709454387</c:v>
                </c:pt>
                <c:pt idx="72">
                  <c:v>0.39106886885049003</c:v>
                </c:pt>
                <c:pt idx="73">
                  <c:v>0.38302071658666204</c:v>
                </c:pt>
                <c:pt idx="74">
                  <c:v>0.39647552564361405</c:v>
                </c:pt>
                <c:pt idx="75">
                  <c:v>0.39255127616761348</c:v>
                </c:pt>
                <c:pt idx="76">
                  <c:v>0.39736907765240786</c:v>
                </c:pt>
                <c:pt idx="77">
                  <c:v>0.39562656169298016</c:v>
                </c:pt>
                <c:pt idx="78">
                  <c:v>0.39982319035326663</c:v>
                </c:pt>
                <c:pt idx="79">
                  <c:v>0.40961067915559551</c:v>
                </c:pt>
                <c:pt idx="80">
                  <c:v>0.40832848073399713</c:v>
                </c:pt>
                <c:pt idx="81">
                  <c:v>0.39384759941379066</c:v>
                </c:pt>
                <c:pt idx="82">
                  <c:v>0.38901133388968512</c:v>
                </c:pt>
                <c:pt idx="83">
                  <c:v>0.38588510344633364</c:v>
                </c:pt>
                <c:pt idx="84">
                  <c:v>0.39396944632005365</c:v>
                </c:pt>
                <c:pt idx="85">
                  <c:v>0.38922854211465724</c:v>
                </c:pt>
                <c:pt idx="86">
                  <c:v>0.39918907143760629</c:v>
                </c:pt>
                <c:pt idx="87">
                  <c:v>0.40894106801134295</c:v>
                </c:pt>
                <c:pt idx="88">
                  <c:v>0.39716490697788248</c:v>
                </c:pt>
                <c:pt idx="89">
                  <c:v>0.3981887336689105</c:v>
                </c:pt>
                <c:pt idx="90">
                  <c:v>0.40622952687498221</c:v>
                </c:pt>
                <c:pt idx="91">
                  <c:v>0.40484781981753742</c:v>
                </c:pt>
                <c:pt idx="92">
                  <c:v>0.4005960876500716</c:v>
                </c:pt>
                <c:pt idx="93">
                  <c:v>0.39125421822272244</c:v>
                </c:pt>
                <c:pt idx="94">
                  <c:v>0.39814689907344947</c:v>
                </c:pt>
                <c:pt idx="95">
                  <c:v>0.40365826835342383</c:v>
                </c:pt>
                <c:pt idx="96">
                  <c:v>0.38992541270458514</c:v>
                </c:pt>
                <c:pt idx="97">
                  <c:v>0.38928639270562937</c:v>
                </c:pt>
                <c:pt idx="98">
                  <c:v>0.3965938796936328</c:v>
                </c:pt>
                <c:pt idx="99">
                  <c:v>0.40588992096817605</c:v>
                </c:pt>
                <c:pt idx="100">
                  <c:v>0.40410163085322393</c:v>
                </c:pt>
                <c:pt idx="101">
                  <c:v>0.39499749733871936</c:v>
                </c:pt>
                <c:pt idx="102">
                  <c:v>0.39547408468797879</c:v>
                </c:pt>
                <c:pt idx="103">
                  <c:v>0.40892490622124589</c:v>
                </c:pt>
                <c:pt idx="104">
                  <c:v>0.40337153086106603</c:v>
                </c:pt>
                <c:pt idx="105">
                  <c:v>0.41410397957820239</c:v>
                </c:pt>
                <c:pt idx="106">
                  <c:v>0.4095792110738411</c:v>
                </c:pt>
                <c:pt idx="107">
                  <c:v>0.40500111321384846</c:v>
                </c:pt>
                <c:pt idx="108">
                  <c:v>0.40049578029691046</c:v>
                </c:pt>
                <c:pt idx="109">
                  <c:v>0.38756626708256964</c:v>
                </c:pt>
                <c:pt idx="110">
                  <c:v>0.39795383551017943</c:v>
                </c:pt>
                <c:pt idx="111">
                  <c:v>0.40875686764933211</c:v>
                </c:pt>
                <c:pt idx="112">
                  <c:v>0.40485948274062578</c:v>
                </c:pt>
                <c:pt idx="113">
                  <c:v>0.41021166089578859</c:v>
                </c:pt>
                <c:pt idx="114">
                  <c:v>0.40114003983782431</c:v>
                </c:pt>
                <c:pt idx="115">
                  <c:v>0.40822197087121076</c:v>
                </c:pt>
                <c:pt idx="116">
                  <c:v>0.40385382897233651</c:v>
                </c:pt>
                <c:pt idx="117">
                  <c:v>0.40733715961812328</c:v>
                </c:pt>
                <c:pt idx="118">
                  <c:v>0.40679213765474481</c:v>
                </c:pt>
                <c:pt idx="119">
                  <c:v>0.40316252526453544</c:v>
                </c:pt>
                <c:pt idx="120">
                  <c:v>0.39488658128051302</c:v>
                </c:pt>
                <c:pt idx="121">
                  <c:v>0.39787850790269891</c:v>
                </c:pt>
                <c:pt idx="122">
                  <c:v>0.40476961868405881</c:v>
                </c:pt>
                <c:pt idx="123">
                  <c:v>0.41051212938005405</c:v>
                </c:pt>
                <c:pt idx="124">
                  <c:v>0.40792050229615157</c:v>
                </c:pt>
                <c:pt idx="125">
                  <c:v>0.40961124016905026</c:v>
                </c:pt>
                <c:pt idx="126">
                  <c:v>0.41104857757623736</c:v>
                </c:pt>
                <c:pt idx="127">
                  <c:v>0.41873875376032554</c:v>
                </c:pt>
                <c:pt idx="128">
                  <c:v>0.41389413463674718</c:v>
                </c:pt>
                <c:pt idx="129">
                  <c:v>0.41110909370242565</c:v>
                </c:pt>
                <c:pt idx="130">
                  <c:v>0.40400722149456642</c:v>
                </c:pt>
                <c:pt idx="131">
                  <c:v>0.40703418989089102</c:v>
                </c:pt>
                <c:pt idx="132">
                  <c:v>0.40814386052580431</c:v>
                </c:pt>
                <c:pt idx="133">
                  <c:v>0.39498395340544395</c:v>
                </c:pt>
                <c:pt idx="134">
                  <c:v>0.41074000941612976</c:v>
                </c:pt>
                <c:pt idx="135">
                  <c:v>0.42275844268184654</c:v>
                </c:pt>
                <c:pt idx="136">
                  <c:v>0.41446347430968289</c:v>
                </c:pt>
                <c:pt idx="137">
                  <c:v>0.41123476417594135</c:v>
                </c:pt>
                <c:pt idx="138">
                  <c:v>0.42000153300489784</c:v>
                </c:pt>
                <c:pt idx="139">
                  <c:v>0.42295296996537496</c:v>
                </c:pt>
                <c:pt idx="140">
                  <c:v>0.41794500723588973</c:v>
                </c:pt>
                <c:pt idx="141">
                  <c:v>0.42234137372007557</c:v>
                </c:pt>
                <c:pt idx="142">
                  <c:v>0.42718702758207672</c:v>
                </c:pt>
                <c:pt idx="143">
                  <c:v>0.42322126440835861</c:v>
                </c:pt>
                <c:pt idx="144">
                  <c:v>0.42127479353426966</c:v>
                </c:pt>
                <c:pt idx="145">
                  <c:v>0.4222189589102408</c:v>
                </c:pt>
                <c:pt idx="146">
                  <c:v>0.43327986101868343</c:v>
                </c:pt>
                <c:pt idx="147">
                  <c:v>0.44671389492880709</c:v>
                </c:pt>
                <c:pt idx="148">
                  <c:v>0.44289703291576488</c:v>
                </c:pt>
                <c:pt idx="149">
                  <c:v>0.43415787559112307</c:v>
                </c:pt>
                <c:pt idx="150">
                  <c:v>0.44030460183291642</c:v>
                </c:pt>
                <c:pt idx="151">
                  <c:v>0.4490264338386612</c:v>
                </c:pt>
                <c:pt idx="152">
                  <c:v>0.45352254950790155</c:v>
                </c:pt>
                <c:pt idx="153">
                  <c:v>0.45141028844285219</c:v>
                </c:pt>
                <c:pt idx="154">
                  <c:v>0.44378229704950795</c:v>
                </c:pt>
                <c:pt idx="155">
                  <c:v>0.46250094738075059</c:v>
                </c:pt>
                <c:pt idx="156">
                  <c:v>0.45622502643250457</c:v>
                </c:pt>
                <c:pt idx="157">
                  <c:v>0.46492304721976985</c:v>
                </c:pt>
                <c:pt idx="158">
                  <c:v>0.47890652994845401</c:v>
                </c:pt>
                <c:pt idx="159">
                  <c:v>0.4884135961781334</c:v>
                </c:pt>
                <c:pt idx="160">
                  <c:v>0.52413067989236772</c:v>
                </c:pt>
              </c:numCache>
            </c:numRef>
          </c:yVal>
          <c:smooth val="0"/>
        </c:ser>
        <c:ser>
          <c:idx val="5"/>
          <c:order val="5"/>
          <c:tx>
            <c:v>50ml/min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D14F"/>
              </a:solidFill>
              <a:ln>
                <a:noFill/>
              </a:ln>
            </c:spPr>
          </c:marker>
          <c:xVal>
            <c:numRef>
              <c:f>Data!$AS$43:$AS$203</c:f>
              <c:numCache>
                <c:formatCode>General</c:formatCode>
                <c:ptCount val="161"/>
                <c:pt idx="0">
                  <c:v>1.2</c:v>
                </c:pt>
                <c:pt idx="1">
                  <c:v>1.7999999999999998</c:v>
                </c:pt>
                <c:pt idx="2">
                  <c:v>2.4</c:v>
                </c:pt>
                <c:pt idx="3">
                  <c:v>3</c:v>
                </c:pt>
                <c:pt idx="4">
                  <c:v>3.5999999999999996</c:v>
                </c:pt>
                <c:pt idx="5">
                  <c:v>4.2</c:v>
                </c:pt>
                <c:pt idx="6">
                  <c:v>4.8</c:v>
                </c:pt>
                <c:pt idx="7">
                  <c:v>5.3999999999999995</c:v>
                </c:pt>
                <c:pt idx="8">
                  <c:v>6</c:v>
                </c:pt>
                <c:pt idx="9">
                  <c:v>6.6</c:v>
                </c:pt>
                <c:pt idx="10">
                  <c:v>7.1999999999999993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10.799999999999999</c:v>
                </c:pt>
                <c:pt idx="17">
                  <c:v>11.4</c:v>
                </c:pt>
                <c:pt idx="18">
                  <c:v>12</c:v>
                </c:pt>
                <c:pt idx="19">
                  <c:v>12.6</c:v>
                </c:pt>
                <c:pt idx="20">
                  <c:v>13.2</c:v>
                </c:pt>
                <c:pt idx="21">
                  <c:v>13.799999999999999</c:v>
                </c:pt>
                <c:pt idx="22">
                  <c:v>14.399999999999999</c:v>
                </c:pt>
                <c:pt idx="23">
                  <c:v>15</c:v>
                </c:pt>
                <c:pt idx="24">
                  <c:v>15.6</c:v>
                </c:pt>
                <c:pt idx="25">
                  <c:v>16.2</c:v>
                </c:pt>
                <c:pt idx="26">
                  <c:v>16.8</c:v>
                </c:pt>
                <c:pt idx="27">
                  <c:v>17.399999999999999</c:v>
                </c:pt>
                <c:pt idx="28">
                  <c:v>18</c:v>
                </c:pt>
                <c:pt idx="29">
                  <c:v>18.599999999999998</c:v>
                </c:pt>
                <c:pt idx="30">
                  <c:v>19.2</c:v>
                </c:pt>
                <c:pt idx="31">
                  <c:v>19.8</c:v>
                </c:pt>
                <c:pt idx="32">
                  <c:v>20.399999999999999</c:v>
                </c:pt>
                <c:pt idx="33">
                  <c:v>21</c:v>
                </c:pt>
                <c:pt idx="34">
                  <c:v>21.599999999999998</c:v>
                </c:pt>
                <c:pt idx="35">
                  <c:v>22.2</c:v>
                </c:pt>
                <c:pt idx="36">
                  <c:v>22.8</c:v>
                </c:pt>
                <c:pt idx="37">
                  <c:v>23.4</c:v>
                </c:pt>
                <c:pt idx="38">
                  <c:v>24</c:v>
                </c:pt>
                <c:pt idx="39">
                  <c:v>24.599999999999998</c:v>
                </c:pt>
                <c:pt idx="40">
                  <c:v>25.2</c:v>
                </c:pt>
                <c:pt idx="41">
                  <c:v>25.8</c:v>
                </c:pt>
                <c:pt idx="42">
                  <c:v>26.4</c:v>
                </c:pt>
                <c:pt idx="43">
                  <c:v>27</c:v>
                </c:pt>
                <c:pt idx="44">
                  <c:v>27.599999999999998</c:v>
                </c:pt>
                <c:pt idx="45">
                  <c:v>28.2</c:v>
                </c:pt>
                <c:pt idx="46">
                  <c:v>28.799999999999997</c:v>
                </c:pt>
                <c:pt idx="47">
                  <c:v>29.4</c:v>
                </c:pt>
                <c:pt idx="48">
                  <c:v>30</c:v>
                </c:pt>
                <c:pt idx="49">
                  <c:v>30.599999999999998</c:v>
                </c:pt>
                <c:pt idx="50">
                  <c:v>31.2</c:v>
                </c:pt>
                <c:pt idx="51">
                  <c:v>31.799999999999997</c:v>
                </c:pt>
                <c:pt idx="52">
                  <c:v>32.4</c:v>
                </c:pt>
                <c:pt idx="53">
                  <c:v>33</c:v>
                </c:pt>
                <c:pt idx="54">
                  <c:v>33.6</c:v>
                </c:pt>
                <c:pt idx="55">
                  <c:v>34.199999999999996</c:v>
                </c:pt>
                <c:pt idx="56">
                  <c:v>34.799999999999997</c:v>
                </c:pt>
                <c:pt idx="57">
                  <c:v>35.4</c:v>
                </c:pt>
                <c:pt idx="58">
                  <c:v>36</c:v>
                </c:pt>
                <c:pt idx="59">
                  <c:v>36.6</c:v>
                </c:pt>
                <c:pt idx="60">
                  <c:v>37.199999999999996</c:v>
                </c:pt>
                <c:pt idx="61">
                  <c:v>37.799999999999997</c:v>
                </c:pt>
                <c:pt idx="62">
                  <c:v>38.4</c:v>
                </c:pt>
                <c:pt idx="63">
                  <c:v>39</c:v>
                </c:pt>
                <c:pt idx="64">
                  <c:v>39.6</c:v>
                </c:pt>
                <c:pt idx="65">
                  <c:v>40.199999999999996</c:v>
                </c:pt>
                <c:pt idx="66">
                  <c:v>40.799999999999997</c:v>
                </c:pt>
                <c:pt idx="67">
                  <c:v>41.4</c:v>
                </c:pt>
                <c:pt idx="68">
                  <c:v>42</c:v>
                </c:pt>
                <c:pt idx="69">
                  <c:v>42.6</c:v>
                </c:pt>
                <c:pt idx="70">
                  <c:v>43.199999999999996</c:v>
                </c:pt>
                <c:pt idx="71">
                  <c:v>43.8</c:v>
                </c:pt>
                <c:pt idx="72">
                  <c:v>44.4</c:v>
                </c:pt>
                <c:pt idx="73">
                  <c:v>45</c:v>
                </c:pt>
                <c:pt idx="74">
                  <c:v>45.6</c:v>
                </c:pt>
                <c:pt idx="75">
                  <c:v>46.199999999999996</c:v>
                </c:pt>
                <c:pt idx="76">
                  <c:v>46.8</c:v>
                </c:pt>
                <c:pt idx="77">
                  <c:v>47.4</c:v>
                </c:pt>
                <c:pt idx="78">
                  <c:v>48</c:v>
                </c:pt>
                <c:pt idx="79">
                  <c:v>48.6</c:v>
                </c:pt>
                <c:pt idx="80">
                  <c:v>49.199999999999996</c:v>
                </c:pt>
                <c:pt idx="81">
                  <c:v>49.8</c:v>
                </c:pt>
                <c:pt idx="82">
                  <c:v>50.4</c:v>
                </c:pt>
                <c:pt idx="83">
                  <c:v>51</c:v>
                </c:pt>
                <c:pt idx="84">
                  <c:v>51.6</c:v>
                </c:pt>
                <c:pt idx="85">
                  <c:v>52.199999999999996</c:v>
                </c:pt>
                <c:pt idx="86">
                  <c:v>52.8</c:v>
                </c:pt>
                <c:pt idx="87">
                  <c:v>53.4</c:v>
                </c:pt>
                <c:pt idx="88">
                  <c:v>54</c:v>
                </c:pt>
                <c:pt idx="89">
                  <c:v>54.6</c:v>
                </c:pt>
                <c:pt idx="90">
                  <c:v>55.199999999999996</c:v>
                </c:pt>
                <c:pt idx="91">
                  <c:v>55.8</c:v>
                </c:pt>
                <c:pt idx="92">
                  <c:v>56.4</c:v>
                </c:pt>
                <c:pt idx="93">
                  <c:v>57</c:v>
                </c:pt>
                <c:pt idx="94">
                  <c:v>57.599999999999994</c:v>
                </c:pt>
                <c:pt idx="95">
                  <c:v>58.199999999999996</c:v>
                </c:pt>
                <c:pt idx="96">
                  <c:v>58.8</c:v>
                </c:pt>
                <c:pt idx="97">
                  <c:v>59.4</c:v>
                </c:pt>
                <c:pt idx="98">
                  <c:v>60</c:v>
                </c:pt>
                <c:pt idx="99">
                  <c:v>60.599999999999994</c:v>
                </c:pt>
                <c:pt idx="100">
                  <c:v>61.199999999999996</c:v>
                </c:pt>
                <c:pt idx="101">
                  <c:v>61.8</c:v>
                </c:pt>
                <c:pt idx="102">
                  <c:v>62.4</c:v>
                </c:pt>
                <c:pt idx="103">
                  <c:v>63</c:v>
                </c:pt>
                <c:pt idx="104">
                  <c:v>63.599999999999994</c:v>
                </c:pt>
                <c:pt idx="105">
                  <c:v>64.2</c:v>
                </c:pt>
                <c:pt idx="106">
                  <c:v>64.8</c:v>
                </c:pt>
                <c:pt idx="107">
                  <c:v>65.399999999999991</c:v>
                </c:pt>
                <c:pt idx="108">
                  <c:v>66</c:v>
                </c:pt>
                <c:pt idx="109">
                  <c:v>66.599999999999994</c:v>
                </c:pt>
                <c:pt idx="110">
                  <c:v>67.2</c:v>
                </c:pt>
                <c:pt idx="111">
                  <c:v>67.8</c:v>
                </c:pt>
                <c:pt idx="112">
                  <c:v>68.399999999999991</c:v>
                </c:pt>
                <c:pt idx="113">
                  <c:v>69</c:v>
                </c:pt>
                <c:pt idx="114">
                  <c:v>69.599999999999994</c:v>
                </c:pt>
                <c:pt idx="115">
                  <c:v>70.2</c:v>
                </c:pt>
                <c:pt idx="116">
                  <c:v>70.8</c:v>
                </c:pt>
                <c:pt idx="117">
                  <c:v>71.399999999999991</c:v>
                </c:pt>
                <c:pt idx="118">
                  <c:v>72</c:v>
                </c:pt>
                <c:pt idx="119">
                  <c:v>72.599999999999994</c:v>
                </c:pt>
                <c:pt idx="120">
                  <c:v>73.2</c:v>
                </c:pt>
                <c:pt idx="121">
                  <c:v>73.8</c:v>
                </c:pt>
                <c:pt idx="122">
                  <c:v>74.399999999999991</c:v>
                </c:pt>
                <c:pt idx="123">
                  <c:v>75</c:v>
                </c:pt>
                <c:pt idx="124">
                  <c:v>75.599999999999994</c:v>
                </c:pt>
                <c:pt idx="125">
                  <c:v>76.2</c:v>
                </c:pt>
                <c:pt idx="126">
                  <c:v>76.8</c:v>
                </c:pt>
                <c:pt idx="127">
                  <c:v>77.399999999999991</c:v>
                </c:pt>
                <c:pt idx="128">
                  <c:v>78</c:v>
                </c:pt>
                <c:pt idx="129">
                  <c:v>78.599999999999994</c:v>
                </c:pt>
                <c:pt idx="130">
                  <c:v>79.2</c:v>
                </c:pt>
                <c:pt idx="131">
                  <c:v>79.8</c:v>
                </c:pt>
                <c:pt idx="132">
                  <c:v>80.399999999999991</c:v>
                </c:pt>
                <c:pt idx="133">
                  <c:v>81</c:v>
                </c:pt>
                <c:pt idx="134">
                  <c:v>81.599999999999994</c:v>
                </c:pt>
                <c:pt idx="135">
                  <c:v>82.2</c:v>
                </c:pt>
                <c:pt idx="136">
                  <c:v>82.8</c:v>
                </c:pt>
                <c:pt idx="137">
                  <c:v>83.399999999999991</c:v>
                </c:pt>
                <c:pt idx="138">
                  <c:v>84</c:v>
                </c:pt>
                <c:pt idx="139">
                  <c:v>84.6</c:v>
                </c:pt>
                <c:pt idx="140">
                  <c:v>85.2</c:v>
                </c:pt>
                <c:pt idx="141">
                  <c:v>85.8</c:v>
                </c:pt>
                <c:pt idx="142">
                  <c:v>86.399999999999991</c:v>
                </c:pt>
                <c:pt idx="143">
                  <c:v>87</c:v>
                </c:pt>
                <c:pt idx="144">
                  <c:v>87.6</c:v>
                </c:pt>
                <c:pt idx="145">
                  <c:v>88.2</c:v>
                </c:pt>
                <c:pt idx="146">
                  <c:v>88.8</c:v>
                </c:pt>
                <c:pt idx="147">
                  <c:v>89.399999999999991</c:v>
                </c:pt>
                <c:pt idx="148">
                  <c:v>90</c:v>
                </c:pt>
                <c:pt idx="149">
                  <c:v>90.6</c:v>
                </c:pt>
                <c:pt idx="150">
                  <c:v>91.2</c:v>
                </c:pt>
                <c:pt idx="151">
                  <c:v>91.8</c:v>
                </c:pt>
                <c:pt idx="152">
                  <c:v>92.399999999999991</c:v>
                </c:pt>
                <c:pt idx="153">
                  <c:v>93</c:v>
                </c:pt>
                <c:pt idx="154">
                  <c:v>93.6</c:v>
                </c:pt>
                <c:pt idx="155">
                  <c:v>94.2</c:v>
                </c:pt>
                <c:pt idx="156">
                  <c:v>94.8</c:v>
                </c:pt>
                <c:pt idx="157">
                  <c:v>95.399999999999991</c:v>
                </c:pt>
                <c:pt idx="158">
                  <c:v>96</c:v>
                </c:pt>
                <c:pt idx="159">
                  <c:v>96.6</c:v>
                </c:pt>
                <c:pt idx="160">
                  <c:v>97.2</c:v>
                </c:pt>
              </c:numCache>
            </c:numRef>
          </c:xVal>
          <c:yVal>
            <c:numRef>
              <c:f>Data!$AY$43:$AY$203</c:f>
              <c:numCache>
                <c:formatCode>General</c:formatCode>
                <c:ptCount val="161"/>
                <c:pt idx="0">
                  <c:v>0.28211398063422272</c:v>
                </c:pt>
                <c:pt idx="1">
                  <c:v>0.27853632667491607</c:v>
                </c:pt>
                <c:pt idx="2">
                  <c:v>0.29286351345612066</c:v>
                </c:pt>
                <c:pt idx="3">
                  <c:v>0.29675911743123223</c:v>
                </c:pt>
                <c:pt idx="4">
                  <c:v>0.30139651853829158</c:v>
                </c:pt>
                <c:pt idx="5">
                  <c:v>0.31178413323027132</c:v>
                </c:pt>
                <c:pt idx="6">
                  <c:v>0.31265777903843517</c:v>
                </c:pt>
                <c:pt idx="7">
                  <c:v>0.32658437717344763</c:v>
                </c:pt>
                <c:pt idx="8">
                  <c:v>0.31977403532647264</c:v>
                </c:pt>
                <c:pt idx="9">
                  <c:v>0.32150348301285825</c:v>
                </c:pt>
                <c:pt idx="10">
                  <c:v>0.31932341657515295</c:v>
                </c:pt>
                <c:pt idx="11">
                  <c:v>0.33225192336487214</c:v>
                </c:pt>
                <c:pt idx="12">
                  <c:v>0.32318818106206976</c:v>
                </c:pt>
                <c:pt idx="13">
                  <c:v>0.32794427758962169</c:v>
                </c:pt>
                <c:pt idx="14">
                  <c:v>0.33764152807973657</c:v>
                </c:pt>
                <c:pt idx="15">
                  <c:v>0.34345781152603844</c:v>
                </c:pt>
                <c:pt idx="16">
                  <c:v>0.34562021846459379</c:v>
                </c:pt>
                <c:pt idx="17">
                  <c:v>0.34264536205027823</c:v>
                </c:pt>
                <c:pt idx="18">
                  <c:v>0.35447372862286181</c:v>
                </c:pt>
                <c:pt idx="19">
                  <c:v>0.35716714362621493</c:v>
                </c:pt>
                <c:pt idx="20">
                  <c:v>0.34599250674043158</c:v>
                </c:pt>
                <c:pt idx="21">
                  <c:v>0.34990951405172871</c:v>
                </c:pt>
                <c:pt idx="22">
                  <c:v>0.35018071048688859</c:v>
                </c:pt>
                <c:pt idx="23">
                  <c:v>0.34734820339553296</c:v>
                </c:pt>
                <c:pt idx="24">
                  <c:v>0.35089305108854785</c:v>
                </c:pt>
                <c:pt idx="25">
                  <c:v>0.34195689636831722</c:v>
                </c:pt>
                <c:pt idx="26">
                  <c:v>0.35386522774341633</c:v>
                </c:pt>
                <c:pt idx="27">
                  <c:v>0.36669511922086717</c:v>
                </c:pt>
                <c:pt idx="28">
                  <c:v>0.35910350391077117</c:v>
                </c:pt>
                <c:pt idx="29">
                  <c:v>0.35681653906343197</c:v>
                </c:pt>
                <c:pt idx="30">
                  <c:v>0.36063136784679922</c:v>
                </c:pt>
                <c:pt idx="31">
                  <c:v>0.3678604236937506</c:v>
                </c:pt>
                <c:pt idx="32">
                  <c:v>0.35592708793946959</c:v>
                </c:pt>
                <c:pt idx="33">
                  <c:v>0.35896756191140489</c:v>
                </c:pt>
                <c:pt idx="34">
                  <c:v>0.36120448277556039</c:v>
                </c:pt>
                <c:pt idx="35">
                  <c:v>0.35970088298666403</c:v>
                </c:pt>
                <c:pt idx="36">
                  <c:v>0.35990058226398747</c:v>
                </c:pt>
                <c:pt idx="37">
                  <c:v>0.34837905938991315</c:v>
                </c:pt>
                <c:pt idx="38">
                  <c:v>0.35660342991649424</c:v>
                </c:pt>
                <c:pt idx="39">
                  <c:v>0.36245743276113668</c:v>
                </c:pt>
                <c:pt idx="40">
                  <c:v>0.3704454418223056</c:v>
                </c:pt>
                <c:pt idx="41">
                  <c:v>0.37286766088755413</c:v>
                </c:pt>
                <c:pt idx="42">
                  <c:v>0.37688580049373743</c:v>
                </c:pt>
                <c:pt idx="43">
                  <c:v>0.38328819900052985</c:v>
                </c:pt>
                <c:pt idx="44">
                  <c:v>0.37489596411290754</c:v>
                </c:pt>
                <c:pt idx="45">
                  <c:v>0.3625369843130683</c:v>
                </c:pt>
                <c:pt idx="46">
                  <c:v>0.35950581273051058</c:v>
                </c:pt>
                <c:pt idx="47">
                  <c:v>0.37031936978813534</c:v>
                </c:pt>
                <c:pt idx="48">
                  <c:v>0.3641113651049519</c:v>
                </c:pt>
                <c:pt idx="49">
                  <c:v>0.36664700843899606</c:v>
                </c:pt>
                <c:pt idx="50">
                  <c:v>0.37158936240735152</c:v>
                </c:pt>
                <c:pt idx="51">
                  <c:v>0.37490551242290876</c:v>
                </c:pt>
                <c:pt idx="52">
                  <c:v>0.37017815050815245</c:v>
                </c:pt>
                <c:pt idx="53">
                  <c:v>0.36895821162360137</c:v>
                </c:pt>
                <c:pt idx="54">
                  <c:v>0.37771546241048115</c:v>
                </c:pt>
                <c:pt idx="55">
                  <c:v>0.3839642621709185</c:v>
                </c:pt>
                <c:pt idx="56">
                  <c:v>0.37304949516345404</c:v>
                </c:pt>
                <c:pt idx="57">
                  <c:v>0.37204172666924229</c:v>
                </c:pt>
                <c:pt idx="58">
                  <c:v>0.38238851363298793</c:v>
                </c:pt>
                <c:pt idx="59">
                  <c:v>0.37337354225099634</c:v>
                </c:pt>
                <c:pt idx="60">
                  <c:v>0.37122747071987811</c:v>
                </c:pt>
                <c:pt idx="61">
                  <c:v>0.35975118399660705</c:v>
                </c:pt>
                <c:pt idx="62">
                  <c:v>0.37280977312390906</c:v>
                </c:pt>
                <c:pt idx="63">
                  <c:v>0.37846742332230332</c:v>
                </c:pt>
                <c:pt idx="64">
                  <c:v>0.39245825424334996</c:v>
                </c:pt>
                <c:pt idx="65">
                  <c:v>0.37891859094618091</c:v>
                </c:pt>
                <c:pt idx="66">
                  <c:v>0.38215396770529897</c:v>
                </c:pt>
                <c:pt idx="67">
                  <c:v>0.39545149754135023</c:v>
                </c:pt>
                <c:pt idx="68">
                  <c:v>0.37950231969632947</c:v>
                </c:pt>
                <c:pt idx="69">
                  <c:v>0.37352605553442253</c:v>
                </c:pt>
                <c:pt idx="70">
                  <c:v>0.38675434742555875</c:v>
                </c:pt>
                <c:pt idx="71">
                  <c:v>0.39094205203231297</c:v>
                </c:pt>
                <c:pt idx="72">
                  <c:v>0.38227049012477304</c:v>
                </c:pt>
                <c:pt idx="73">
                  <c:v>0.36747094109271256</c:v>
                </c:pt>
                <c:pt idx="74">
                  <c:v>0.39152010356275441</c:v>
                </c:pt>
                <c:pt idx="75">
                  <c:v>0.38599216295407263</c:v>
                </c:pt>
                <c:pt idx="76">
                  <c:v>0.3877699537024204</c:v>
                </c:pt>
                <c:pt idx="77">
                  <c:v>0.38905872663567714</c:v>
                </c:pt>
                <c:pt idx="78">
                  <c:v>0.37680964673432582</c:v>
                </c:pt>
                <c:pt idx="79">
                  <c:v>0.38674079630940861</c:v>
                </c:pt>
                <c:pt idx="80">
                  <c:v>0.39062477808234791</c:v>
                </c:pt>
                <c:pt idx="81">
                  <c:v>0.3844303735335986</c:v>
                </c:pt>
                <c:pt idx="82">
                  <c:v>0.36834784841546681</c:v>
                </c:pt>
                <c:pt idx="83">
                  <c:v>0.3850259848175428</c:v>
                </c:pt>
                <c:pt idx="84">
                  <c:v>0.38486101733063155</c:v>
                </c:pt>
                <c:pt idx="85">
                  <c:v>0.38305856558586687</c:v>
                </c:pt>
                <c:pt idx="86">
                  <c:v>0.38235914156817014</c:v>
                </c:pt>
                <c:pt idx="87">
                  <c:v>0.38939950552443814</c:v>
                </c:pt>
                <c:pt idx="88">
                  <c:v>0.39058793896013988</c:v>
                </c:pt>
                <c:pt idx="89">
                  <c:v>0.39621627735987824</c:v>
                </c:pt>
                <c:pt idx="90">
                  <c:v>0.39201583729740447</c:v>
                </c:pt>
                <c:pt idx="91">
                  <c:v>0.39394514901489019</c:v>
                </c:pt>
                <c:pt idx="92">
                  <c:v>0.39330590770436374</c:v>
                </c:pt>
                <c:pt idx="93">
                  <c:v>0.38508858267716595</c:v>
                </c:pt>
                <c:pt idx="94">
                  <c:v>0.38750399375199662</c:v>
                </c:pt>
                <c:pt idx="95">
                  <c:v>0.38488445519756453</c:v>
                </c:pt>
                <c:pt idx="96">
                  <c:v>0.37322634239457009</c:v>
                </c:pt>
                <c:pt idx="97">
                  <c:v>0.37482851052153893</c:v>
                </c:pt>
                <c:pt idx="98">
                  <c:v>0.38392485960499195</c:v>
                </c:pt>
                <c:pt idx="99">
                  <c:v>0.39101666878737812</c:v>
                </c:pt>
                <c:pt idx="100">
                  <c:v>0.38953594176524092</c:v>
                </c:pt>
                <c:pt idx="101">
                  <c:v>0.38880076701281008</c:v>
                </c:pt>
                <c:pt idx="102">
                  <c:v>0.39358240455132587</c:v>
                </c:pt>
                <c:pt idx="103">
                  <c:v>0.40022648453535292</c:v>
                </c:pt>
                <c:pt idx="104">
                  <c:v>0.3978533271315205</c:v>
                </c:pt>
                <c:pt idx="105">
                  <c:v>0.39068642273964338</c:v>
                </c:pt>
                <c:pt idx="106">
                  <c:v>0.39260894795691653</c:v>
                </c:pt>
                <c:pt idx="107">
                  <c:v>0.4024546365356787</c:v>
                </c:pt>
                <c:pt idx="108">
                  <c:v>0.39919366069687778</c:v>
                </c:pt>
                <c:pt idx="109">
                  <c:v>0.38125778069966798</c:v>
                </c:pt>
                <c:pt idx="110">
                  <c:v>0.39454356136047641</c:v>
                </c:pt>
                <c:pt idx="111">
                  <c:v>0.40122528700099713</c:v>
                </c:pt>
                <c:pt idx="112">
                  <c:v>0.40302256486616311</c:v>
                </c:pt>
                <c:pt idx="113">
                  <c:v>0.40542276331955773</c:v>
                </c:pt>
                <c:pt idx="114">
                  <c:v>0.40227019085425286</c:v>
                </c:pt>
                <c:pt idx="115">
                  <c:v>0.40591791993073956</c:v>
                </c:pt>
                <c:pt idx="116">
                  <c:v>0.40722172820143065</c:v>
                </c:pt>
                <c:pt idx="117">
                  <c:v>0.40235217802095413</c:v>
                </c:pt>
                <c:pt idx="118">
                  <c:v>0.39778880387313276</c:v>
                </c:pt>
                <c:pt idx="119">
                  <c:v>0.39958877380461272</c:v>
                </c:pt>
                <c:pt idx="120">
                  <c:v>0.39203109003155001</c:v>
                </c:pt>
                <c:pt idx="121">
                  <c:v>0.39753291909695526</c:v>
                </c:pt>
                <c:pt idx="122">
                  <c:v>0.40867856488850773</c:v>
                </c:pt>
                <c:pt idx="123">
                  <c:v>0.40063838842389127</c:v>
                </c:pt>
                <c:pt idx="124">
                  <c:v>0.40782991059295681</c:v>
                </c:pt>
                <c:pt idx="125">
                  <c:v>0.39711438887178435</c:v>
                </c:pt>
                <c:pt idx="126">
                  <c:v>0.41287084994988721</c:v>
                </c:pt>
                <c:pt idx="127">
                  <c:v>0.42167753947907749</c:v>
                </c:pt>
                <c:pt idx="128">
                  <c:v>0.40727754943345923</c:v>
                </c:pt>
                <c:pt idx="129">
                  <c:v>0.40649310744563394</c:v>
                </c:pt>
                <c:pt idx="130">
                  <c:v>0.40676130128500071</c:v>
                </c:pt>
                <c:pt idx="131">
                  <c:v>0.40511411813346554</c:v>
                </c:pt>
                <c:pt idx="132">
                  <c:v>0.39787901501901635</c:v>
                </c:pt>
                <c:pt idx="133">
                  <c:v>0.39865474300976683</c:v>
                </c:pt>
                <c:pt idx="134">
                  <c:v>0.40919407767604288</c:v>
                </c:pt>
                <c:pt idx="135">
                  <c:v>0.42111908698351658</c:v>
                </c:pt>
                <c:pt idx="136">
                  <c:v>0.40892694861936385</c:v>
                </c:pt>
                <c:pt idx="137">
                  <c:v>0.41594148327894492</c:v>
                </c:pt>
                <c:pt idx="138">
                  <c:v>0.43057926680556557</c:v>
                </c:pt>
                <c:pt idx="139">
                  <c:v>0.41918013018060257</c:v>
                </c:pt>
                <c:pt idx="140">
                  <c:v>0.41947689809749084</c:v>
                </c:pt>
                <c:pt idx="141">
                  <c:v>0.42138691407757706</c:v>
                </c:pt>
                <c:pt idx="142">
                  <c:v>0.42457714139022718</c:v>
                </c:pt>
                <c:pt idx="143">
                  <c:v>0.42478731359076793</c:v>
                </c:pt>
                <c:pt idx="144">
                  <c:v>0.41062327945224797</c:v>
                </c:pt>
                <c:pt idx="145">
                  <c:v>0.41247097983273245</c:v>
                </c:pt>
                <c:pt idx="146">
                  <c:v>0.42577739171856271</c:v>
                </c:pt>
                <c:pt idx="147">
                  <c:v>0.44028196675317466</c:v>
                </c:pt>
                <c:pt idx="148">
                  <c:v>0.43922734647549966</c:v>
                </c:pt>
                <c:pt idx="149">
                  <c:v>0.43943252091669693</c:v>
                </c:pt>
                <c:pt idx="150">
                  <c:v>0.45175160013680543</c:v>
                </c:pt>
                <c:pt idx="151">
                  <c:v>0.45450993797919559</c:v>
                </c:pt>
                <c:pt idx="152">
                  <c:v>0.44716000364776587</c:v>
                </c:pt>
                <c:pt idx="153">
                  <c:v>0.45050109658254944</c:v>
                </c:pt>
                <c:pt idx="154">
                  <c:v>0.45827082291493004</c:v>
                </c:pt>
                <c:pt idx="155">
                  <c:v>0.46501581264598285</c:v>
                </c:pt>
                <c:pt idx="156">
                  <c:v>0.45561398931714941</c:v>
                </c:pt>
                <c:pt idx="157">
                  <c:v>0.47245283539276256</c:v>
                </c:pt>
                <c:pt idx="158">
                  <c:v>0.48431599547947801</c:v>
                </c:pt>
                <c:pt idx="159">
                  <c:v>0.50833973971775248</c:v>
                </c:pt>
                <c:pt idx="160">
                  <c:v>0.47463805709463402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39392"/>
        <c:axId val="176740544"/>
      </c:scatterChart>
      <c:valAx>
        <c:axId val="176739392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Core Length [cm]</a:t>
                </a:r>
                <a:endParaRPr lang="en-US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6740544"/>
        <c:crosses val="autoZero"/>
        <c:crossBetween val="midCat"/>
      </c:valAx>
      <c:valAx>
        <c:axId val="176740544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Water Saturation [Frac]</a:t>
                </a:r>
                <a:endParaRPr lang="en-US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6739392"/>
        <c:crosses val="autoZero"/>
        <c:crossBetween val="midCat"/>
        <c:majorUnit val="0.2"/>
      </c:valAx>
      <c:spPr>
        <a:noFill/>
        <a:ln w="19050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4133368810288488"/>
          <c:y val="0.58324025679892766"/>
          <c:w val="0.45350495310389988"/>
          <c:h val="3.7854732035184906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Primary Drainage</c:v>
          </c:tx>
          <c:spPr>
            <a:ln w="28575">
              <a:noFill/>
            </a:ln>
          </c:spPr>
          <c:xVal>
            <c:numRef>
              <c:f>Data!$AF$247:$AF$252</c:f>
              <c:numCache>
                <c:formatCode>General</c:formatCode>
                <c:ptCount val="6"/>
                <c:pt idx="0">
                  <c:v>0.62557492607724019</c:v>
                </c:pt>
                <c:pt idx="1">
                  <c:v>0.47689450330486161</c:v>
                </c:pt>
                <c:pt idx="2">
                  <c:v>0.39636375839533722</c:v>
                </c:pt>
                <c:pt idx="3">
                  <c:v>0.34500297963964338</c:v>
                </c:pt>
                <c:pt idx="4">
                  <c:v>0.31847694803456444</c:v>
                </c:pt>
                <c:pt idx="5">
                  <c:v>0.28414529290090446</c:v>
                </c:pt>
              </c:numCache>
            </c:numRef>
          </c:xVal>
          <c:yVal>
            <c:numRef>
              <c:f>Data!$AG$247:$AG$252</c:f>
              <c:numCache>
                <c:formatCode>General</c:formatCode>
                <c:ptCount val="6"/>
                <c:pt idx="0">
                  <c:v>3.1050000000000004</c:v>
                </c:pt>
                <c:pt idx="1">
                  <c:v>3.3119999999999998</c:v>
                </c:pt>
                <c:pt idx="2">
                  <c:v>3.9329999999999998</c:v>
                </c:pt>
                <c:pt idx="3">
                  <c:v>4.6230000000000002</c:v>
                </c:pt>
                <c:pt idx="4">
                  <c:v>5.8994999999999997</c:v>
                </c:pt>
                <c:pt idx="5">
                  <c:v>10.488000000000001</c:v>
                </c:pt>
              </c:numCache>
            </c:numRef>
          </c:yVal>
          <c:smooth val="0"/>
        </c:ser>
        <c:ser>
          <c:idx val="1"/>
          <c:order val="1"/>
          <c:tx>
            <c:v>Forced imbibition</c:v>
          </c:tx>
          <c:spPr>
            <a:ln w="28575">
              <a:noFill/>
            </a:ln>
          </c:spPr>
          <c:xVal>
            <c:numRef>
              <c:f>Data!$AM$247:$AM$252</c:f>
              <c:numCache>
                <c:formatCode>General</c:formatCode>
                <c:ptCount val="6"/>
                <c:pt idx="0">
                  <c:v>0.83932200809473512</c:v>
                </c:pt>
                <c:pt idx="1">
                  <c:v>0.92710800214784861</c:v>
                </c:pt>
                <c:pt idx="2">
                  <c:v>0.99141108635712372</c:v>
                </c:pt>
                <c:pt idx="3">
                  <c:v>0.99835797924841196</c:v>
                </c:pt>
                <c:pt idx="4">
                  <c:v>1.0116121379840812</c:v>
                </c:pt>
                <c:pt idx="5">
                  <c:v>1.001530115257625</c:v>
                </c:pt>
              </c:numCache>
            </c:numRef>
          </c:xVal>
          <c:yVal>
            <c:numRef>
              <c:f>Data!$AN$247:$AN$252</c:f>
              <c:numCache>
                <c:formatCode>0.0</c:formatCode>
                <c:ptCount val="6"/>
                <c:pt idx="0">
                  <c:v>-2.4</c:v>
                </c:pt>
                <c:pt idx="1">
                  <c:v>-4.3</c:v>
                </c:pt>
                <c:pt idx="2">
                  <c:v>-10</c:v>
                </c:pt>
                <c:pt idx="3">
                  <c:v>-17.600000000000001</c:v>
                </c:pt>
                <c:pt idx="4">
                  <c:v>-31.2</c:v>
                </c:pt>
                <c:pt idx="5">
                  <c:v>-67.14</c:v>
                </c:pt>
              </c:numCache>
            </c:numRef>
          </c:yVal>
          <c:smooth val="0"/>
        </c:ser>
        <c:ser>
          <c:idx val="2"/>
          <c:order val="2"/>
          <c:tx>
            <c:v>Secondary Drainage</c:v>
          </c:tx>
          <c:spPr>
            <a:ln w="28575">
              <a:noFill/>
            </a:ln>
          </c:spPr>
          <c:xVal>
            <c:numRef>
              <c:f>Data!$AT$247:$AT$252</c:f>
              <c:numCache>
                <c:formatCode>General</c:formatCode>
                <c:ptCount val="6"/>
                <c:pt idx="0">
                  <c:v>0.58589091226910217</c:v>
                </c:pt>
                <c:pt idx="1">
                  <c:v>0.47961414983446765</c:v>
                </c:pt>
                <c:pt idx="2">
                  <c:v>0.40550507596625895</c:v>
                </c:pt>
                <c:pt idx="3">
                  <c:v>0.35985256851850494</c:v>
                </c:pt>
                <c:pt idx="4">
                  <c:v>0.32332766257262863</c:v>
                </c:pt>
                <c:pt idx="5">
                  <c:v>0.29658733842906998</c:v>
                </c:pt>
              </c:numCache>
            </c:numRef>
          </c:xVal>
          <c:yVal>
            <c:numRef>
              <c:f>Data!$AU$247:$AU$252</c:f>
              <c:numCache>
                <c:formatCode>General</c:formatCode>
                <c:ptCount val="6"/>
                <c:pt idx="0">
                  <c:v>2.13</c:v>
                </c:pt>
                <c:pt idx="1">
                  <c:v>2.2999999999999998</c:v>
                </c:pt>
                <c:pt idx="2">
                  <c:v>2.9</c:v>
                </c:pt>
                <c:pt idx="3">
                  <c:v>3.4</c:v>
                </c:pt>
                <c:pt idx="4">
                  <c:v>4.67</c:v>
                </c:pt>
                <c:pt idx="5">
                  <c:v>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84128"/>
        <c:axId val="209584704"/>
      </c:scatterChart>
      <c:valAx>
        <c:axId val="209584128"/>
        <c:scaling>
          <c:orientation val="minMax"/>
        </c:scaling>
        <c:delete val="0"/>
        <c:axPos val="b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Water Saturation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9584704"/>
        <c:crossesAt val="-80"/>
        <c:crossBetween val="midCat"/>
      </c:valAx>
      <c:valAx>
        <c:axId val="209584704"/>
        <c:scaling>
          <c:orientation val="minMax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Differential</a:t>
                </a:r>
                <a:r>
                  <a:rPr lang="en-US" sz="1400" baseline="0"/>
                  <a:t> Pressure [kPa]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3659049685062109E-2"/>
              <c:y val="0.266900643711597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9584128"/>
        <c:crossesAt val="-80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Primary Drainage</c:v>
          </c:tx>
          <c:xVal>
            <c:numRef>
              <c:f>Data!$AF$239:$AF$244</c:f>
              <c:numCache>
                <c:formatCode>General</c:formatCode>
                <c:ptCount val="6"/>
                <c:pt idx="0">
                  <c:v>0.74624444785960498</c:v>
                </c:pt>
                <c:pt idx="1">
                  <c:v>0.63133876449988702</c:v>
                </c:pt>
                <c:pt idx="2">
                  <c:v>0.51124939933124292</c:v>
                </c:pt>
                <c:pt idx="3">
                  <c:v>0.45242427626929904</c:v>
                </c:pt>
                <c:pt idx="4">
                  <c:v>0.41306490420744096</c:v>
                </c:pt>
                <c:pt idx="5">
                  <c:v>0.38715100275784248</c:v>
                </c:pt>
              </c:numCache>
            </c:numRef>
          </c:xVal>
          <c:yVal>
            <c:numRef>
              <c:f>Data!$AE$239:$AE$244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v>Forced imbibition</c:v>
          </c:tx>
          <c:xVal>
            <c:numRef>
              <c:f>Data!$AM$239:$AM$244</c:f>
              <c:numCache>
                <c:formatCode>General</c:formatCode>
                <c:ptCount val="6"/>
                <c:pt idx="0">
                  <c:v>0.66769592392829902</c:v>
                </c:pt>
                <c:pt idx="1">
                  <c:v>0.68334468666848869</c:v>
                </c:pt>
                <c:pt idx="2">
                  <c:v>0.70480785899355647</c:v>
                </c:pt>
                <c:pt idx="3">
                  <c:v>0.72686688844428704</c:v>
                </c:pt>
                <c:pt idx="4">
                  <c:v>0.75358975157466723</c:v>
                </c:pt>
                <c:pt idx="5">
                  <c:v>0.78095493073281474</c:v>
                </c:pt>
              </c:numCache>
            </c:numRef>
          </c:xVal>
          <c:yVal>
            <c:numRef>
              <c:f>Data!$AL$239:$AL$244</c:f>
              <c:numCache>
                <c:formatCode>General</c:formatCode>
                <c:ptCount val="6"/>
                <c:pt idx="0">
                  <c:v>-1</c:v>
                </c:pt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-20</c:v>
                </c:pt>
                <c:pt idx="5">
                  <c:v>-50</c:v>
                </c:pt>
              </c:numCache>
            </c:numRef>
          </c:yVal>
          <c:smooth val="0"/>
        </c:ser>
        <c:ser>
          <c:idx val="2"/>
          <c:order val="2"/>
          <c:tx>
            <c:v>Secondary Drainage</c:v>
          </c:tx>
          <c:xVal>
            <c:numRef>
              <c:f>Data!$AT$239:$AT$244</c:f>
              <c:numCache>
                <c:formatCode>General</c:formatCode>
                <c:ptCount val="6"/>
                <c:pt idx="0">
                  <c:v>0.57844566079248871</c:v>
                </c:pt>
                <c:pt idx="1">
                  <c:v>0.51858747988945308</c:v>
                </c:pt>
                <c:pt idx="2">
                  <c:v>0.46010953420196787</c:v>
                </c:pt>
                <c:pt idx="3">
                  <c:v>0.43531373323156797</c:v>
                </c:pt>
                <c:pt idx="4">
                  <c:v>0.39335806088443026</c:v>
                </c:pt>
                <c:pt idx="5">
                  <c:v>0.38281108287353266</c:v>
                </c:pt>
              </c:numCache>
            </c:numRef>
          </c:xVal>
          <c:yVal>
            <c:numRef>
              <c:f>Data!$AS$239:$AS$244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87008"/>
        <c:axId val="209587584"/>
      </c:scatterChart>
      <c:valAx>
        <c:axId val="209587008"/>
        <c:scaling>
          <c:orientation val="minMax"/>
        </c:scaling>
        <c:delete val="0"/>
        <c:axPos val="b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Water Saturation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9587584"/>
        <c:crossesAt val="-60"/>
        <c:crossBetween val="midCat"/>
      </c:valAx>
      <c:valAx>
        <c:axId val="209587584"/>
        <c:scaling>
          <c:orientation val="minMax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Rate [ml/min]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95870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9319838145231846"/>
                  <c:y val="4.7491615631379408E-2"/>
                </c:manualLayout>
              </c:layout>
              <c:numFmt formatCode="General" sourceLinked="0"/>
            </c:trendlineLbl>
          </c:trendline>
          <c:xVal>
            <c:numRef>
              <c:f>Data!$AS$239:$AS$244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</c:numRef>
          </c:xVal>
          <c:yVal>
            <c:numRef>
              <c:f>Data!$AU$239:$AU$244</c:f>
              <c:numCache>
                <c:formatCode>General</c:formatCode>
                <c:ptCount val="6"/>
                <c:pt idx="0">
                  <c:v>0.9</c:v>
                </c:pt>
                <c:pt idx="1">
                  <c:v>0.95</c:v>
                </c:pt>
                <c:pt idx="2">
                  <c:v>1.01</c:v>
                </c:pt>
                <c:pt idx="3">
                  <c:v>1.08</c:v>
                </c:pt>
                <c:pt idx="4">
                  <c:v>1.27</c:v>
                </c:pt>
                <c:pt idx="5">
                  <c:v>1.94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91616"/>
        <c:axId val="216588288"/>
      </c:scatterChart>
      <c:valAx>
        <c:axId val="2095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588288"/>
        <c:crosses val="autoZero"/>
        <c:crossBetween val="midCat"/>
      </c:valAx>
      <c:valAx>
        <c:axId val="21658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591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323090113735783"/>
                  <c:y val="0.15047535724701078"/>
                </c:manualLayout>
              </c:layout>
              <c:numFmt formatCode="General" sourceLinked="0"/>
            </c:trendlineLbl>
          </c:trendline>
          <c:xVal>
            <c:numRef>
              <c:f>Data!$AL$239:$AL$244</c:f>
              <c:numCache>
                <c:formatCode>General</c:formatCode>
                <c:ptCount val="6"/>
                <c:pt idx="0">
                  <c:v>-1</c:v>
                </c:pt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-20</c:v>
                </c:pt>
                <c:pt idx="5">
                  <c:v>-50</c:v>
                </c:pt>
              </c:numCache>
            </c:numRef>
          </c:xVal>
          <c:yVal>
            <c:numRef>
              <c:f>Data!$AN$239:$AN$244</c:f>
              <c:numCache>
                <c:formatCode>General</c:formatCode>
                <c:ptCount val="6"/>
                <c:pt idx="0">
                  <c:v>-0.8</c:v>
                </c:pt>
                <c:pt idx="1">
                  <c:v>-1.07</c:v>
                </c:pt>
                <c:pt idx="2">
                  <c:v>-1.85</c:v>
                </c:pt>
                <c:pt idx="3">
                  <c:v>-2.87</c:v>
                </c:pt>
                <c:pt idx="4">
                  <c:v>-4.7300000000000004</c:v>
                </c:pt>
                <c:pt idx="5">
                  <c:v>-9.68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90016"/>
        <c:axId val="216590592"/>
      </c:scatterChart>
      <c:valAx>
        <c:axId val="2165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590592"/>
        <c:crosses val="autoZero"/>
        <c:crossBetween val="midCat"/>
      </c:valAx>
      <c:valAx>
        <c:axId val="21659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590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3.7642825896762905E-2"/>
                  <c:y val="-4.7462817147856518E-4"/>
                </c:manualLayout>
              </c:layout>
              <c:numFmt formatCode="General" sourceLinked="0"/>
            </c:trendlineLbl>
          </c:trendline>
          <c:xVal>
            <c:numRef>
              <c:f>Data!$AE$239:$AE$244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</c:numRef>
          </c:xVal>
          <c:yVal>
            <c:numRef>
              <c:f>Data!$AG$239:$AG$244</c:f>
              <c:numCache>
                <c:formatCode>General</c:formatCode>
                <c:ptCount val="6"/>
                <c:pt idx="0">
                  <c:v>0.45</c:v>
                </c:pt>
                <c:pt idx="1">
                  <c:v>0.48</c:v>
                </c:pt>
                <c:pt idx="2">
                  <c:v>0.56000000000000005</c:v>
                </c:pt>
                <c:pt idx="3">
                  <c:v>0.65</c:v>
                </c:pt>
                <c:pt idx="4">
                  <c:v>0.83</c:v>
                </c:pt>
                <c:pt idx="5">
                  <c:v>1.52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92320"/>
        <c:axId val="216592896"/>
      </c:scatterChart>
      <c:valAx>
        <c:axId val="21659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592896"/>
        <c:crosses val="autoZero"/>
        <c:crossBetween val="midCat"/>
      </c:valAx>
      <c:valAx>
        <c:axId val="21659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592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Capillary pressure curves sandstone 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Primary Drainage</c:v>
          </c:tx>
          <c:spPr>
            <a:ln w="28575">
              <a:noFill/>
            </a:ln>
          </c:spPr>
          <c:xVal>
            <c:numRef>
              <c:f>Data!$AF$247:$AF$252</c:f>
              <c:numCache>
                <c:formatCode>General</c:formatCode>
                <c:ptCount val="6"/>
                <c:pt idx="0">
                  <c:v>0.62557492607724019</c:v>
                </c:pt>
                <c:pt idx="1">
                  <c:v>0.47689450330486161</c:v>
                </c:pt>
                <c:pt idx="2">
                  <c:v>0.39636375839533722</c:v>
                </c:pt>
                <c:pt idx="3">
                  <c:v>0.34500297963964338</c:v>
                </c:pt>
                <c:pt idx="4">
                  <c:v>0.31847694803456444</c:v>
                </c:pt>
                <c:pt idx="5">
                  <c:v>0.28414529290090446</c:v>
                </c:pt>
              </c:numCache>
            </c:numRef>
          </c:xVal>
          <c:yVal>
            <c:numRef>
              <c:f>Data!$AG$247:$AG$252</c:f>
              <c:numCache>
                <c:formatCode>General</c:formatCode>
                <c:ptCount val="6"/>
                <c:pt idx="0">
                  <c:v>3.1050000000000004</c:v>
                </c:pt>
                <c:pt idx="1">
                  <c:v>3.3119999999999998</c:v>
                </c:pt>
                <c:pt idx="2">
                  <c:v>3.9329999999999998</c:v>
                </c:pt>
                <c:pt idx="3">
                  <c:v>4.6230000000000002</c:v>
                </c:pt>
                <c:pt idx="4">
                  <c:v>5.8994999999999997</c:v>
                </c:pt>
                <c:pt idx="5">
                  <c:v>10.488000000000001</c:v>
                </c:pt>
              </c:numCache>
            </c:numRef>
          </c:yVal>
          <c:smooth val="0"/>
        </c:ser>
        <c:ser>
          <c:idx val="1"/>
          <c:order val="1"/>
          <c:tx>
            <c:v>Forced Imbibtion</c:v>
          </c:tx>
          <c:spPr>
            <a:ln w="28575">
              <a:noFill/>
            </a:ln>
          </c:spPr>
          <c:xVal>
            <c:numRef>
              <c:f>Data!$AM$247:$AM$252</c:f>
              <c:numCache>
                <c:formatCode>General</c:formatCode>
                <c:ptCount val="6"/>
                <c:pt idx="0">
                  <c:v>0.83932200809473512</c:v>
                </c:pt>
                <c:pt idx="1">
                  <c:v>0.92710800214784861</c:v>
                </c:pt>
                <c:pt idx="2">
                  <c:v>0.99141108635712372</c:v>
                </c:pt>
                <c:pt idx="3">
                  <c:v>0.99835797924841196</c:v>
                </c:pt>
                <c:pt idx="4">
                  <c:v>1.0116121379840812</c:v>
                </c:pt>
                <c:pt idx="5">
                  <c:v>1.001530115257625</c:v>
                </c:pt>
              </c:numCache>
            </c:numRef>
          </c:xVal>
          <c:yVal>
            <c:numRef>
              <c:f>Data!$AN$247:$AN$252</c:f>
              <c:numCache>
                <c:formatCode>0.0</c:formatCode>
                <c:ptCount val="6"/>
                <c:pt idx="0">
                  <c:v>-2.4</c:v>
                </c:pt>
                <c:pt idx="1">
                  <c:v>-4.3</c:v>
                </c:pt>
                <c:pt idx="2">
                  <c:v>-10</c:v>
                </c:pt>
                <c:pt idx="3">
                  <c:v>-17.600000000000001</c:v>
                </c:pt>
                <c:pt idx="4">
                  <c:v>-31.2</c:v>
                </c:pt>
                <c:pt idx="5">
                  <c:v>-67.14</c:v>
                </c:pt>
              </c:numCache>
            </c:numRef>
          </c:yVal>
          <c:smooth val="0"/>
        </c:ser>
        <c:ser>
          <c:idx val="2"/>
          <c:order val="2"/>
          <c:tx>
            <c:v>Secondary Drainage</c:v>
          </c:tx>
          <c:spPr>
            <a:ln w="28575">
              <a:noFill/>
            </a:ln>
          </c:spPr>
          <c:xVal>
            <c:numRef>
              <c:f>Data!$AT$247:$AT$252</c:f>
              <c:numCache>
                <c:formatCode>General</c:formatCode>
                <c:ptCount val="6"/>
                <c:pt idx="0">
                  <c:v>0.58589091226910217</c:v>
                </c:pt>
                <c:pt idx="1">
                  <c:v>0.47961414983446765</c:v>
                </c:pt>
                <c:pt idx="2">
                  <c:v>0.40550507596625895</c:v>
                </c:pt>
                <c:pt idx="3">
                  <c:v>0.35985256851850494</c:v>
                </c:pt>
                <c:pt idx="4">
                  <c:v>0.32332766257262863</c:v>
                </c:pt>
                <c:pt idx="5">
                  <c:v>0.29658733842906998</c:v>
                </c:pt>
              </c:numCache>
            </c:numRef>
          </c:xVal>
          <c:yVal>
            <c:numRef>
              <c:f>Data!$AU$247:$AU$252</c:f>
              <c:numCache>
                <c:formatCode>General</c:formatCode>
                <c:ptCount val="6"/>
                <c:pt idx="0">
                  <c:v>2.13</c:v>
                </c:pt>
                <c:pt idx="1">
                  <c:v>2.2999999999999998</c:v>
                </c:pt>
                <c:pt idx="2">
                  <c:v>2.9</c:v>
                </c:pt>
                <c:pt idx="3">
                  <c:v>3.4</c:v>
                </c:pt>
                <c:pt idx="4">
                  <c:v>4.67</c:v>
                </c:pt>
                <c:pt idx="5">
                  <c:v>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68864"/>
        <c:axId val="210469440"/>
      </c:scatterChart>
      <c:valAx>
        <c:axId val="210468864"/>
        <c:scaling>
          <c:orientation val="minMax"/>
          <c:max val="1.10000000000000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Water Saturation [Frac]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69440"/>
        <c:crosses val="autoZero"/>
        <c:crossBetween val="midCat"/>
      </c:valAx>
      <c:valAx>
        <c:axId val="21046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Capillary Pressure [kPa]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68864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308" cy="60764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0.19432</cdr:x>
      <cdr:y>0.3372</cdr:y>
    </cdr:from>
    <cdr:to>
      <cdr:x>0.46183</cdr:x>
      <cdr:y>0.4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5353" y="2045677"/>
          <a:ext cx="248529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>
              <a:latin typeface="Times New Roman" panose="02020603050405020304" pitchFamily="18" charset="0"/>
              <a:cs typeface="Times New Roman" panose="02020603050405020304" pitchFamily="18" charset="0"/>
            </a:rPr>
            <a:t>Primary Drainage (297 K, 9 MPa)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5308" cy="629138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0.24353</cdr:x>
      <cdr:y>0.2</cdr:y>
    </cdr:from>
    <cdr:to>
      <cdr:x>0.52492</cdr:x>
      <cdr:y>0.28019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62554" y="1213338"/>
          <a:ext cx="2614246" cy="486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>
              <a:latin typeface="Times New Roman" panose="02020603050405020304" pitchFamily="18" charset="0"/>
              <a:cs typeface="Times New Roman" panose="02020603050405020304" pitchFamily="18" charset="0"/>
            </a:rPr>
            <a:t>Secondary Drainage (297 K, 9 MPa)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</xdr:colOff>
      <xdr:row>262</xdr:row>
      <xdr:rowOff>0</xdr:rowOff>
    </xdr:from>
    <xdr:to>
      <xdr:col>50</xdr:col>
      <xdr:colOff>314325</xdr:colOff>
      <xdr:row>276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228600</xdr:colOff>
      <xdr:row>260</xdr:row>
      <xdr:rowOff>114300</xdr:rowOff>
    </xdr:from>
    <xdr:to>
      <xdr:col>41</xdr:col>
      <xdr:colOff>533400</xdr:colOff>
      <xdr:row>275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398145</xdr:colOff>
      <xdr:row>259</xdr:row>
      <xdr:rowOff>36195</xdr:rowOff>
    </xdr:from>
    <xdr:to>
      <xdr:col>33</xdr:col>
      <xdr:colOff>74295</xdr:colOff>
      <xdr:row>273</xdr:row>
      <xdr:rowOff>112395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157161</xdr:colOff>
      <xdr:row>280</xdr:row>
      <xdr:rowOff>114299</xdr:rowOff>
    </xdr:from>
    <xdr:to>
      <xdr:col>46</xdr:col>
      <xdr:colOff>504824</xdr:colOff>
      <xdr:row>309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252"/>
  <sheetViews>
    <sheetView topLeftCell="AH43" zoomScaleNormal="100" workbookViewId="0">
      <selection activeCell="AR175" sqref="AR175"/>
    </sheetView>
  </sheetViews>
  <sheetFormatPr baseColWidth="10" defaultColWidth="8.7265625" defaultRowHeight="14.5" x14ac:dyDescent="0.35"/>
  <cols>
    <col min="3" max="3" width="14" bestFit="1" customWidth="1"/>
    <col min="4" max="4" width="14" customWidth="1"/>
    <col min="7" max="24" width="9.54296875" bestFit="1" customWidth="1"/>
    <col min="33" max="33" width="9.453125" customWidth="1"/>
  </cols>
  <sheetData>
    <row r="1" spans="3:52" ht="15" thickBot="1" x14ac:dyDescent="0.35">
      <c r="C1">
        <v>1</v>
      </c>
      <c r="D1">
        <f>C1+1</f>
        <v>2</v>
      </c>
      <c r="E1">
        <f>D1+1</f>
        <v>3</v>
      </c>
      <c r="F1">
        <f t="shared" ref="F1:AY1" si="0">E1+1</f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si="0"/>
        <v>31</v>
      </c>
      <c r="AH1">
        <f t="shared" si="0"/>
        <v>32</v>
      </c>
      <c r="AI1">
        <f t="shared" si="0"/>
        <v>33</v>
      </c>
      <c r="AJ1">
        <f t="shared" si="0"/>
        <v>34</v>
      </c>
      <c r="AK1">
        <f t="shared" si="0"/>
        <v>35</v>
      </c>
      <c r="AL1">
        <f t="shared" si="0"/>
        <v>36</v>
      </c>
      <c r="AM1">
        <f t="shared" si="0"/>
        <v>37</v>
      </c>
      <c r="AN1">
        <f t="shared" si="0"/>
        <v>38</v>
      </c>
      <c r="AO1">
        <f t="shared" si="0"/>
        <v>39</v>
      </c>
      <c r="AP1">
        <f t="shared" si="0"/>
        <v>40</v>
      </c>
      <c r="AQ1">
        <f t="shared" si="0"/>
        <v>41</v>
      </c>
      <c r="AR1">
        <f t="shared" si="0"/>
        <v>42</v>
      </c>
      <c r="AS1">
        <f t="shared" si="0"/>
        <v>43</v>
      </c>
      <c r="AT1">
        <f t="shared" si="0"/>
        <v>44</v>
      </c>
      <c r="AU1">
        <f t="shared" si="0"/>
        <v>45</v>
      </c>
      <c r="AV1">
        <f t="shared" si="0"/>
        <v>46</v>
      </c>
      <c r="AW1">
        <f t="shared" si="0"/>
        <v>47</v>
      </c>
      <c r="AX1">
        <f t="shared" si="0"/>
        <v>48</v>
      </c>
      <c r="AY1">
        <f t="shared" si="0"/>
        <v>49</v>
      </c>
    </row>
    <row r="2" spans="3:52" ht="18.649999999999999" thickBot="1" x14ac:dyDescent="0.4">
      <c r="I2" s="11" t="s">
        <v>15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  <c r="AD2" s="7"/>
      <c r="AE2" s="14" t="s">
        <v>16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6"/>
    </row>
    <row r="3" spans="3:52" ht="14.4" x14ac:dyDescent="0.3">
      <c r="C3" t="s">
        <v>19</v>
      </c>
      <c r="E3">
        <v>0.6</v>
      </c>
      <c r="I3" s="1"/>
      <c r="J3" s="17" t="s">
        <v>12</v>
      </c>
      <c r="K3" s="18"/>
      <c r="L3" s="18"/>
      <c r="M3" s="18"/>
      <c r="N3" s="18"/>
      <c r="O3" s="19"/>
      <c r="P3" s="2"/>
      <c r="Q3" s="17" t="s">
        <v>13</v>
      </c>
      <c r="R3" s="18"/>
      <c r="S3" s="18"/>
      <c r="T3" s="18"/>
      <c r="U3" s="18"/>
      <c r="V3" s="19"/>
      <c r="W3" s="2"/>
      <c r="X3" s="17" t="s">
        <v>14</v>
      </c>
      <c r="Y3" s="18"/>
      <c r="Z3" s="18"/>
      <c r="AA3" s="18"/>
      <c r="AB3" s="18"/>
      <c r="AC3" s="19"/>
      <c r="AD3" s="8"/>
      <c r="AF3" s="20" t="s">
        <v>12</v>
      </c>
      <c r="AG3" s="20"/>
      <c r="AH3" s="20"/>
      <c r="AI3" s="20"/>
      <c r="AJ3" s="20"/>
      <c r="AK3" s="20"/>
      <c r="AM3" s="20" t="s">
        <v>13</v>
      </c>
      <c r="AN3" s="20"/>
      <c r="AO3" s="20"/>
      <c r="AP3" s="20"/>
      <c r="AQ3" s="20"/>
      <c r="AR3" s="20"/>
      <c r="AT3" s="20" t="s">
        <v>14</v>
      </c>
      <c r="AU3" s="20"/>
      <c r="AV3" s="20"/>
      <c r="AW3" s="20"/>
      <c r="AX3" s="20"/>
      <c r="AY3" s="20"/>
    </row>
    <row r="4" spans="3:52" ht="14.4" x14ac:dyDescent="0.3">
      <c r="E4" t="s">
        <v>3</v>
      </c>
      <c r="F4" t="s">
        <v>11</v>
      </c>
      <c r="G4" t="s">
        <v>4</v>
      </c>
      <c r="H4" t="s">
        <v>2</v>
      </c>
      <c r="I4" s="1"/>
      <c r="J4" s="1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3" t="s">
        <v>10</v>
      </c>
      <c r="P4" s="2"/>
      <c r="Q4" s="1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3" t="s">
        <v>10</v>
      </c>
      <c r="W4" s="2"/>
      <c r="X4" s="1" t="s">
        <v>5</v>
      </c>
      <c r="Y4" s="2" t="s">
        <v>6</v>
      </c>
      <c r="Z4" s="2" t="s">
        <v>7</v>
      </c>
      <c r="AA4" s="2" t="s">
        <v>8</v>
      </c>
      <c r="AB4" s="2" t="s">
        <v>9</v>
      </c>
      <c r="AC4" s="3" t="s">
        <v>10</v>
      </c>
      <c r="AD4" s="2"/>
      <c r="AF4" t="s">
        <v>5</v>
      </c>
      <c r="AG4" t="s">
        <v>6</v>
      </c>
      <c r="AH4" t="s">
        <v>7</v>
      </c>
      <c r="AI4" t="s">
        <v>8</v>
      </c>
      <c r="AJ4" t="s">
        <v>9</v>
      </c>
      <c r="AK4" t="s">
        <v>10</v>
      </c>
      <c r="AM4" t="s">
        <v>5</v>
      </c>
      <c r="AN4" t="s">
        <v>6</v>
      </c>
      <c r="AO4" t="s">
        <v>7</v>
      </c>
      <c r="AP4" t="s">
        <v>8</v>
      </c>
      <c r="AQ4" t="s">
        <v>9</v>
      </c>
      <c r="AR4" t="s">
        <v>10</v>
      </c>
      <c r="AT4" t="s">
        <v>5</v>
      </c>
      <c r="AU4" t="s">
        <v>6</v>
      </c>
      <c r="AV4" t="s">
        <v>7</v>
      </c>
      <c r="AW4" t="s">
        <v>8</v>
      </c>
      <c r="AX4" t="s">
        <v>9</v>
      </c>
      <c r="AY4" t="s">
        <v>10</v>
      </c>
    </row>
    <row r="5" spans="3:52" ht="14.4" x14ac:dyDescent="0.3">
      <c r="C5" t="s">
        <v>0</v>
      </c>
      <c r="E5" t="s">
        <v>1</v>
      </c>
      <c r="F5" t="s">
        <v>1</v>
      </c>
      <c r="G5" t="s">
        <v>1</v>
      </c>
      <c r="H5" t="s">
        <v>1</v>
      </c>
      <c r="I5" s="1" t="s">
        <v>0</v>
      </c>
      <c r="J5" s="1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3" t="s">
        <v>1</v>
      </c>
      <c r="P5" s="2" t="s">
        <v>0</v>
      </c>
      <c r="Q5" s="1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3" t="s">
        <v>1</v>
      </c>
      <c r="W5" s="2" t="s">
        <v>0</v>
      </c>
      <c r="X5" s="1" t="s">
        <v>1</v>
      </c>
      <c r="Y5" s="2" t="s">
        <v>1</v>
      </c>
      <c r="Z5" s="2" t="s">
        <v>1</v>
      </c>
      <c r="AA5" s="2" t="s">
        <v>1</v>
      </c>
      <c r="AB5" s="2" t="s">
        <v>1</v>
      </c>
      <c r="AC5" s="3" t="s">
        <v>1</v>
      </c>
      <c r="AD5" s="2"/>
      <c r="AF5" t="s">
        <v>1</v>
      </c>
      <c r="AG5" t="s">
        <v>1</v>
      </c>
      <c r="AH5" t="s">
        <v>1</v>
      </c>
      <c r="AI5" t="s">
        <v>1</v>
      </c>
      <c r="AJ5" t="s">
        <v>1</v>
      </c>
      <c r="AK5" t="s">
        <v>1</v>
      </c>
      <c r="AL5" t="s">
        <v>0</v>
      </c>
      <c r="AM5" t="s">
        <v>1</v>
      </c>
      <c r="AN5" t="s">
        <v>1</v>
      </c>
      <c r="AO5" t="s">
        <v>1</v>
      </c>
      <c r="AP5" t="s">
        <v>1</v>
      </c>
      <c r="AQ5" t="s">
        <v>1</v>
      </c>
      <c r="AR5" t="s">
        <v>1</v>
      </c>
      <c r="AS5" t="s">
        <v>0</v>
      </c>
      <c r="AT5" t="s">
        <v>1</v>
      </c>
      <c r="AU5" t="s">
        <v>1</v>
      </c>
      <c r="AV5" t="s">
        <v>1</v>
      </c>
      <c r="AW5" t="s">
        <v>1</v>
      </c>
      <c r="AX5" t="s">
        <v>1</v>
      </c>
      <c r="AY5" t="s">
        <v>1</v>
      </c>
    </row>
    <row r="6" spans="3:52" ht="14.4" x14ac:dyDescent="0.3">
      <c r="C6">
        <v>1</v>
      </c>
      <c r="E6">
        <v>3049.748</v>
      </c>
      <c r="F6">
        <v>3052.7579999999998</v>
      </c>
      <c r="G6">
        <v>3049.864</v>
      </c>
      <c r="H6">
        <v>3051.4</v>
      </c>
      <c r="I6" s="1">
        <v>1</v>
      </c>
      <c r="J6" s="1">
        <v>3055.4209999999998</v>
      </c>
      <c r="K6" s="2">
        <v>3053.788</v>
      </c>
      <c r="L6" s="2">
        <v>3050.6869999999999</v>
      </c>
      <c r="M6" s="2">
        <v>3052.183</v>
      </c>
      <c r="N6" s="2">
        <v>3050.828</v>
      </c>
      <c r="O6" s="3">
        <v>3050.1840000000002</v>
      </c>
      <c r="P6" s="2">
        <v>1</v>
      </c>
      <c r="Q6" s="1">
        <v>3054.1509999999998</v>
      </c>
      <c r="R6" s="2">
        <v>3054.078</v>
      </c>
      <c r="S6" s="2">
        <v>3050.0880000000002</v>
      </c>
      <c r="T6" s="2">
        <v>3054.9609999999998</v>
      </c>
      <c r="U6" s="2">
        <v>3055.3009999999999</v>
      </c>
      <c r="V6" s="3">
        <v>3053.8229999999999</v>
      </c>
      <c r="W6" s="2">
        <v>1</v>
      </c>
      <c r="X6" s="1">
        <v>3052.9520000000002</v>
      </c>
      <c r="Y6" s="2">
        <v>3048.8110000000001</v>
      </c>
      <c r="Z6" s="2">
        <v>3054.1190000000001</v>
      </c>
      <c r="AA6" s="2">
        <v>3054.5529999999999</v>
      </c>
      <c r="AB6" s="2">
        <v>3053.1959999999999</v>
      </c>
      <c r="AC6" s="3">
        <v>3050.6610000000001</v>
      </c>
      <c r="AD6" s="2"/>
      <c r="AF6">
        <f t="shared" ref="AF6:AF69" si="1">($H6-J6)/($H6-$F6)</f>
        <v>2.9609720176734613</v>
      </c>
      <c r="AG6">
        <f t="shared" ref="AG6:AG69" si="2">($H6-K6)/($H6-$F6)</f>
        <v>1.7584683357882271</v>
      </c>
      <c r="AH6">
        <f t="shared" ref="AH6:AH69" si="3">($H6-L6)/($H6-$F6)</f>
        <v>-0.52503681885150211</v>
      </c>
      <c r="AI6">
        <f t="shared" ref="AI6:AI69" si="4">($H6-M6)/($H6-$F6)</f>
        <v>0.57658321060387574</v>
      </c>
      <c r="AJ6">
        <f t="shared" ref="AJ6:AJ69" si="5">($H6-N6)/($H6-$F6)</f>
        <v>-0.42120765832123297</v>
      </c>
      <c r="AK6">
        <f t="shared" ref="AK6:AK69" si="6">($H6-O6)/($H6-$F6)</f>
        <v>-0.89543446244487879</v>
      </c>
      <c r="AM6">
        <f t="shared" ref="AM6:AM69" si="7">($H6-Q6)/($H6-$F6)</f>
        <v>2.0257731958765217</v>
      </c>
      <c r="AN6">
        <f t="shared" ref="AN6:AN69" si="8">($H6-R6)/($H6-$F6)</f>
        <v>1.9720176730489218</v>
      </c>
      <c r="AO6">
        <f t="shared" ref="AO6:AO69" si="9">($H6-S6)/($H6-$F6)</f>
        <v>-0.96612665684843058</v>
      </c>
      <c r="AP6">
        <f t="shared" ref="AP6:AP69" si="10">($H6-T6)/($H6-$F6)</f>
        <v>2.6222385861564277</v>
      </c>
      <c r="AQ6">
        <f t="shared" ref="AQ6:AQ69" si="11">($H6-U6)/($H6-$F6)</f>
        <v>2.8726067746691051</v>
      </c>
      <c r="AR6">
        <f t="shared" ref="AR6:AR69" si="12">($H6-V6)/($H6-$F6)</f>
        <v>1.784241531664414</v>
      </c>
      <c r="AT6">
        <f t="shared" ref="AT6:AT69" si="13">($H6-X6)/($H6-$F6)</f>
        <v>1.1428571428574776</v>
      </c>
      <c r="AU6">
        <f t="shared" ref="AU6:AU69" si="14">($H6-Y6)/($H6-$F6)</f>
        <v>-1.9064801178206745</v>
      </c>
      <c r="AV6">
        <f t="shared" ref="AV6:AV69" si="15">($H6-Z6)/($H6-$F6)</f>
        <v>2.0022091310755608</v>
      </c>
      <c r="AW6">
        <f t="shared" ref="AW6:AW69" si="16">($H6-AA6)/($H6-$F6)</f>
        <v>2.321796759941416</v>
      </c>
      <c r="AX6">
        <f t="shared" ref="AX6:AX69" si="17">($H6-AB6)/($H6-$F6)</f>
        <v>1.3225331369662683</v>
      </c>
      <c r="AY6">
        <f t="shared" ref="AY6:AY69" si="18">($H6-AC6)/($H6-$F6)</f>
        <v>-0.54418262150234553</v>
      </c>
    </row>
    <row r="7" spans="3:52" ht="14.4" x14ac:dyDescent="0.3">
      <c r="C7">
        <v>2</v>
      </c>
      <c r="E7">
        <v>3051.8609999999999</v>
      </c>
      <c r="F7">
        <v>3053.3209999999999</v>
      </c>
      <c r="G7">
        <v>3054.2440000000001</v>
      </c>
      <c r="H7">
        <v>3051.8339999999998</v>
      </c>
      <c r="I7" s="1">
        <v>2</v>
      </c>
      <c r="J7" s="1">
        <v>3052.63</v>
      </c>
      <c r="K7" s="2">
        <v>3053.0509999999999</v>
      </c>
      <c r="L7" s="2">
        <v>3054.2240000000002</v>
      </c>
      <c r="M7" s="2">
        <v>3052.56</v>
      </c>
      <c r="N7" s="2">
        <v>3052.2069999999999</v>
      </c>
      <c r="O7" s="3">
        <v>3051.473</v>
      </c>
      <c r="P7" s="2">
        <v>2</v>
      </c>
      <c r="Q7" s="1">
        <v>3052.8809999999999</v>
      </c>
      <c r="R7" s="2">
        <v>3048.7930000000001</v>
      </c>
      <c r="S7" s="2">
        <v>3051.5880000000002</v>
      </c>
      <c r="T7" s="2">
        <v>3053.386</v>
      </c>
      <c r="U7" s="2">
        <v>3056.0749999999998</v>
      </c>
      <c r="V7" s="3">
        <v>3053.9920000000002</v>
      </c>
      <c r="W7" s="2">
        <v>2</v>
      </c>
      <c r="X7" s="1">
        <v>3056.058</v>
      </c>
      <c r="Y7" s="2">
        <v>3050.3829999999998</v>
      </c>
      <c r="Z7" s="2">
        <v>3052.2759999999998</v>
      </c>
      <c r="AA7" s="2">
        <v>3049.7489999999998</v>
      </c>
      <c r="AB7" s="2">
        <v>3054.614</v>
      </c>
      <c r="AC7" s="3">
        <v>3049.9009999999998</v>
      </c>
      <c r="AD7" s="2"/>
      <c r="AF7">
        <f t="shared" si="1"/>
        <v>0.53530598520526806</v>
      </c>
      <c r="AG7">
        <f t="shared" si="2"/>
        <v>0.81842636180230843</v>
      </c>
      <c r="AH7">
        <f t="shared" si="3"/>
        <v>1.6072629455280423</v>
      </c>
      <c r="AI7">
        <f t="shared" si="4"/>
        <v>0.48823133826501258</v>
      </c>
      <c r="AJ7">
        <f t="shared" si="5"/>
        <v>0.2508406186953781</v>
      </c>
      <c r="AK7">
        <f t="shared" si="6"/>
        <v>-0.2427706792198096</v>
      </c>
      <c r="AM7">
        <f t="shared" si="7"/>
        <v>0.70410221923333494</v>
      </c>
      <c r="AN7">
        <f t="shared" si="8"/>
        <v>-2.045057162070981</v>
      </c>
      <c r="AO7">
        <f t="shared" si="9"/>
        <v>-0.16543375924655454</v>
      </c>
      <c r="AP7">
        <f t="shared" si="10"/>
        <v>1.0437121721587432</v>
      </c>
      <c r="AQ7">
        <f t="shared" si="11"/>
        <v>2.8520511096165144</v>
      </c>
      <c r="AR7">
        <f t="shared" si="12"/>
        <v>1.4512441156692941</v>
      </c>
      <c r="AT7">
        <f t="shared" si="13"/>
        <v>2.8406186953597397</v>
      </c>
      <c r="AU7">
        <f t="shared" si="14"/>
        <v>-0.97579018157360031</v>
      </c>
      <c r="AV7">
        <f t="shared" si="15"/>
        <v>0.29724277067920879</v>
      </c>
      <c r="AW7">
        <f t="shared" si="16"/>
        <v>-1.40215198386007</v>
      </c>
      <c r="AX7">
        <f t="shared" si="17"/>
        <v>1.8695359784801953</v>
      </c>
      <c r="AY7">
        <f t="shared" si="18"/>
        <v>-1.2999327505042964</v>
      </c>
    </row>
    <row r="8" spans="3:52" ht="14.4" x14ac:dyDescent="0.3">
      <c r="C8">
        <v>3</v>
      </c>
      <c r="E8">
        <v>3052.0949999999998</v>
      </c>
      <c r="F8">
        <v>3049.7150000000001</v>
      </c>
      <c r="G8">
        <v>3053.4029999999998</v>
      </c>
      <c r="H8">
        <v>3053.5250000000001</v>
      </c>
      <c r="I8" s="1">
        <v>3</v>
      </c>
      <c r="J8" s="1">
        <v>3053.7370000000001</v>
      </c>
      <c r="K8" s="2">
        <v>3050.5680000000002</v>
      </c>
      <c r="L8" s="2">
        <v>3054.04</v>
      </c>
      <c r="M8" s="2">
        <v>3053.1680000000001</v>
      </c>
      <c r="N8" s="2">
        <v>3052.8719999999998</v>
      </c>
      <c r="O8" s="3">
        <v>3051.98</v>
      </c>
      <c r="P8" s="2">
        <v>3</v>
      </c>
      <c r="Q8" s="1">
        <v>3050.5990000000002</v>
      </c>
      <c r="R8" s="2">
        <v>3052.058</v>
      </c>
      <c r="S8" s="2">
        <v>3048.2840000000001</v>
      </c>
      <c r="T8" s="2">
        <v>3054.57</v>
      </c>
      <c r="U8" s="2">
        <v>3053.0210000000002</v>
      </c>
      <c r="V8" s="3">
        <v>3053.4839999999999</v>
      </c>
      <c r="W8" s="2">
        <v>3</v>
      </c>
      <c r="X8" s="1">
        <v>3056.373</v>
      </c>
      <c r="Y8" s="2">
        <v>3051.7579999999998</v>
      </c>
      <c r="Z8" s="2">
        <v>3050.64</v>
      </c>
      <c r="AA8" s="2">
        <v>3051.3919999999998</v>
      </c>
      <c r="AB8" s="2">
        <v>3051.116</v>
      </c>
      <c r="AC8" s="3">
        <v>3051.8580000000002</v>
      </c>
      <c r="AD8" s="2"/>
      <c r="AF8">
        <f t="shared" si="1"/>
        <v>-5.5643044619420504E-2</v>
      </c>
      <c r="AG8">
        <f t="shared" si="2"/>
        <v>0.77611548556428411</v>
      </c>
      <c r="AH8">
        <f t="shared" si="3"/>
        <v>-0.1351706036745092</v>
      </c>
      <c r="AI8">
        <f t="shared" si="4"/>
        <v>9.3700787401568508E-2</v>
      </c>
      <c r="AJ8">
        <f t="shared" si="5"/>
        <v>0.17139107611555296</v>
      </c>
      <c r="AK8">
        <f t="shared" si="6"/>
        <v>0.40551181102364697</v>
      </c>
      <c r="AM8">
        <f t="shared" si="7"/>
        <v>0.76797900262466479</v>
      </c>
      <c r="AN8">
        <f t="shared" si="8"/>
        <v>0.38503937007877143</v>
      </c>
      <c r="AO8">
        <f t="shared" si="9"/>
        <v>1.3755905511811182</v>
      </c>
      <c r="AP8">
        <f t="shared" si="10"/>
        <v>-0.27427821522312013</v>
      </c>
      <c r="AQ8">
        <f t="shared" si="11"/>
        <v>0.13228346456690621</v>
      </c>
      <c r="AR8">
        <f t="shared" si="12"/>
        <v>1.0761154855687122E-2</v>
      </c>
      <c r="AT8">
        <f t="shared" si="13"/>
        <v>-0.74750656167978924</v>
      </c>
      <c r="AU8">
        <f t="shared" si="14"/>
        <v>0.46377952755913526</v>
      </c>
      <c r="AV8">
        <f t="shared" si="15"/>
        <v>0.75721784776909706</v>
      </c>
      <c r="AW8">
        <f t="shared" si="16"/>
        <v>0.55984251968511711</v>
      </c>
      <c r="AX8">
        <f t="shared" si="17"/>
        <v>0.63228346456696594</v>
      </c>
      <c r="AY8">
        <f t="shared" si="18"/>
        <v>0.43753280839893444</v>
      </c>
    </row>
    <row r="9" spans="3:52" ht="14.4" x14ac:dyDescent="0.3">
      <c r="C9">
        <v>4</v>
      </c>
      <c r="E9">
        <v>3052.5030000000002</v>
      </c>
      <c r="F9">
        <v>3052.518</v>
      </c>
      <c r="G9">
        <v>3053.6950000000002</v>
      </c>
      <c r="H9">
        <v>3052.4960000000001</v>
      </c>
      <c r="I9" s="1">
        <v>4</v>
      </c>
      <c r="J9" s="1">
        <v>3052.268</v>
      </c>
      <c r="K9" s="2">
        <v>3051.2040000000002</v>
      </c>
      <c r="L9" s="2">
        <v>3054.1109999999999</v>
      </c>
      <c r="M9" s="2">
        <v>3051.7310000000002</v>
      </c>
      <c r="N9" s="2">
        <v>3053.1129999999998</v>
      </c>
      <c r="O9" s="3">
        <v>3050.2159999999999</v>
      </c>
      <c r="P9" s="2">
        <v>4</v>
      </c>
      <c r="Q9" s="1">
        <v>3052.261</v>
      </c>
      <c r="R9" s="2">
        <v>3050.2159999999999</v>
      </c>
      <c r="S9" s="2">
        <v>3052.9839999999999</v>
      </c>
      <c r="T9" s="2">
        <v>3053.3240000000001</v>
      </c>
      <c r="U9" s="2">
        <v>3054.2739999999999</v>
      </c>
      <c r="V9" s="3">
        <v>3053.6509999999998</v>
      </c>
      <c r="W9" s="2">
        <v>4</v>
      </c>
      <c r="X9" s="1">
        <v>3054.1770000000001</v>
      </c>
      <c r="Y9" s="2">
        <v>3054.067</v>
      </c>
      <c r="Z9" s="2">
        <v>3053.15</v>
      </c>
      <c r="AA9" s="2">
        <v>3051.1959999999999</v>
      </c>
      <c r="AB9" s="2">
        <v>3052.8040000000001</v>
      </c>
      <c r="AC9" s="3">
        <v>3050.8330000000001</v>
      </c>
      <c r="AD9" s="2"/>
      <c r="AF9">
        <f t="shared" si="1"/>
        <v>-10.363636363670189</v>
      </c>
      <c r="AG9">
        <f t="shared" si="2"/>
        <v>-58.727272727443726</v>
      </c>
      <c r="AH9">
        <f t="shared" si="3"/>
        <v>73.409090909299493</v>
      </c>
      <c r="AI9">
        <f t="shared" si="4"/>
        <v>-34.772727272824987</v>
      </c>
      <c r="AJ9">
        <f t="shared" si="5"/>
        <v>28.045454545525953</v>
      </c>
      <c r="AK9">
        <f t="shared" si="6"/>
        <v>-103.63636363668121</v>
      </c>
      <c r="AM9">
        <f t="shared" si="7"/>
        <v>-10.681818181855764</v>
      </c>
      <c r="AN9">
        <f t="shared" si="8"/>
        <v>-103.63636363668121</v>
      </c>
      <c r="AO9">
        <f t="shared" si="9"/>
        <v>22.181818181876434</v>
      </c>
      <c r="AP9">
        <f t="shared" si="10"/>
        <v>37.636363636474506</v>
      </c>
      <c r="AQ9">
        <f t="shared" si="11"/>
        <v>80.818181818412953</v>
      </c>
      <c r="AR9">
        <f t="shared" si="12"/>
        <v>52.500000000144695</v>
      </c>
      <c r="AT9">
        <f t="shared" si="13"/>
        <v>76.409090909320156</v>
      </c>
      <c r="AU9">
        <f t="shared" si="14"/>
        <v>71.409090909299493</v>
      </c>
      <c r="AV9">
        <f t="shared" si="15"/>
        <v>29.727272727361047</v>
      </c>
      <c r="AW9">
        <f t="shared" si="16"/>
        <v>-59.090909091093245</v>
      </c>
      <c r="AX9">
        <f t="shared" si="17"/>
        <v>14.000000000041341</v>
      </c>
      <c r="AY9">
        <f t="shared" si="18"/>
        <v>-75.590909091134591</v>
      </c>
    </row>
    <row r="10" spans="3:52" ht="14.4" x14ac:dyDescent="0.3">
      <c r="C10">
        <v>5</v>
      </c>
      <c r="E10">
        <v>3052.1469999999999</v>
      </c>
      <c r="F10">
        <v>3052.1010000000001</v>
      </c>
      <c r="G10">
        <v>3051.1460000000002</v>
      </c>
      <c r="H10">
        <v>3052.0309999999999</v>
      </c>
      <c r="I10" s="1">
        <v>5</v>
      </c>
      <c r="J10" s="1">
        <v>3052.47</v>
      </c>
      <c r="K10" s="2">
        <v>3050.8020000000001</v>
      </c>
      <c r="L10" s="2">
        <v>3051.4760000000001</v>
      </c>
      <c r="M10" s="2">
        <v>3051.8589999999999</v>
      </c>
      <c r="N10" s="2">
        <v>3051.3380000000002</v>
      </c>
      <c r="O10" s="3">
        <v>3050.127</v>
      </c>
      <c r="P10" s="2">
        <v>5</v>
      </c>
      <c r="Q10" s="1">
        <v>3052.1849999999999</v>
      </c>
      <c r="R10" s="2">
        <v>3051.8969999999999</v>
      </c>
      <c r="S10" s="2">
        <v>3052.1889999999999</v>
      </c>
      <c r="T10" s="2">
        <v>3054.616</v>
      </c>
      <c r="U10" s="2">
        <v>3052.09</v>
      </c>
      <c r="V10" s="3">
        <v>3054.6439999999998</v>
      </c>
      <c r="W10" s="2">
        <v>5</v>
      </c>
      <c r="X10" s="1">
        <v>3056.29</v>
      </c>
      <c r="Y10" s="2">
        <v>3052.8809999999999</v>
      </c>
      <c r="Z10" s="2">
        <v>3051.4859999999999</v>
      </c>
      <c r="AA10" s="2">
        <v>3047.375</v>
      </c>
      <c r="AB10" s="2">
        <v>3054.24</v>
      </c>
      <c r="AC10" s="3">
        <v>3052.6080000000002</v>
      </c>
      <c r="AD10" s="2"/>
      <c r="AF10">
        <f t="shared" si="1"/>
        <v>6.2714285714117732</v>
      </c>
      <c r="AG10">
        <f t="shared" si="2"/>
        <v>-17.557142857099144</v>
      </c>
      <c r="AH10">
        <f t="shared" si="3"/>
        <v>-7.9285714285505478</v>
      </c>
      <c r="AI10">
        <f t="shared" si="4"/>
        <v>-2.4571428571374745</v>
      </c>
      <c r="AJ10">
        <f t="shared" si="5"/>
        <v>-9.8999999999733657</v>
      </c>
      <c r="AK10">
        <f t="shared" si="6"/>
        <v>-27.199999999936335</v>
      </c>
      <c r="AM10">
        <f t="shared" si="7"/>
        <v>2.199999999994803</v>
      </c>
      <c r="AN10">
        <f t="shared" si="8"/>
        <v>-1.9142857142814453</v>
      </c>
      <c r="AO10">
        <f t="shared" si="9"/>
        <v>2.2571428571361754</v>
      </c>
      <c r="AP10">
        <f t="shared" si="10"/>
        <v>36.928571428485583</v>
      </c>
      <c r="AQ10">
        <f t="shared" si="11"/>
        <v>0.84285714285797808</v>
      </c>
      <c r="AR10">
        <f t="shared" si="12"/>
        <v>37.328571428481688</v>
      </c>
      <c r="AT10">
        <f t="shared" si="13"/>
        <v>60.842857142715054</v>
      </c>
      <c r="AU10">
        <f t="shared" si="14"/>
        <v>12.142857142827445</v>
      </c>
      <c r="AV10">
        <f t="shared" si="15"/>
        <v>-7.7857142856971171</v>
      </c>
      <c r="AW10">
        <f t="shared" si="16"/>
        <v>-66.514285714129429</v>
      </c>
      <c r="AX10">
        <f t="shared" si="17"/>
        <v>31.557142857066665</v>
      </c>
      <c r="AY10">
        <f t="shared" si="18"/>
        <v>8.2428571428410873</v>
      </c>
    </row>
    <row r="11" spans="3:52" ht="14.4" x14ac:dyDescent="0.3">
      <c r="C11">
        <v>6</v>
      </c>
      <c r="E11">
        <v>3051.819</v>
      </c>
      <c r="F11">
        <v>3050.2669999999998</v>
      </c>
      <c r="G11">
        <v>3052.596</v>
      </c>
      <c r="H11">
        <v>3052.0450000000001</v>
      </c>
      <c r="I11" s="1">
        <v>6</v>
      </c>
      <c r="J11" s="1">
        <v>3053.6590000000001</v>
      </c>
      <c r="K11" s="2">
        <v>3049.45</v>
      </c>
      <c r="L11" s="2">
        <v>3056.1669999999999</v>
      </c>
      <c r="M11" s="2">
        <v>3051.5070000000001</v>
      </c>
      <c r="N11" s="2">
        <v>3052.03</v>
      </c>
      <c r="O11" s="3">
        <v>3052.2530000000002</v>
      </c>
      <c r="P11" s="2">
        <v>6</v>
      </c>
      <c r="Q11" s="1">
        <v>3053.5050000000001</v>
      </c>
      <c r="R11" s="2">
        <v>3052.087</v>
      </c>
      <c r="S11" s="2">
        <v>3053.547</v>
      </c>
      <c r="T11" s="2">
        <v>3055.4520000000002</v>
      </c>
      <c r="U11" s="2">
        <v>3051.556</v>
      </c>
      <c r="V11" s="3">
        <v>3052.8029999999999</v>
      </c>
      <c r="W11" s="2">
        <v>6</v>
      </c>
      <c r="X11" s="1">
        <v>3053.2869999999998</v>
      </c>
      <c r="Y11" s="2">
        <v>3052.47</v>
      </c>
      <c r="Z11" s="2">
        <v>3052.502</v>
      </c>
      <c r="AA11" s="2">
        <v>3052.0360000000001</v>
      </c>
      <c r="AB11" s="2">
        <v>3053.7869999999998</v>
      </c>
      <c r="AC11" s="3">
        <v>3051.143</v>
      </c>
      <c r="AD11" s="2"/>
      <c r="AF11">
        <f t="shared" si="1"/>
        <v>-0.90776152980866598</v>
      </c>
      <c r="AG11">
        <f t="shared" si="2"/>
        <v>1.4595050618672067</v>
      </c>
      <c r="AH11">
        <f t="shared" si="3"/>
        <v>-2.3183352080985773</v>
      </c>
      <c r="AI11">
        <f t="shared" si="4"/>
        <v>0.3025871766028887</v>
      </c>
      <c r="AJ11">
        <f t="shared" si="5"/>
        <v>8.4364454442466732E-3</v>
      </c>
      <c r="AK11">
        <f t="shared" si="6"/>
        <v>-0.1169853768279273</v>
      </c>
      <c r="AM11">
        <f t="shared" si="7"/>
        <v>-0.82114735658033366</v>
      </c>
      <c r="AN11">
        <f t="shared" si="8"/>
        <v>-2.3622047244044143E-2</v>
      </c>
      <c r="AO11">
        <f t="shared" si="9"/>
        <v>-0.84476940382437782</v>
      </c>
      <c r="AP11">
        <f t="shared" si="10"/>
        <v>-1.9161979752529128</v>
      </c>
      <c r="AQ11">
        <f t="shared" si="11"/>
        <v>0.27502812148479455</v>
      </c>
      <c r="AR11">
        <f t="shared" si="12"/>
        <v>-0.426321709786111</v>
      </c>
      <c r="AT11">
        <f t="shared" si="13"/>
        <v>-0.69853768278940476</v>
      </c>
      <c r="AU11">
        <f t="shared" si="14"/>
        <v>-0.23903262092219799</v>
      </c>
      <c r="AV11">
        <f t="shared" si="15"/>
        <v>-0.25703037120349626</v>
      </c>
      <c r="AW11">
        <f t="shared" si="16"/>
        <v>5.0618672665991562E-3</v>
      </c>
      <c r="AX11">
        <f t="shared" si="17"/>
        <v>-0.97975253093334758</v>
      </c>
      <c r="AY11">
        <f t="shared" si="18"/>
        <v>0.50731158605169746</v>
      </c>
    </row>
    <row r="12" spans="3:52" ht="14.4" x14ac:dyDescent="0.3">
      <c r="C12">
        <v>7</v>
      </c>
      <c r="E12">
        <v>3050.625</v>
      </c>
      <c r="F12">
        <v>3050.04</v>
      </c>
      <c r="G12">
        <v>3051.0720000000001</v>
      </c>
      <c r="H12">
        <v>3052.2710000000002</v>
      </c>
      <c r="I12" s="1">
        <v>7</v>
      </c>
      <c r="J12" s="1">
        <v>3050.8939999999998</v>
      </c>
      <c r="K12" s="2">
        <v>3050.9679999999998</v>
      </c>
      <c r="L12" s="2">
        <v>3054.1480000000001</v>
      </c>
      <c r="M12" s="2">
        <v>3051.4450000000002</v>
      </c>
      <c r="N12" s="2">
        <v>3051.1129999999998</v>
      </c>
      <c r="O12" s="3">
        <v>3053.701</v>
      </c>
      <c r="P12" s="2">
        <v>7</v>
      </c>
      <c r="Q12" s="1">
        <v>3052.0709999999999</v>
      </c>
      <c r="R12" s="2">
        <v>3052.2869999999998</v>
      </c>
      <c r="S12" s="2">
        <v>3052.125</v>
      </c>
      <c r="T12" s="2">
        <v>3055.2440000000001</v>
      </c>
      <c r="U12" s="2">
        <v>3051.9630000000002</v>
      </c>
      <c r="V12" s="3">
        <v>3052.7469999999998</v>
      </c>
      <c r="W12" s="2">
        <v>7</v>
      </c>
      <c r="X12" s="1">
        <v>3053.95</v>
      </c>
      <c r="Y12" s="2">
        <v>3051.5610000000001</v>
      </c>
      <c r="Z12" s="2">
        <v>3053.165</v>
      </c>
      <c r="AA12" s="2">
        <v>3053.0729999999999</v>
      </c>
      <c r="AB12" s="2">
        <v>3055.2150000000001</v>
      </c>
      <c r="AC12" s="3">
        <v>3052.9259999999999</v>
      </c>
      <c r="AD12" s="2"/>
      <c r="AF12">
        <f t="shared" si="1"/>
        <v>0.61721201255054703</v>
      </c>
      <c r="AG12">
        <f t="shared" si="2"/>
        <v>0.58404303003146962</v>
      </c>
      <c r="AH12">
        <f t="shared" si="3"/>
        <v>-0.84132675930065715</v>
      </c>
      <c r="AI12">
        <f t="shared" si="4"/>
        <v>0.37023756163152832</v>
      </c>
      <c r="AJ12">
        <f t="shared" si="5"/>
        <v>0.51904975347388671</v>
      </c>
      <c r="AK12">
        <f t="shared" si="6"/>
        <v>-0.64096817570582432</v>
      </c>
      <c r="AM12">
        <f t="shared" si="7"/>
        <v>8.9645898700247847E-2</v>
      </c>
      <c r="AN12">
        <f t="shared" si="8"/>
        <v>-7.1716718958404566E-3</v>
      </c>
      <c r="AO12">
        <f t="shared" si="9"/>
        <v>6.5441506051174811E-2</v>
      </c>
      <c r="AP12">
        <f t="shared" si="10"/>
        <v>-1.3325862841773468</v>
      </c>
      <c r="AQ12">
        <f t="shared" si="11"/>
        <v>0.1380546839981901</v>
      </c>
      <c r="AR12">
        <f t="shared" si="12"/>
        <v>-0.21335723890614552</v>
      </c>
      <c r="AT12">
        <f t="shared" si="13"/>
        <v>-0.75257731958738927</v>
      </c>
      <c r="AU12">
        <f t="shared" si="14"/>
        <v>0.31824294038546203</v>
      </c>
      <c r="AV12">
        <f t="shared" si="15"/>
        <v>-0.40071716718946176</v>
      </c>
      <c r="AW12">
        <f t="shared" si="16"/>
        <v>-0.35948005378735998</v>
      </c>
      <c r="AX12">
        <f t="shared" si="17"/>
        <v>-1.3195876288658301</v>
      </c>
      <c r="AY12">
        <f t="shared" si="18"/>
        <v>-0.29359031824279702</v>
      </c>
    </row>
    <row r="13" spans="3:52" ht="14.4" x14ac:dyDescent="0.3">
      <c r="C13">
        <v>8</v>
      </c>
      <c r="E13">
        <v>3050.34</v>
      </c>
      <c r="F13">
        <v>3052.8919999999998</v>
      </c>
      <c r="G13">
        <v>3053.8389999999999</v>
      </c>
      <c r="H13">
        <v>3052.3710000000001</v>
      </c>
      <c r="I13" s="1">
        <v>8</v>
      </c>
      <c r="J13" s="1">
        <v>3053.5590000000002</v>
      </c>
      <c r="K13" s="2">
        <v>3053.953</v>
      </c>
      <c r="L13" s="2">
        <v>3053.96</v>
      </c>
      <c r="M13" s="2">
        <v>3051.002</v>
      </c>
      <c r="N13" s="2">
        <v>3051.3249999999998</v>
      </c>
      <c r="O13" s="3">
        <v>3051.21</v>
      </c>
      <c r="P13" s="2">
        <v>8</v>
      </c>
      <c r="Q13" s="1">
        <v>3052.2269999999999</v>
      </c>
      <c r="R13" s="2">
        <v>3052.2649999999999</v>
      </c>
      <c r="S13" s="2">
        <v>3054.3049999999998</v>
      </c>
      <c r="T13" s="2">
        <v>3053.1970000000001</v>
      </c>
      <c r="U13" s="2">
        <v>3053.0010000000002</v>
      </c>
      <c r="V13" s="3">
        <v>3053.2669999999998</v>
      </c>
      <c r="W13" s="2">
        <v>8</v>
      </c>
      <c r="X13" s="1">
        <v>3053.1039999999998</v>
      </c>
      <c r="Y13" s="2">
        <v>3050.3150000000001</v>
      </c>
      <c r="Z13" s="2">
        <v>3051.0450000000001</v>
      </c>
      <c r="AA13" s="2">
        <v>3051.585</v>
      </c>
      <c r="AB13" s="2">
        <v>3053.7759999999998</v>
      </c>
      <c r="AC13" s="3">
        <v>3051.75</v>
      </c>
      <c r="AD13" s="2"/>
      <c r="AF13">
        <f t="shared" si="1"/>
        <v>2.2802303262969592</v>
      </c>
      <c r="AG13">
        <f t="shared" si="2"/>
        <v>3.0364683301356954</v>
      </c>
      <c r="AH13">
        <f t="shared" si="3"/>
        <v>3.049904030711637</v>
      </c>
      <c r="AI13">
        <f t="shared" si="4"/>
        <v>-2.6276391554718797</v>
      </c>
      <c r="AJ13">
        <f t="shared" si="5"/>
        <v>-2.0076775431877487</v>
      </c>
      <c r="AK13">
        <f t="shared" si="6"/>
        <v>-2.2284069097901309</v>
      </c>
      <c r="AM13">
        <f t="shared" si="7"/>
        <v>-0.27639155470308491</v>
      </c>
      <c r="AN13">
        <f t="shared" si="8"/>
        <v>-0.20345489443431225</v>
      </c>
      <c r="AO13">
        <f t="shared" si="9"/>
        <v>3.7120921305196566</v>
      </c>
      <c r="AP13">
        <f t="shared" si="10"/>
        <v>1.5854126679471183</v>
      </c>
      <c r="AQ13">
        <f t="shared" si="11"/>
        <v>1.2092130518242508</v>
      </c>
      <c r="AR13">
        <f t="shared" si="12"/>
        <v>1.7197696737047865</v>
      </c>
      <c r="AT13">
        <f t="shared" si="13"/>
        <v>1.4069097888677518</v>
      </c>
      <c r="AU13">
        <f t="shared" si="14"/>
        <v>-3.946257197698853</v>
      </c>
      <c r="AV13">
        <f t="shared" si="15"/>
        <v>-2.5451055662201671</v>
      </c>
      <c r="AW13">
        <f t="shared" si="16"/>
        <v>-1.5086372360853442</v>
      </c>
      <c r="AX13">
        <f t="shared" si="17"/>
        <v>2.696737044146778</v>
      </c>
      <c r="AY13">
        <f t="shared" si="18"/>
        <v>-1.1919385796553079</v>
      </c>
    </row>
    <row r="14" spans="3:52" ht="14.4" x14ac:dyDescent="0.3">
      <c r="C14">
        <v>9</v>
      </c>
      <c r="E14">
        <v>3051.3029999999999</v>
      </c>
      <c r="F14">
        <v>3049.3580000000002</v>
      </c>
      <c r="G14">
        <v>3051.826</v>
      </c>
      <c r="H14">
        <v>3053.5509999999999</v>
      </c>
      <c r="I14" s="1">
        <v>9</v>
      </c>
      <c r="J14" s="1">
        <v>3051.806</v>
      </c>
      <c r="K14" s="2">
        <v>3051.4580000000001</v>
      </c>
      <c r="L14" s="2">
        <v>3053.0279999999998</v>
      </c>
      <c r="M14" s="2">
        <v>3053.393</v>
      </c>
      <c r="N14" s="2">
        <v>3050.3440000000001</v>
      </c>
      <c r="O14" s="3">
        <v>3052.0569999999998</v>
      </c>
      <c r="P14" s="2">
        <v>9</v>
      </c>
      <c r="Q14" s="1">
        <v>3051.3420000000001</v>
      </c>
      <c r="R14" s="2">
        <v>3053.096</v>
      </c>
      <c r="S14" s="2">
        <v>3053.2930000000001</v>
      </c>
      <c r="T14" s="2">
        <v>3054.93</v>
      </c>
      <c r="U14" s="2">
        <v>3053.056</v>
      </c>
      <c r="V14" s="3">
        <v>3050.107</v>
      </c>
      <c r="W14" s="2">
        <v>9</v>
      </c>
      <c r="X14" s="1">
        <v>3053.1849999999999</v>
      </c>
      <c r="Y14" s="2">
        <v>3048.5010000000002</v>
      </c>
      <c r="Z14" s="2">
        <v>3054.6930000000002</v>
      </c>
      <c r="AA14" s="2">
        <v>3050.8110000000001</v>
      </c>
      <c r="AB14" s="2">
        <v>3055.1570000000002</v>
      </c>
      <c r="AC14" s="3">
        <v>3050.7489999999998</v>
      </c>
      <c r="AD14" s="2"/>
      <c r="AF14">
        <f t="shared" si="1"/>
        <v>0.41616980682089011</v>
      </c>
      <c r="AG14">
        <f t="shared" si="2"/>
        <v>0.49916527545909106</v>
      </c>
      <c r="AH14">
        <f t="shared" si="3"/>
        <v>0.12473169568332187</v>
      </c>
      <c r="AI14">
        <f t="shared" si="4"/>
        <v>3.7681850703532305E-2</v>
      </c>
      <c r="AJ14">
        <f t="shared" si="5"/>
        <v>0.76484617219176398</v>
      </c>
      <c r="AK14">
        <f t="shared" si="6"/>
        <v>0.35630813260201016</v>
      </c>
      <c r="AM14">
        <f t="shared" si="7"/>
        <v>0.52683043167182475</v>
      </c>
      <c r="AN14">
        <f t="shared" si="8"/>
        <v>0.10851419031718428</v>
      </c>
      <c r="AO14">
        <f t="shared" si="9"/>
        <v>6.1531123300697786E-2</v>
      </c>
      <c r="AP14">
        <f t="shared" si="10"/>
        <v>-0.32888146911518856</v>
      </c>
      <c r="AQ14">
        <f t="shared" si="11"/>
        <v>0.11805389935605047</v>
      </c>
      <c r="AR14">
        <f t="shared" si="12"/>
        <v>0.8213689482471167</v>
      </c>
      <c r="AT14">
        <f t="shared" si="13"/>
        <v>8.7288337705701574E-2</v>
      </c>
      <c r="AU14">
        <f t="shared" si="14"/>
        <v>1.2043882661578871</v>
      </c>
      <c r="AV14">
        <f t="shared" si="15"/>
        <v>-0.27235869305994431</v>
      </c>
      <c r="AW14">
        <f t="shared" si="16"/>
        <v>0.65347006916287642</v>
      </c>
      <c r="AX14">
        <f t="shared" si="17"/>
        <v>-0.3830193179108789</v>
      </c>
      <c r="AY14">
        <f t="shared" si="18"/>
        <v>0.66825661817321669</v>
      </c>
    </row>
    <row r="15" spans="3:52" ht="14.4" x14ac:dyDescent="0.3">
      <c r="C15">
        <v>10</v>
      </c>
      <c r="E15">
        <v>3052.5880000000002</v>
      </c>
      <c r="F15">
        <v>3053.1779999999999</v>
      </c>
      <c r="G15">
        <v>3050.788</v>
      </c>
      <c r="H15">
        <v>3053.741</v>
      </c>
      <c r="I15" s="1">
        <v>10</v>
      </c>
      <c r="J15" s="1">
        <v>3054.8580000000002</v>
      </c>
      <c r="K15" s="2">
        <v>3050.7759999999998</v>
      </c>
      <c r="L15" s="2">
        <v>3053.6039999999998</v>
      </c>
      <c r="M15" s="2">
        <v>3050.739</v>
      </c>
      <c r="N15" s="2">
        <v>3048.43</v>
      </c>
      <c r="O15" s="3">
        <v>3051.8539999999998</v>
      </c>
      <c r="P15" s="2">
        <v>10</v>
      </c>
      <c r="Q15" s="1">
        <v>3053.7150000000001</v>
      </c>
      <c r="R15" s="2">
        <v>3051.817</v>
      </c>
      <c r="S15" s="2">
        <v>3053.741</v>
      </c>
      <c r="T15" s="2">
        <v>3053.7710000000002</v>
      </c>
      <c r="U15" s="2">
        <v>3054.4389999999999</v>
      </c>
      <c r="V15" s="3">
        <v>3052.5569999999998</v>
      </c>
      <c r="W15" s="2">
        <v>10</v>
      </c>
      <c r="X15" s="1">
        <v>3055.74</v>
      </c>
      <c r="Y15" s="2">
        <v>3050.375</v>
      </c>
      <c r="Z15" s="2">
        <v>3054.0720000000001</v>
      </c>
      <c r="AA15" s="2">
        <v>3050.123</v>
      </c>
      <c r="AB15" s="2">
        <v>3054.3969999999999</v>
      </c>
      <c r="AC15" s="3">
        <v>3053.4250000000002</v>
      </c>
      <c r="AD15" s="2"/>
      <c r="AF15">
        <f t="shared" si="1"/>
        <v>-1.9840142095914512</v>
      </c>
      <c r="AG15">
        <f t="shared" si="2"/>
        <v>5.2664298401414014</v>
      </c>
      <c r="AH15">
        <f t="shared" si="3"/>
        <v>0.24333925399670728</v>
      </c>
      <c r="AI15">
        <f t="shared" si="4"/>
        <v>5.3321492007094307</v>
      </c>
      <c r="AJ15">
        <f t="shared" si="5"/>
        <v>9.4333925399630338</v>
      </c>
      <c r="AK15">
        <f t="shared" si="6"/>
        <v>3.3516873889872638</v>
      </c>
      <c r="AM15">
        <f t="shared" si="7"/>
        <v>4.618117229100395E-2</v>
      </c>
      <c r="AN15">
        <f t="shared" si="8"/>
        <v>3.4174067495552931</v>
      </c>
      <c r="AO15">
        <f t="shared" si="9"/>
        <v>0</v>
      </c>
      <c r="AP15">
        <f t="shared" si="10"/>
        <v>-5.3285968028764938E-2</v>
      </c>
      <c r="AQ15">
        <f t="shared" si="11"/>
        <v>-1.239786856127423</v>
      </c>
      <c r="AR15">
        <f t="shared" si="12"/>
        <v>2.1030195381882457</v>
      </c>
      <c r="AT15">
        <f t="shared" si="13"/>
        <v>-3.5506216696259938</v>
      </c>
      <c r="AU15">
        <f t="shared" si="14"/>
        <v>5.9786856127875252</v>
      </c>
      <c r="AV15">
        <f t="shared" si="15"/>
        <v>-0.5879218472470179</v>
      </c>
      <c r="AW15">
        <f t="shared" si="16"/>
        <v>6.4262877442260811</v>
      </c>
      <c r="AX15">
        <f t="shared" si="17"/>
        <v>-1.1651865008877982</v>
      </c>
      <c r="AY15">
        <f t="shared" si="18"/>
        <v>0.56127886323223153</v>
      </c>
    </row>
    <row r="16" spans="3:52" ht="14.4" x14ac:dyDescent="0.3">
      <c r="C16">
        <v>11</v>
      </c>
      <c r="E16">
        <v>3050.431</v>
      </c>
      <c r="F16">
        <v>3050.9810000000002</v>
      </c>
      <c r="G16">
        <v>3052.4740000000002</v>
      </c>
      <c r="H16">
        <v>3054.9430000000002</v>
      </c>
      <c r="I16" s="1">
        <v>11</v>
      </c>
      <c r="J16" s="1">
        <v>3053.22</v>
      </c>
      <c r="K16" s="2">
        <v>3053.165</v>
      </c>
      <c r="L16" s="2">
        <v>3052.4169999999999</v>
      </c>
      <c r="M16" s="2">
        <v>3053.5010000000002</v>
      </c>
      <c r="N16" s="2">
        <v>3050.413</v>
      </c>
      <c r="O16" s="3">
        <v>3053.8180000000002</v>
      </c>
      <c r="P16" s="2">
        <v>11</v>
      </c>
      <c r="Q16" s="1">
        <v>3056.0059999999999</v>
      </c>
      <c r="R16" s="2">
        <v>3048.384</v>
      </c>
      <c r="S16" s="2">
        <v>3051.6210000000001</v>
      </c>
      <c r="T16" s="2">
        <v>3055.6329999999998</v>
      </c>
      <c r="U16" s="2">
        <v>3053.9580000000001</v>
      </c>
      <c r="V16" s="3">
        <v>3049.136</v>
      </c>
      <c r="W16" s="2">
        <v>11</v>
      </c>
      <c r="X16" s="1">
        <v>3053.5520000000001</v>
      </c>
      <c r="Y16" s="2">
        <v>3049.5880000000002</v>
      </c>
      <c r="Z16" s="2">
        <v>3051.79</v>
      </c>
      <c r="AA16" s="2">
        <v>3053.0709999999999</v>
      </c>
      <c r="AB16" s="2">
        <v>3053.6610000000001</v>
      </c>
      <c r="AC16" s="3">
        <v>3050.3820000000001</v>
      </c>
      <c r="AD16" s="2"/>
      <c r="AF16">
        <f t="shared" si="1"/>
        <v>0.43488137304402219</v>
      </c>
      <c r="AG16">
        <f t="shared" si="2"/>
        <v>0.44876325088345592</v>
      </c>
      <c r="AH16">
        <f t="shared" si="3"/>
        <v>0.63755678950032857</v>
      </c>
      <c r="AI16">
        <f t="shared" si="4"/>
        <v>0.36395759717314774</v>
      </c>
      <c r="AJ16">
        <f t="shared" si="5"/>
        <v>1.1433619384149956</v>
      </c>
      <c r="AK16">
        <f t="shared" si="6"/>
        <v>0.2839475012619897</v>
      </c>
      <c r="AM16">
        <f t="shared" si="7"/>
        <v>-0.26829883897012874</v>
      </c>
      <c r="AN16">
        <f t="shared" si="8"/>
        <v>1.6554770318021743</v>
      </c>
      <c r="AO16">
        <f t="shared" si="9"/>
        <v>0.83846542150432246</v>
      </c>
      <c r="AP16">
        <f t="shared" si="10"/>
        <v>-0.17415446744058599</v>
      </c>
      <c r="AQ16">
        <f t="shared" si="11"/>
        <v>0.24861181221608533</v>
      </c>
      <c r="AR16">
        <f t="shared" si="12"/>
        <v>1.4656739020697274</v>
      </c>
      <c r="AT16">
        <f t="shared" si="13"/>
        <v>0.35108531044928831</v>
      </c>
      <c r="AU16">
        <f t="shared" si="14"/>
        <v>1.3515901060070754</v>
      </c>
      <c r="AV16">
        <f t="shared" si="15"/>
        <v>0.79581019687033216</v>
      </c>
      <c r="AW16">
        <f t="shared" si="16"/>
        <v>0.47248864210002611</v>
      </c>
      <c r="AX16">
        <f t="shared" si="17"/>
        <v>0.32357395254925703</v>
      </c>
      <c r="AY16">
        <f t="shared" si="18"/>
        <v>1.1511862695608688</v>
      </c>
    </row>
    <row r="17" spans="3:51" ht="14.4" x14ac:dyDescent="0.3">
      <c r="C17">
        <v>12</v>
      </c>
      <c r="E17">
        <v>3052.4870000000001</v>
      </c>
      <c r="F17">
        <v>3046.4740000000002</v>
      </c>
      <c r="G17">
        <v>3051.4720000000002</v>
      </c>
      <c r="H17">
        <v>3053.9569999999999</v>
      </c>
      <c r="I17" s="1">
        <v>12</v>
      </c>
      <c r="J17" s="1">
        <v>3054.0430000000001</v>
      </c>
      <c r="K17" s="2">
        <v>3051.212</v>
      </c>
      <c r="L17" s="2">
        <v>3053.1329999999998</v>
      </c>
      <c r="M17" s="2">
        <v>3052.2919999999999</v>
      </c>
      <c r="N17" s="2">
        <v>3051.576</v>
      </c>
      <c r="O17" s="3">
        <v>3053.0520000000001</v>
      </c>
      <c r="P17" s="2">
        <v>12</v>
      </c>
      <c r="Q17" s="1">
        <v>3051.453</v>
      </c>
      <c r="R17" s="2">
        <v>3052.3960000000002</v>
      </c>
      <c r="S17" s="2">
        <v>3051.8719999999998</v>
      </c>
      <c r="T17" s="2">
        <v>3055.116</v>
      </c>
      <c r="U17" s="2">
        <v>3053.8049999999998</v>
      </c>
      <c r="V17" s="3">
        <v>3051.8380000000002</v>
      </c>
      <c r="W17" s="2">
        <v>12</v>
      </c>
      <c r="X17" s="1">
        <v>3055.2289999999998</v>
      </c>
      <c r="Y17" s="2">
        <v>3049.8710000000001</v>
      </c>
      <c r="Z17" s="2">
        <v>3049.1390000000001</v>
      </c>
      <c r="AA17" s="2">
        <v>3053.7249999999999</v>
      </c>
      <c r="AB17" s="2">
        <v>3053.7179999999998</v>
      </c>
      <c r="AC17" s="3">
        <v>3050.2629999999999</v>
      </c>
      <c r="AD17" s="2"/>
      <c r="AF17">
        <f t="shared" si="1"/>
        <v>-1.1492716824835403E-2</v>
      </c>
      <c r="AG17">
        <f t="shared" si="2"/>
        <v>0.3668314846986494</v>
      </c>
      <c r="AH17">
        <f t="shared" si="3"/>
        <v>0.11011626353068288</v>
      </c>
      <c r="AI17">
        <f t="shared" si="4"/>
        <v>0.22250434317787329</v>
      </c>
      <c r="AJ17">
        <f t="shared" si="5"/>
        <v>0.31818789255645424</v>
      </c>
      <c r="AK17">
        <f t="shared" si="6"/>
        <v>0.12094079914469855</v>
      </c>
      <c r="AM17">
        <f t="shared" si="7"/>
        <v>0.33462515034077228</v>
      </c>
      <c r="AN17">
        <f t="shared" si="8"/>
        <v>0.20860617399435424</v>
      </c>
      <c r="AO17">
        <f t="shared" si="9"/>
        <v>0.27863156488041085</v>
      </c>
      <c r="AP17">
        <f t="shared" si="10"/>
        <v>-0.15488440465056114</v>
      </c>
      <c r="AQ17">
        <f t="shared" si="11"/>
        <v>2.0312708806634952E-2</v>
      </c>
      <c r="AR17">
        <f t="shared" si="12"/>
        <v>0.28317519711342598</v>
      </c>
      <c r="AT17">
        <f t="shared" si="13"/>
        <v>-0.16998530001336123</v>
      </c>
      <c r="AU17">
        <f t="shared" si="14"/>
        <v>0.54603768542027775</v>
      </c>
      <c r="AV17">
        <f t="shared" si="15"/>
        <v>0.64385941467325092</v>
      </c>
      <c r="AW17">
        <f t="shared" si="16"/>
        <v>3.1003608178535289E-2</v>
      </c>
      <c r="AX17">
        <f t="shared" si="17"/>
        <v>3.1939061873585688E-2</v>
      </c>
      <c r="AY17">
        <f t="shared" si="18"/>
        <v>0.49365227849794174</v>
      </c>
    </row>
    <row r="18" spans="3:51" ht="14.4" x14ac:dyDescent="0.3">
      <c r="C18">
        <v>13</v>
      </c>
      <c r="E18">
        <v>3053.5050000000001</v>
      </c>
      <c r="F18">
        <v>3050.0509999999999</v>
      </c>
      <c r="G18">
        <v>3053.7460000000001</v>
      </c>
      <c r="H18">
        <v>3052.9760000000001</v>
      </c>
      <c r="I18" s="1">
        <v>13</v>
      </c>
      <c r="J18" s="1">
        <v>3053.2979999999998</v>
      </c>
      <c r="K18" s="2">
        <v>3052.3110000000001</v>
      </c>
      <c r="L18" s="2">
        <v>3053.3339999999998</v>
      </c>
      <c r="M18" s="2">
        <v>3051.625</v>
      </c>
      <c r="N18" s="2">
        <v>3051.6170000000002</v>
      </c>
      <c r="O18" s="3">
        <v>3051.5360000000001</v>
      </c>
      <c r="P18" s="2">
        <v>13</v>
      </c>
      <c r="Q18" s="1">
        <v>3052.08</v>
      </c>
      <c r="R18" s="2">
        <v>3051.7730000000001</v>
      </c>
      <c r="S18" s="2">
        <v>3050.4870000000001</v>
      </c>
      <c r="T18" s="2">
        <v>3053.627</v>
      </c>
      <c r="U18" s="2">
        <v>3054.3440000000001</v>
      </c>
      <c r="V18" s="3">
        <v>3054.5239999999999</v>
      </c>
      <c r="W18" s="2">
        <v>13</v>
      </c>
      <c r="X18" s="1">
        <v>3054.6559999999999</v>
      </c>
      <c r="Y18" s="2">
        <v>3050.49</v>
      </c>
      <c r="Z18" s="2">
        <v>3050.3820000000001</v>
      </c>
      <c r="AA18" s="2">
        <v>3051.1779999999999</v>
      </c>
      <c r="AB18" s="2">
        <v>3055.732</v>
      </c>
      <c r="AC18" s="3">
        <v>3053.39</v>
      </c>
      <c r="AD18" s="2"/>
      <c r="AF18">
        <f t="shared" si="1"/>
        <v>-0.11008547008534757</v>
      </c>
      <c r="AG18">
        <f t="shared" si="2"/>
        <v>0.22735042735040079</v>
      </c>
      <c r="AH18">
        <f t="shared" si="3"/>
        <v>-0.12239316239305902</v>
      </c>
      <c r="AI18">
        <f t="shared" si="4"/>
        <v>0.46188034188035171</v>
      </c>
      <c r="AJ18">
        <f t="shared" si="5"/>
        <v>0.46461538461532959</v>
      </c>
      <c r="AK18">
        <f t="shared" si="6"/>
        <v>0.49230769230768034</v>
      </c>
      <c r="AM18">
        <f t="shared" si="7"/>
        <v>0.30632478632483073</v>
      </c>
      <c r="AN18">
        <f t="shared" si="8"/>
        <v>0.411282051282017</v>
      </c>
      <c r="AO18">
        <f t="shared" si="9"/>
        <v>0.85094017094012919</v>
      </c>
      <c r="AP18">
        <f t="shared" si="10"/>
        <v>-0.222564102564034</v>
      </c>
      <c r="AQ18">
        <f t="shared" si="11"/>
        <v>-0.46769230769225745</v>
      </c>
      <c r="AR18">
        <f t="shared" si="12"/>
        <v>-0.52923076923065926</v>
      </c>
      <c r="AT18">
        <f t="shared" si="13"/>
        <v>-0.57435897435888272</v>
      </c>
      <c r="AU18">
        <f t="shared" si="14"/>
        <v>0.84991452991459027</v>
      </c>
      <c r="AV18">
        <f t="shared" si="15"/>
        <v>0.88683760683756907</v>
      </c>
      <c r="AW18">
        <f t="shared" si="16"/>
        <v>0.61470085470089486</v>
      </c>
      <c r="AX18">
        <f t="shared" si="17"/>
        <v>-0.94222222222211516</v>
      </c>
      <c r="AY18">
        <f t="shared" si="18"/>
        <v>-0.14153846153837066</v>
      </c>
    </row>
    <row r="19" spans="3:51" ht="14.4" x14ac:dyDescent="0.3">
      <c r="C19">
        <v>14</v>
      </c>
      <c r="E19">
        <v>3051.8829999999998</v>
      </c>
      <c r="F19">
        <v>3050.3829999999998</v>
      </c>
      <c r="G19">
        <v>3055.9259999999999</v>
      </c>
      <c r="H19">
        <v>3051.7330000000002</v>
      </c>
      <c r="I19" s="1">
        <v>14</v>
      </c>
      <c r="J19" s="1">
        <v>3053.212</v>
      </c>
      <c r="K19" s="2">
        <v>3050.6680000000001</v>
      </c>
      <c r="L19" s="2">
        <v>3053.0990000000002</v>
      </c>
      <c r="M19" s="2">
        <v>3053.8429999999998</v>
      </c>
      <c r="N19" s="2">
        <v>3054.1819999999998</v>
      </c>
      <c r="O19" s="3">
        <v>3049.547</v>
      </c>
      <c r="P19" s="2">
        <v>14</v>
      </c>
      <c r="Q19" s="1">
        <v>3051.3029999999999</v>
      </c>
      <c r="R19" s="2">
        <v>3053.6889999999999</v>
      </c>
      <c r="S19" s="2">
        <v>3049.335</v>
      </c>
      <c r="T19" s="2">
        <v>3054.0749999999998</v>
      </c>
      <c r="U19" s="2">
        <v>3055.558</v>
      </c>
      <c r="V19" s="3">
        <v>3050.2689999999998</v>
      </c>
      <c r="W19" s="2">
        <v>14</v>
      </c>
      <c r="X19" s="1">
        <v>3055.067</v>
      </c>
      <c r="Y19" s="2">
        <v>3052.105</v>
      </c>
      <c r="Z19" s="2">
        <v>3052.152</v>
      </c>
      <c r="AA19" s="2">
        <v>3051.8359999999998</v>
      </c>
      <c r="AB19" s="2">
        <v>3052.5320000000002</v>
      </c>
      <c r="AC19" s="3">
        <v>3051.92</v>
      </c>
      <c r="AD19" s="2"/>
      <c r="AF19">
        <f t="shared" si="1"/>
        <v>-1.0955555555551229</v>
      </c>
      <c r="AG19">
        <f t="shared" si="2"/>
        <v>0.78888888888871667</v>
      </c>
      <c r="AH19">
        <f t="shared" si="3"/>
        <v>-1.0118518518515685</v>
      </c>
      <c r="AI19">
        <f t="shared" si="4"/>
        <v>-1.5629629629622992</v>
      </c>
      <c r="AJ19">
        <f t="shared" si="5"/>
        <v>-1.8140740740732995</v>
      </c>
      <c r="AK19">
        <f t="shared" si="6"/>
        <v>1.6192592592589334</v>
      </c>
      <c r="AM19">
        <f t="shared" si="7"/>
        <v>0.31851851851864826</v>
      </c>
      <c r="AN19">
        <f t="shared" si="8"/>
        <v>-1.4488888888882585</v>
      </c>
      <c r="AO19">
        <f t="shared" si="9"/>
        <v>1.7762962962959201</v>
      </c>
      <c r="AP19">
        <f t="shared" si="10"/>
        <v>-1.7348148148140832</v>
      </c>
      <c r="AQ19">
        <f t="shared" si="11"/>
        <v>-2.8333333333324351</v>
      </c>
      <c r="AR19">
        <f t="shared" si="12"/>
        <v>1.0844444444444459</v>
      </c>
      <c r="AT19">
        <f t="shared" si="13"/>
        <v>-2.46962962962884</v>
      </c>
      <c r="AU19">
        <f t="shared" si="14"/>
        <v>-0.27555555555536543</v>
      </c>
      <c r="AV19">
        <f t="shared" si="15"/>
        <v>-0.31037037037018972</v>
      </c>
      <c r="AW19">
        <f t="shared" si="16"/>
        <v>-7.6296296295987387E-2</v>
      </c>
      <c r="AX19">
        <f t="shared" si="17"/>
        <v>-0.59185185185167621</v>
      </c>
      <c r="AY19">
        <f t="shared" si="18"/>
        <v>-0.13851851851840574</v>
      </c>
    </row>
    <row r="20" spans="3:51" ht="14.4" x14ac:dyDescent="0.3">
      <c r="C20">
        <v>15</v>
      </c>
      <c r="E20">
        <v>3051.0639999999999</v>
      </c>
      <c r="F20">
        <v>3050.518</v>
      </c>
      <c r="G20">
        <v>3054.54</v>
      </c>
      <c r="H20">
        <v>3053.7930000000001</v>
      </c>
      <c r="I20" s="1">
        <v>15</v>
      </c>
      <c r="J20" s="1">
        <v>3051.1930000000002</v>
      </c>
      <c r="K20" s="2">
        <v>3052.9290000000001</v>
      </c>
      <c r="L20" s="2">
        <v>3053.2020000000002</v>
      </c>
      <c r="M20" s="2">
        <v>3052.6930000000002</v>
      </c>
      <c r="N20" s="2">
        <v>3053.3180000000002</v>
      </c>
      <c r="O20" s="3">
        <v>3049.7280000000001</v>
      </c>
      <c r="P20" s="2">
        <v>15</v>
      </c>
      <c r="Q20" s="1">
        <v>3051.1</v>
      </c>
      <c r="R20" s="2">
        <v>3050.9160000000002</v>
      </c>
      <c r="S20" s="2">
        <v>3049.2750000000001</v>
      </c>
      <c r="T20" s="2">
        <v>3052.652</v>
      </c>
      <c r="U20" s="2">
        <v>3055.377</v>
      </c>
      <c r="V20" s="3">
        <v>3050.9079999999999</v>
      </c>
      <c r="W20" s="2">
        <v>15</v>
      </c>
      <c r="X20" s="1">
        <v>3054.0839999999998</v>
      </c>
      <c r="Y20" s="2">
        <v>3051.4360000000001</v>
      </c>
      <c r="Z20" s="2">
        <v>3052.1559999999999</v>
      </c>
      <c r="AA20" s="2">
        <v>3052.2350000000001</v>
      </c>
      <c r="AB20" s="2">
        <v>3054.9490000000001</v>
      </c>
      <c r="AC20" s="3">
        <v>3049.739</v>
      </c>
      <c r="AD20" s="2"/>
      <c r="AF20">
        <f t="shared" si="1"/>
        <v>0.79389312977094251</v>
      </c>
      <c r="AG20">
        <f t="shared" si="2"/>
        <v>0.26381679389313245</v>
      </c>
      <c r="AH20">
        <f t="shared" si="3"/>
        <v>0.18045801526713834</v>
      </c>
      <c r="AI20">
        <f t="shared" si="4"/>
        <v>0.33587786259538277</v>
      </c>
      <c r="AJ20">
        <f t="shared" si="5"/>
        <v>0.14503816793889951</v>
      </c>
      <c r="AK20">
        <f t="shared" si="6"/>
        <v>1.2412213740457838</v>
      </c>
      <c r="AM20">
        <f t="shared" si="7"/>
        <v>0.82229007633591944</v>
      </c>
      <c r="AN20">
        <f t="shared" si="8"/>
        <v>0.87847328244270928</v>
      </c>
      <c r="AO20">
        <f t="shared" si="9"/>
        <v>1.379541984732795</v>
      </c>
      <c r="AP20">
        <f t="shared" si="10"/>
        <v>0.34839694656489917</v>
      </c>
      <c r="AQ20">
        <f t="shared" si="11"/>
        <v>-0.48366412213734006</v>
      </c>
      <c r="AR20">
        <f t="shared" si="12"/>
        <v>0.88091603053439338</v>
      </c>
      <c r="AT20">
        <f t="shared" si="13"/>
        <v>-8.885496183197085E-2</v>
      </c>
      <c r="AU20">
        <f t="shared" si="14"/>
        <v>0.71969465648852071</v>
      </c>
      <c r="AV20">
        <f t="shared" si="15"/>
        <v>0.49984732824431316</v>
      </c>
      <c r="AW20">
        <f t="shared" si="16"/>
        <v>0.47572519083967924</v>
      </c>
      <c r="AX20">
        <f t="shared" si="17"/>
        <v>-0.35297709923661585</v>
      </c>
      <c r="AY20">
        <f t="shared" si="18"/>
        <v>1.2378625954198397</v>
      </c>
    </row>
    <row r="21" spans="3:51" ht="14.4" x14ac:dyDescent="0.3">
      <c r="C21">
        <v>16</v>
      </c>
      <c r="E21">
        <v>3053.2260000000001</v>
      </c>
      <c r="F21">
        <v>3049.5360000000001</v>
      </c>
      <c r="G21">
        <v>3053.9520000000002</v>
      </c>
      <c r="H21">
        <v>3052.47</v>
      </c>
      <c r="I21" s="1">
        <v>16</v>
      </c>
      <c r="J21" s="1">
        <v>3052.8159999999998</v>
      </c>
      <c r="K21" s="2">
        <v>3052.163</v>
      </c>
      <c r="L21" s="2">
        <v>3052.0450000000001</v>
      </c>
      <c r="M21" s="2">
        <v>3050.835</v>
      </c>
      <c r="N21" s="2">
        <v>3052.3</v>
      </c>
      <c r="O21" s="3">
        <v>3052.5369999999998</v>
      </c>
      <c r="P21" s="2">
        <v>16</v>
      </c>
      <c r="Q21" s="1">
        <v>3050.7310000000002</v>
      </c>
      <c r="R21" s="2">
        <v>3052.04</v>
      </c>
      <c r="S21" s="2">
        <v>3052.8359999999998</v>
      </c>
      <c r="T21" s="2">
        <v>3053.556</v>
      </c>
      <c r="U21" s="2">
        <v>3055.098</v>
      </c>
      <c r="V21" s="3">
        <v>3054.248</v>
      </c>
      <c r="W21" s="2">
        <v>16</v>
      </c>
      <c r="X21" s="1">
        <v>3054.375</v>
      </c>
      <c r="Y21" s="2">
        <v>3053.1840000000002</v>
      </c>
      <c r="Z21" s="2">
        <v>3051.4569999999999</v>
      </c>
      <c r="AA21" s="2">
        <v>3049.8609999999999</v>
      </c>
      <c r="AB21" s="2">
        <v>3053.6149999999998</v>
      </c>
      <c r="AC21" s="3">
        <v>3048.7109999999998</v>
      </c>
      <c r="AD21" s="2"/>
      <c r="AF21">
        <f t="shared" si="1"/>
        <v>-0.11792774369462648</v>
      </c>
      <c r="AG21">
        <f t="shared" si="2"/>
        <v>0.10463531015671984</v>
      </c>
      <c r="AH21">
        <f t="shared" si="3"/>
        <v>0.14485344239937442</v>
      </c>
      <c r="AI21">
        <f t="shared" si="4"/>
        <v>0.55725971370139993</v>
      </c>
      <c r="AJ21">
        <f t="shared" si="5"/>
        <v>5.7941376959656773E-2</v>
      </c>
      <c r="AK21">
        <f t="shared" si="6"/>
        <v>-2.283571915474205E-2</v>
      </c>
      <c r="AM21">
        <f t="shared" si="7"/>
        <v>0.59270620313555933</v>
      </c>
      <c r="AN21">
        <f t="shared" si="8"/>
        <v>0.14655760054528771</v>
      </c>
      <c r="AO21">
        <f t="shared" si="9"/>
        <v>-0.12474437627812464</v>
      </c>
      <c r="AP21">
        <f t="shared" si="10"/>
        <v>-0.37014314928436798</v>
      </c>
      <c r="AQ21">
        <f t="shared" si="11"/>
        <v>-0.8957055214725248</v>
      </c>
      <c r="AR21">
        <f t="shared" si="12"/>
        <v>-0.60599863667362097</v>
      </c>
      <c r="AT21">
        <f t="shared" si="13"/>
        <v>-0.64928425357885744</v>
      </c>
      <c r="AU21">
        <f t="shared" si="14"/>
        <v>-0.24335378323124043</v>
      </c>
      <c r="AV21">
        <f t="shared" si="15"/>
        <v>0.34526244035446801</v>
      </c>
      <c r="AW21">
        <f t="shared" si="16"/>
        <v>0.88922972051811633</v>
      </c>
      <c r="AX21">
        <f t="shared" si="17"/>
        <v>-0.39025221540561778</v>
      </c>
      <c r="AY21">
        <f t="shared" si="18"/>
        <v>1.2811860940696473</v>
      </c>
    </row>
    <row r="22" spans="3:51" ht="14.4" x14ac:dyDescent="0.3">
      <c r="C22">
        <v>17</v>
      </c>
      <c r="E22">
        <v>3052.942</v>
      </c>
      <c r="F22">
        <v>3049.768</v>
      </c>
      <c r="G22">
        <v>3051.5920000000001</v>
      </c>
      <c r="H22">
        <v>3052.8330000000001</v>
      </c>
      <c r="I22" s="1">
        <v>17</v>
      </c>
      <c r="J22" s="1">
        <v>3051.8510000000001</v>
      </c>
      <c r="K22" s="2">
        <v>3047.9079999999999</v>
      </c>
      <c r="L22" s="2">
        <v>3050.9749999999999</v>
      </c>
      <c r="M22" s="2">
        <v>3050.9119999999998</v>
      </c>
      <c r="N22" s="2">
        <v>3050.319</v>
      </c>
      <c r="O22" s="3">
        <v>3049.8760000000002</v>
      </c>
      <c r="P22" s="2">
        <v>17</v>
      </c>
      <c r="Q22" s="1">
        <v>3049.0070000000001</v>
      </c>
      <c r="R22" s="2">
        <v>3050.1979999999999</v>
      </c>
      <c r="S22" s="2">
        <v>3051.0140000000001</v>
      </c>
      <c r="T22" s="2">
        <v>3053.1280000000002</v>
      </c>
      <c r="U22" s="2">
        <v>3053.5889999999999</v>
      </c>
      <c r="V22" s="3">
        <v>3054.2429999999999</v>
      </c>
      <c r="W22" s="2">
        <v>17</v>
      </c>
      <c r="X22" s="1">
        <v>3053.9409999999998</v>
      </c>
      <c r="Y22" s="2">
        <v>3051.1010000000001</v>
      </c>
      <c r="Z22" s="2">
        <v>3053.9180000000001</v>
      </c>
      <c r="AA22" s="2">
        <v>3051.52</v>
      </c>
      <c r="AB22" s="2">
        <v>3055.6210000000001</v>
      </c>
      <c r="AC22" s="3">
        <v>3052.866</v>
      </c>
      <c r="AD22" s="2"/>
      <c r="AF22">
        <f t="shared" si="1"/>
        <v>0.32039151712885922</v>
      </c>
      <c r="AG22">
        <f t="shared" si="2"/>
        <v>1.6068515497553326</v>
      </c>
      <c r="AH22">
        <f t="shared" si="3"/>
        <v>0.60619902120722402</v>
      </c>
      <c r="AI22">
        <f t="shared" si="4"/>
        <v>0.62675367047316222</v>
      </c>
      <c r="AJ22">
        <f t="shared" si="5"/>
        <v>0.82022838499186912</v>
      </c>
      <c r="AK22">
        <f t="shared" si="6"/>
        <v>0.96476345840124866</v>
      </c>
      <c r="AM22">
        <f t="shared" si="7"/>
        <v>1.2482871125611594</v>
      </c>
      <c r="AN22">
        <f t="shared" si="8"/>
        <v>0.85970636215340013</v>
      </c>
      <c r="AO22">
        <f t="shared" si="9"/>
        <v>0.59347471451873657</v>
      </c>
      <c r="AP22">
        <f t="shared" si="10"/>
        <v>-9.6247960848309139E-2</v>
      </c>
      <c r="AQ22">
        <f t="shared" si="11"/>
        <v>-0.24665579119081391</v>
      </c>
      <c r="AR22">
        <f t="shared" si="12"/>
        <v>-0.46003262642735054</v>
      </c>
      <c r="AT22">
        <f t="shared" si="13"/>
        <v>-0.36150081566058734</v>
      </c>
      <c r="AU22">
        <f t="shared" si="14"/>
        <v>0.56508972267534752</v>
      </c>
      <c r="AV22">
        <f t="shared" si="15"/>
        <v>-0.35399673735726495</v>
      </c>
      <c r="AW22">
        <f t="shared" si="16"/>
        <v>0.42838499184341877</v>
      </c>
      <c r="AX22">
        <f t="shared" si="17"/>
        <v>-0.90962479608481606</v>
      </c>
      <c r="AY22">
        <f t="shared" si="18"/>
        <v>-1.0766721044013439E-2</v>
      </c>
    </row>
    <row r="23" spans="3:51" ht="14.4" x14ac:dyDescent="0.3">
      <c r="C23">
        <v>18</v>
      </c>
      <c r="E23">
        <v>3051.0970000000002</v>
      </c>
      <c r="F23">
        <v>3051.6849999999999</v>
      </c>
      <c r="G23">
        <v>3051.9470000000001</v>
      </c>
      <c r="H23">
        <v>3050.8580000000002</v>
      </c>
      <c r="I23" s="1">
        <v>18</v>
      </c>
      <c r="J23" s="1">
        <v>3051.2979999999998</v>
      </c>
      <c r="K23" s="2">
        <v>3050.06</v>
      </c>
      <c r="L23" s="2">
        <v>3054.53</v>
      </c>
      <c r="M23" s="2">
        <v>3053.527</v>
      </c>
      <c r="N23" s="2">
        <v>3051.6979999999999</v>
      </c>
      <c r="O23" s="3">
        <v>3049.1030000000001</v>
      </c>
      <c r="P23" s="2">
        <v>18</v>
      </c>
      <c r="Q23" s="1">
        <v>3054.826</v>
      </c>
      <c r="R23" s="2">
        <v>3051.1709999999998</v>
      </c>
      <c r="S23" s="2">
        <v>3052.3679999999999</v>
      </c>
      <c r="T23" s="2">
        <v>3054.5369999999998</v>
      </c>
      <c r="U23" s="2">
        <v>3055.8339999999998</v>
      </c>
      <c r="V23" s="3">
        <v>3051.123</v>
      </c>
      <c r="W23" s="2">
        <v>18</v>
      </c>
      <c r="X23" s="1">
        <v>3052.3939999999998</v>
      </c>
      <c r="Y23" s="2">
        <v>3052.6350000000002</v>
      </c>
      <c r="Z23" s="2">
        <v>3051.0189999999998</v>
      </c>
      <c r="AA23" s="2">
        <v>3049.9670000000001</v>
      </c>
      <c r="AB23" s="2">
        <v>3055.5749999999998</v>
      </c>
      <c r="AC23" s="3">
        <v>3053.29</v>
      </c>
      <c r="AD23" s="2"/>
      <c r="AF23">
        <f t="shared" si="1"/>
        <v>0.53204353083400457</v>
      </c>
      <c r="AG23">
        <f t="shared" si="2"/>
        <v>-0.96493349455919031</v>
      </c>
      <c r="AH23">
        <f t="shared" si="3"/>
        <v>4.4401451027823979</v>
      </c>
      <c r="AI23">
        <f t="shared" si="4"/>
        <v>3.2273276904481363</v>
      </c>
      <c r="AJ23">
        <f t="shared" si="5"/>
        <v>1.0157194679563768</v>
      </c>
      <c r="AK23">
        <f t="shared" si="6"/>
        <v>-2.1221281741240574</v>
      </c>
      <c r="AM23">
        <f t="shared" si="7"/>
        <v>4.7980652962526564</v>
      </c>
      <c r="AN23">
        <f t="shared" si="8"/>
        <v>0.37847642079774346</v>
      </c>
      <c r="AO23">
        <f t="shared" si="9"/>
        <v>1.8258766626362539</v>
      </c>
      <c r="AP23">
        <f t="shared" si="10"/>
        <v>4.4486094316815628</v>
      </c>
      <c r="AQ23">
        <f t="shared" si="11"/>
        <v>6.0169286578005288</v>
      </c>
      <c r="AR23">
        <f t="shared" si="12"/>
        <v>0.32043530834334477</v>
      </c>
      <c r="AT23">
        <f t="shared" si="13"/>
        <v>1.8573155985490075</v>
      </c>
      <c r="AU23">
        <f t="shared" si="14"/>
        <v>2.1487303506657027</v>
      </c>
      <c r="AV23">
        <f t="shared" si="15"/>
        <v>0.19467956469123104</v>
      </c>
      <c r="AW23">
        <f t="shared" si="16"/>
        <v>-1.0773881499399314</v>
      </c>
      <c r="AX23">
        <f t="shared" si="17"/>
        <v>5.7037484885138463</v>
      </c>
      <c r="AY23">
        <f t="shared" si="18"/>
        <v>2.9407496977030991</v>
      </c>
    </row>
    <row r="24" spans="3:51" ht="14.4" x14ac:dyDescent="0.3">
      <c r="C24">
        <v>19</v>
      </c>
      <c r="E24">
        <v>3049.5909999999999</v>
      </c>
      <c r="F24">
        <v>3049.1370000000002</v>
      </c>
      <c r="G24">
        <v>3052.5070000000001</v>
      </c>
      <c r="H24">
        <v>3053.0549999999998</v>
      </c>
      <c r="I24" s="1">
        <v>19</v>
      </c>
      <c r="J24" s="1">
        <v>3055.3829999999998</v>
      </c>
      <c r="K24" s="2">
        <v>3052.17</v>
      </c>
      <c r="L24" s="2">
        <v>3051.431</v>
      </c>
      <c r="M24" s="2">
        <v>3053.3020000000001</v>
      </c>
      <c r="N24" s="2">
        <v>3051.3209999999999</v>
      </c>
      <c r="O24" s="3">
        <v>3050.9369999999999</v>
      </c>
      <c r="P24" s="2">
        <v>19</v>
      </c>
      <c r="Q24" s="1">
        <v>3052.433</v>
      </c>
      <c r="R24" s="2">
        <v>3052.8339999999998</v>
      </c>
      <c r="S24" s="2">
        <v>3054.1880000000001</v>
      </c>
      <c r="T24" s="2">
        <v>3051.2570000000001</v>
      </c>
      <c r="U24" s="2">
        <v>3051.7910000000002</v>
      </c>
      <c r="V24" s="3">
        <v>3051.9609999999998</v>
      </c>
      <c r="W24" s="2">
        <v>19</v>
      </c>
      <c r="X24" s="1">
        <v>3050.9830000000002</v>
      </c>
      <c r="Y24" s="2">
        <v>3052.9349999999999</v>
      </c>
      <c r="Z24" s="2">
        <v>3050.0189999999998</v>
      </c>
      <c r="AA24" s="2">
        <v>3049.9650000000001</v>
      </c>
      <c r="AB24" s="2">
        <v>3055.6950000000002</v>
      </c>
      <c r="AC24" s="3">
        <v>3050.3850000000002</v>
      </c>
      <c r="AD24" s="2"/>
      <c r="AF24">
        <f t="shared" si="1"/>
        <v>-0.59418070444108562</v>
      </c>
      <c r="AG24">
        <f t="shared" si="2"/>
        <v>0.22588055130164347</v>
      </c>
      <c r="AH24">
        <f t="shared" si="3"/>
        <v>0.41449719244510846</v>
      </c>
      <c r="AI24">
        <f t="shared" si="4"/>
        <v>-6.3042368555466924E-2</v>
      </c>
      <c r="AJ24">
        <f t="shared" si="5"/>
        <v>0.44257274119450529</v>
      </c>
      <c r="AK24">
        <f t="shared" si="6"/>
        <v>0.54058192955592621</v>
      </c>
      <c r="AM24">
        <f t="shared" si="7"/>
        <v>0.15875446656454739</v>
      </c>
      <c r="AN24">
        <f t="shared" si="8"/>
        <v>5.6406329760087422E-2</v>
      </c>
      <c r="AO24">
        <f t="shared" si="9"/>
        <v>-0.28917815211852027</v>
      </c>
      <c r="AP24">
        <f t="shared" si="10"/>
        <v>0.45890760592137009</v>
      </c>
      <c r="AQ24">
        <f t="shared" si="11"/>
        <v>0.32261357835624732</v>
      </c>
      <c r="AR24">
        <f t="shared" si="12"/>
        <v>0.27922409392550901</v>
      </c>
      <c r="AT24">
        <f t="shared" si="13"/>
        <v>0.52884124553339429</v>
      </c>
      <c r="AU24">
        <f t="shared" si="14"/>
        <v>3.0627871362915036E-2</v>
      </c>
      <c r="AV24">
        <f t="shared" si="15"/>
        <v>0.77488514548247001</v>
      </c>
      <c r="AW24">
        <f t="shared" si="16"/>
        <v>0.7886676875957005</v>
      </c>
      <c r="AX24">
        <f t="shared" si="17"/>
        <v>-0.67381316998482721</v>
      </c>
      <c r="AY24">
        <f t="shared" si="18"/>
        <v>0.68147013782538191</v>
      </c>
    </row>
    <row r="25" spans="3:51" ht="14.4" x14ac:dyDescent="0.3">
      <c r="C25">
        <v>20</v>
      </c>
      <c r="E25">
        <v>3049.4470000000001</v>
      </c>
      <c r="F25">
        <v>3048.3319999999999</v>
      </c>
      <c r="G25">
        <v>3052.442</v>
      </c>
      <c r="H25">
        <v>3051.154</v>
      </c>
      <c r="I25" s="1">
        <v>20</v>
      </c>
      <c r="J25" s="1">
        <v>3049.9830000000002</v>
      </c>
      <c r="K25" s="2">
        <v>3053.5709999999999</v>
      </c>
      <c r="L25" s="2">
        <v>3053.8690000000001</v>
      </c>
      <c r="M25" s="2">
        <v>3053.0390000000002</v>
      </c>
      <c r="N25" s="2">
        <v>3051.98</v>
      </c>
      <c r="O25" s="3">
        <v>3050.2489999999998</v>
      </c>
      <c r="P25" s="2">
        <v>20</v>
      </c>
      <c r="Q25" s="1">
        <v>3052.7939999999999</v>
      </c>
      <c r="R25" s="2">
        <v>3048.0030000000002</v>
      </c>
      <c r="S25" s="2">
        <v>3054.5070000000001</v>
      </c>
      <c r="T25" s="2">
        <v>3053.518</v>
      </c>
      <c r="U25" s="2">
        <v>3051.819</v>
      </c>
      <c r="V25" s="3">
        <v>3054.0650000000001</v>
      </c>
      <c r="W25" s="2">
        <v>20</v>
      </c>
      <c r="X25" s="1">
        <v>3052.373</v>
      </c>
      <c r="Y25" s="2">
        <v>3051.3530000000001</v>
      </c>
      <c r="Z25" s="2">
        <v>3052.8380000000002</v>
      </c>
      <c r="AA25" s="2">
        <v>3049.989</v>
      </c>
      <c r="AB25" s="2">
        <v>3055.1750000000002</v>
      </c>
      <c r="AC25" s="3">
        <v>3051.5949999999998</v>
      </c>
      <c r="AD25" s="2"/>
      <c r="AF25">
        <f t="shared" si="1"/>
        <v>0.41495393338050085</v>
      </c>
      <c r="AG25">
        <f t="shared" si="2"/>
        <v>-0.85648476257966566</v>
      </c>
      <c r="AH25">
        <f t="shared" si="3"/>
        <v>-0.96208362863218766</v>
      </c>
      <c r="AI25">
        <f t="shared" si="4"/>
        <v>-0.66796598157340203</v>
      </c>
      <c r="AJ25">
        <f t="shared" si="5"/>
        <v>-0.29270021261516221</v>
      </c>
      <c r="AK25">
        <f t="shared" si="6"/>
        <v>0.32069454287744958</v>
      </c>
      <c r="AM25">
        <f t="shared" si="7"/>
        <v>-0.5811481218992931</v>
      </c>
      <c r="AN25">
        <f t="shared" si="8"/>
        <v>1.1165839829906838</v>
      </c>
      <c r="AO25">
        <f t="shared" si="9"/>
        <v>-1.1881644223954384</v>
      </c>
      <c r="AP25">
        <f t="shared" si="10"/>
        <v>-0.8377037562012527</v>
      </c>
      <c r="AQ25">
        <f t="shared" si="11"/>
        <v>-0.23564847625795046</v>
      </c>
      <c r="AR25">
        <f t="shared" si="12"/>
        <v>-1.0315379163713458</v>
      </c>
      <c r="AT25">
        <f t="shared" si="13"/>
        <v>-0.43196314670446517</v>
      </c>
      <c r="AU25">
        <f t="shared" si="14"/>
        <v>-7.0517363571956385E-2</v>
      </c>
      <c r="AV25">
        <f t="shared" si="15"/>
        <v>-0.5967399007796339</v>
      </c>
      <c r="AW25">
        <f t="shared" si="16"/>
        <v>0.41282778171506573</v>
      </c>
      <c r="AX25">
        <f t="shared" si="17"/>
        <v>-1.424875974486187</v>
      </c>
      <c r="AY25">
        <f t="shared" si="18"/>
        <v>-0.15627214741310608</v>
      </c>
    </row>
    <row r="26" spans="3:51" ht="14.4" x14ac:dyDescent="0.3">
      <c r="C26">
        <v>21</v>
      </c>
      <c r="E26">
        <v>3051.924</v>
      </c>
      <c r="F26">
        <v>3048.2750000000001</v>
      </c>
      <c r="G26">
        <v>3053.8580000000002</v>
      </c>
      <c r="H26">
        <v>3053.114</v>
      </c>
      <c r="I26" s="1">
        <v>21</v>
      </c>
      <c r="J26" s="1">
        <v>3051.6179999999999</v>
      </c>
      <c r="K26" s="2">
        <v>3050.9490000000001</v>
      </c>
      <c r="L26" s="2">
        <v>3054.107</v>
      </c>
      <c r="M26" s="2">
        <v>3047.9409999999998</v>
      </c>
      <c r="N26" s="2">
        <v>3051.2950000000001</v>
      </c>
      <c r="O26" s="3">
        <v>3049.2170000000001</v>
      </c>
      <c r="P26" s="2">
        <v>21</v>
      </c>
      <c r="Q26" s="1">
        <v>3054.4229999999998</v>
      </c>
      <c r="R26" s="2">
        <v>3050.7689999999998</v>
      </c>
      <c r="S26" s="2">
        <v>3052.7089999999998</v>
      </c>
      <c r="T26" s="2">
        <v>3054.864</v>
      </c>
      <c r="U26" s="2">
        <v>3050.56</v>
      </c>
      <c r="V26" s="3">
        <v>3051.9969999999998</v>
      </c>
      <c r="W26" s="2">
        <v>21</v>
      </c>
      <c r="X26" s="1">
        <v>3050.41</v>
      </c>
      <c r="Y26" s="2">
        <v>3052.5540000000001</v>
      </c>
      <c r="Z26" s="2">
        <v>3054.933</v>
      </c>
      <c r="AA26" s="2">
        <v>3050.8850000000002</v>
      </c>
      <c r="AB26" s="2">
        <v>3054.4920000000002</v>
      </c>
      <c r="AC26" s="3">
        <v>3051.37</v>
      </c>
      <c r="AD26" s="2"/>
      <c r="AF26">
        <f t="shared" si="1"/>
        <v>0.3091547840463138</v>
      </c>
      <c r="AG26">
        <f t="shared" si="2"/>
        <v>0.44740648894399454</v>
      </c>
      <c r="AH26">
        <f t="shared" si="3"/>
        <v>-0.20520768753873736</v>
      </c>
      <c r="AI26">
        <f t="shared" si="4"/>
        <v>1.0690225253152079</v>
      </c>
      <c r="AJ26">
        <f t="shared" si="5"/>
        <v>0.37590411241991772</v>
      </c>
      <c r="AK26">
        <f t="shared" si="6"/>
        <v>0.80533168009919021</v>
      </c>
      <c r="AM26">
        <f t="shared" si="7"/>
        <v>-0.27051043604045411</v>
      </c>
      <c r="AN26">
        <f t="shared" si="8"/>
        <v>0.48460425707796712</v>
      </c>
      <c r="AO26">
        <f t="shared" si="9"/>
        <v>8.3694978301344272E-2</v>
      </c>
      <c r="AP26">
        <f t="shared" si="10"/>
        <v>-0.36164496796859291</v>
      </c>
      <c r="AQ26">
        <f t="shared" si="11"/>
        <v>0.52779499896675308</v>
      </c>
      <c r="AR26">
        <f t="shared" si="12"/>
        <v>0.23083281669770667</v>
      </c>
      <c r="AT26">
        <f t="shared" si="13"/>
        <v>0.55879313907836548</v>
      </c>
      <c r="AU26">
        <f t="shared" si="14"/>
        <v>0.11572638974993846</v>
      </c>
      <c r="AV26">
        <f t="shared" si="15"/>
        <v>-0.37590411241991772</v>
      </c>
      <c r="AW26">
        <f t="shared" si="16"/>
        <v>0.46063236205824371</v>
      </c>
      <c r="AX26">
        <f t="shared" si="17"/>
        <v>-0.2847695804918729</v>
      </c>
      <c r="AY26">
        <f t="shared" si="18"/>
        <v>0.36040504236415849</v>
      </c>
    </row>
    <row r="27" spans="3:51" ht="14.4" x14ac:dyDescent="0.3">
      <c r="C27">
        <v>22</v>
      </c>
      <c r="E27">
        <v>3052.116</v>
      </c>
      <c r="F27">
        <v>3049.373</v>
      </c>
      <c r="G27">
        <v>3052.1170000000002</v>
      </c>
      <c r="H27">
        <v>3053.1709999999998</v>
      </c>
      <c r="I27" s="1">
        <v>22</v>
      </c>
      <c r="J27" s="1">
        <v>3052</v>
      </c>
      <c r="K27" s="2">
        <v>3052.7829999999999</v>
      </c>
      <c r="L27" s="2">
        <v>3053.4340000000002</v>
      </c>
      <c r="M27" s="2">
        <v>3049.6869999999999</v>
      </c>
      <c r="N27" s="2">
        <v>3052.364</v>
      </c>
      <c r="O27" s="3">
        <v>3052.0050000000001</v>
      </c>
      <c r="P27" s="2">
        <v>22</v>
      </c>
      <c r="Q27" s="1">
        <v>3053.5250000000001</v>
      </c>
      <c r="R27" s="2">
        <v>3051.29</v>
      </c>
      <c r="S27" s="2">
        <v>3051.7249999999999</v>
      </c>
      <c r="T27" s="2">
        <v>3054.0909999999999</v>
      </c>
      <c r="U27" s="2">
        <v>3053.096</v>
      </c>
      <c r="V27" s="3">
        <v>3049.1480000000001</v>
      </c>
      <c r="W27" s="2">
        <v>22</v>
      </c>
      <c r="X27" s="1">
        <v>3054.1930000000002</v>
      </c>
      <c r="Y27" s="2">
        <v>3051.165</v>
      </c>
      <c r="Z27" s="2">
        <v>3054.1480000000001</v>
      </c>
      <c r="AA27" s="2">
        <v>3049.04</v>
      </c>
      <c r="AB27" s="2">
        <v>3054.73</v>
      </c>
      <c r="AC27" s="3">
        <v>3051.9690000000001</v>
      </c>
      <c r="AD27" s="2"/>
      <c r="AF27">
        <f t="shared" si="1"/>
        <v>0.30832016850971333</v>
      </c>
      <c r="AG27">
        <f t="shared" si="2"/>
        <v>0.10215903106896868</v>
      </c>
      <c r="AH27">
        <f t="shared" si="3"/>
        <v>-6.9246972090676762E-2</v>
      </c>
      <c r="AI27">
        <f t="shared" si="4"/>
        <v>0.91732490784626919</v>
      </c>
      <c r="AJ27">
        <f t="shared" si="5"/>
        <v>0.21248025276457003</v>
      </c>
      <c r="AK27">
        <f t="shared" si="6"/>
        <v>0.30700368615054813</v>
      </c>
      <c r="AM27">
        <f t="shared" si="7"/>
        <v>-9.3206951026932661E-2</v>
      </c>
      <c r="AN27">
        <f t="shared" si="8"/>
        <v>0.49526066350710107</v>
      </c>
      <c r="AO27">
        <f t="shared" si="9"/>
        <v>0.38072669826224292</v>
      </c>
      <c r="AP27">
        <f t="shared" si="10"/>
        <v>-0.24223275408112885</v>
      </c>
      <c r="AQ27">
        <f t="shared" si="11"/>
        <v>1.9747235386999094E-2</v>
      </c>
      <c r="AR27">
        <f t="shared" si="12"/>
        <v>1.059241706161117</v>
      </c>
      <c r="AT27">
        <f t="shared" si="13"/>
        <v>-0.26908899420759608</v>
      </c>
      <c r="AU27">
        <f t="shared" si="14"/>
        <v>0.52817272248551272</v>
      </c>
      <c r="AV27">
        <f t="shared" si="15"/>
        <v>-0.25724065297534876</v>
      </c>
      <c r="AW27">
        <f t="shared" si="16"/>
        <v>1.0876777251185106</v>
      </c>
      <c r="AX27">
        <f t="shared" si="17"/>
        <v>-0.41047919957880175</v>
      </c>
      <c r="AY27">
        <f t="shared" si="18"/>
        <v>0.31648235913634604</v>
      </c>
    </row>
    <row r="28" spans="3:51" ht="14.4" x14ac:dyDescent="0.3">
      <c r="C28">
        <v>23</v>
      </c>
      <c r="E28">
        <v>3051.8809999999999</v>
      </c>
      <c r="F28">
        <v>3048.627</v>
      </c>
      <c r="G28">
        <v>3052.9079999999999</v>
      </c>
      <c r="H28">
        <v>3053.46</v>
      </c>
      <c r="I28" s="1">
        <v>23</v>
      </c>
      <c r="J28" s="1">
        <v>3051.3910000000001</v>
      </c>
      <c r="K28" s="2">
        <v>3050.261</v>
      </c>
      <c r="L28" s="2">
        <v>3052.4720000000002</v>
      </c>
      <c r="M28" s="2">
        <v>3051.0920000000001</v>
      </c>
      <c r="N28" s="2">
        <v>3051.5169999999998</v>
      </c>
      <c r="O28" s="3">
        <v>3049.491</v>
      </c>
      <c r="P28" s="2">
        <v>23</v>
      </c>
      <c r="Q28" s="1">
        <v>3051.8009999999999</v>
      </c>
      <c r="R28" s="2">
        <v>3048.5920000000001</v>
      </c>
      <c r="S28" s="2">
        <v>3051.2689999999998</v>
      </c>
      <c r="T28" s="2">
        <v>3053.2809999999999</v>
      </c>
      <c r="U28" s="2">
        <v>3049.558</v>
      </c>
      <c r="V28" s="3">
        <v>3051.6990000000001</v>
      </c>
      <c r="W28" s="2">
        <v>23</v>
      </c>
      <c r="X28" s="1">
        <v>3051.482</v>
      </c>
      <c r="Y28" s="2">
        <v>3049.7040000000002</v>
      </c>
      <c r="Z28" s="2">
        <v>3051.8429999999998</v>
      </c>
      <c r="AA28" s="2">
        <v>3047.5459999999998</v>
      </c>
      <c r="AB28" s="2">
        <v>3054.2469999999998</v>
      </c>
      <c r="AC28" s="3">
        <v>3049.9740000000002</v>
      </c>
      <c r="AD28" s="2"/>
      <c r="AF28">
        <f t="shared" si="1"/>
        <v>0.42809848955098784</v>
      </c>
      <c r="AG28">
        <f t="shared" si="2"/>
        <v>0.66190771777364243</v>
      </c>
      <c r="AH28">
        <f t="shared" si="3"/>
        <v>0.20442789157869065</v>
      </c>
      <c r="AI28">
        <f t="shared" si="4"/>
        <v>0.48996482516033463</v>
      </c>
      <c r="AJ28">
        <f t="shared" si="5"/>
        <v>0.40202772605010911</v>
      </c>
      <c r="AK28">
        <f t="shared" si="6"/>
        <v>0.82122905027932591</v>
      </c>
      <c r="AM28">
        <f t="shared" si="7"/>
        <v>0.34326505276227537</v>
      </c>
      <c r="AN28">
        <f t="shared" si="8"/>
        <v>1.0072418787502284</v>
      </c>
      <c r="AO28">
        <f t="shared" si="9"/>
        <v>0.45334160976623639</v>
      </c>
      <c r="AP28">
        <f t="shared" si="10"/>
        <v>3.7037037037054459E-2</v>
      </c>
      <c r="AQ28">
        <f t="shared" si="11"/>
        <v>0.80736602524311529</v>
      </c>
      <c r="AR28">
        <f t="shared" si="12"/>
        <v>0.3643699565487144</v>
      </c>
      <c r="AT28">
        <f t="shared" si="13"/>
        <v>0.40926960480033753</v>
      </c>
      <c r="AU28">
        <f t="shared" si="14"/>
        <v>0.77715704531342711</v>
      </c>
      <c r="AV28">
        <f t="shared" si="15"/>
        <v>0.33457479826198244</v>
      </c>
      <c r="AW28">
        <f t="shared" si="16"/>
        <v>1.2236705979722973</v>
      </c>
      <c r="AX28">
        <f t="shared" si="17"/>
        <v>-0.16283881647005868</v>
      </c>
      <c r="AY28">
        <f t="shared" si="18"/>
        <v>0.72129112352572233</v>
      </c>
    </row>
    <row r="29" spans="3:51" ht="14.4" x14ac:dyDescent="0.3">
      <c r="C29">
        <v>24</v>
      </c>
      <c r="E29">
        <v>3050.0529999999999</v>
      </c>
      <c r="F29">
        <v>3044.8960000000002</v>
      </c>
      <c r="G29">
        <v>3051.5219999999999</v>
      </c>
      <c r="H29">
        <v>3052.009</v>
      </c>
      <c r="I29" s="1">
        <v>24</v>
      </c>
      <c r="J29" s="1">
        <v>3051.047</v>
      </c>
      <c r="K29" s="2">
        <v>3050.4380000000001</v>
      </c>
      <c r="L29" s="2">
        <v>3050.933</v>
      </c>
      <c r="M29" s="2">
        <v>3048.9630000000002</v>
      </c>
      <c r="N29" s="2">
        <v>3051.8409999999999</v>
      </c>
      <c r="O29" s="3">
        <v>3048.431</v>
      </c>
      <c r="P29" s="2">
        <v>24</v>
      </c>
      <c r="Q29" s="1">
        <v>3048.652</v>
      </c>
      <c r="R29" s="2">
        <v>3053.3519999999999</v>
      </c>
      <c r="S29" s="2">
        <v>3052.2559999999999</v>
      </c>
      <c r="T29" s="2">
        <v>3053.9740000000002</v>
      </c>
      <c r="U29" s="2">
        <v>3052.9450000000002</v>
      </c>
      <c r="V29" s="3">
        <v>3048.9630000000002</v>
      </c>
      <c r="W29" s="2">
        <v>24</v>
      </c>
      <c r="X29" s="1">
        <v>3051.1309999999999</v>
      </c>
      <c r="Y29" s="2">
        <v>3051.7429999999999</v>
      </c>
      <c r="Z29" s="2">
        <v>3051.5749999999998</v>
      </c>
      <c r="AA29" s="2">
        <v>3049.2310000000002</v>
      </c>
      <c r="AB29" s="2">
        <v>3051.7020000000002</v>
      </c>
      <c r="AC29" s="3">
        <v>3047.596</v>
      </c>
      <c r="AD29" s="2"/>
      <c r="AF29">
        <f t="shared" si="1"/>
        <v>0.13524532546042628</v>
      </c>
      <c r="AG29">
        <f t="shared" si="2"/>
        <v>0.22086320821031216</v>
      </c>
      <c r="AH29">
        <f t="shared" si="3"/>
        <v>0.15127231829046081</v>
      </c>
      <c r="AI29">
        <f t="shared" si="4"/>
        <v>0.42823000140586182</v>
      </c>
      <c r="AJ29">
        <f t="shared" si="5"/>
        <v>2.3618726275850429E-2</v>
      </c>
      <c r="AK29">
        <f t="shared" si="6"/>
        <v>0.50302263461268948</v>
      </c>
      <c r="AM29">
        <f t="shared" si="7"/>
        <v>0.47195276254745561</v>
      </c>
      <c r="AN29">
        <f t="shared" si="8"/>
        <v>-0.18880922255024316</v>
      </c>
      <c r="AO29">
        <f t="shared" si="9"/>
        <v>-3.4725151131709479E-2</v>
      </c>
      <c r="AP29">
        <f t="shared" si="10"/>
        <v>-0.27625474483343071</v>
      </c>
      <c r="AQ29">
        <f t="shared" si="11"/>
        <v>-0.13159004639395075</v>
      </c>
      <c r="AR29">
        <f t="shared" si="12"/>
        <v>0.42823000140586182</v>
      </c>
      <c r="AT29">
        <f t="shared" si="13"/>
        <v>0.12343596232253304</v>
      </c>
      <c r="AU29">
        <f t="shared" si="14"/>
        <v>3.7396316603413859E-2</v>
      </c>
      <c r="AV29">
        <f t="shared" si="15"/>
        <v>6.1015042879264292E-2</v>
      </c>
      <c r="AW29">
        <f t="shared" si="16"/>
        <v>0.39055250948964704</v>
      </c>
      <c r="AX29">
        <f t="shared" si="17"/>
        <v>4.3160410515928074E-2</v>
      </c>
      <c r="AY29">
        <f t="shared" si="18"/>
        <v>0.62041332770984348</v>
      </c>
    </row>
    <row r="30" spans="3:51" ht="14.4" x14ac:dyDescent="0.3">
      <c r="C30">
        <v>25</v>
      </c>
      <c r="E30">
        <v>3049.03</v>
      </c>
      <c r="F30">
        <v>3048.991</v>
      </c>
      <c r="G30">
        <v>3049.0920000000001</v>
      </c>
      <c r="H30">
        <v>3053.7220000000002</v>
      </c>
      <c r="I30" s="1">
        <v>25</v>
      </c>
      <c r="J30" s="1">
        <v>3050.377</v>
      </c>
      <c r="K30" s="2">
        <v>3052.5729999999999</v>
      </c>
      <c r="L30" s="2">
        <v>3050.6529999999998</v>
      </c>
      <c r="M30" s="2">
        <v>3050.2649999999999</v>
      </c>
      <c r="N30" s="2">
        <v>3052.3209999999999</v>
      </c>
      <c r="O30" s="3">
        <v>3049.194</v>
      </c>
      <c r="P30" s="2">
        <v>25</v>
      </c>
      <c r="Q30" s="1">
        <v>3053.5810000000001</v>
      </c>
      <c r="R30" s="2">
        <v>3050.8629999999998</v>
      </c>
      <c r="S30" s="2">
        <v>3051.69</v>
      </c>
      <c r="T30" s="2">
        <v>3053.201</v>
      </c>
      <c r="U30" s="2">
        <v>3049.4029999999998</v>
      </c>
      <c r="V30" s="3">
        <v>3049.2739999999999</v>
      </c>
      <c r="W30" s="2">
        <v>25</v>
      </c>
      <c r="X30" s="1">
        <v>3050.107</v>
      </c>
      <c r="Y30" s="2">
        <v>3052.8589999999999</v>
      </c>
      <c r="Z30" s="2">
        <v>3050.0590000000002</v>
      </c>
      <c r="AA30" s="2">
        <v>3047.2249999999999</v>
      </c>
      <c r="AB30" s="2">
        <v>3050.2840000000001</v>
      </c>
      <c r="AC30" s="3">
        <v>3049.5709999999999</v>
      </c>
      <c r="AD30" s="2"/>
      <c r="AF30">
        <f t="shared" si="1"/>
        <v>0.70703868103996992</v>
      </c>
      <c r="AG30">
        <f t="shared" si="2"/>
        <v>0.24286620164876097</v>
      </c>
      <c r="AH30">
        <f t="shared" si="3"/>
        <v>0.64870006341159814</v>
      </c>
      <c r="AI30">
        <f t="shared" si="4"/>
        <v>0.73071232297615141</v>
      </c>
      <c r="AJ30">
        <f t="shared" si="5"/>
        <v>0.2961318960051213</v>
      </c>
      <c r="AK30">
        <f t="shared" si="6"/>
        <v>0.95709152399070707</v>
      </c>
      <c r="AM30">
        <f t="shared" si="7"/>
        <v>2.9803424223223376E-2</v>
      </c>
      <c r="AN30">
        <f t="shared" si="8"/>
        <v>0.60431198478128179</v>
      </c>
      <c r="AO30">
        <f t="shared" si="9"/>
        <v>0.42950750369901869</v>
      </c>
      <c r="AP30">
        <f t="shared" si="10"/>
        <v>0.11012470936380492</v>
      </c>
      <c r="AQ30">
        <f t="shared" si="11"/>
        <v>0.91291481716343525</v>
      </c>
      <c r="AR30">
        <f t="shared" si="12"/>
        <v>0.9401817797506048</v>
      </c>
      <c r="AT30">
        <f t="shared" si="13"/>
        <v>0.76410906785036292</v>
      </c>
      <c r="AU30">
        <f t="shared" si="14"/>
        <v>0.18241386599032833</v>
      </c>
      <c r="AV30">
        <f t="shared" si="15"/>
        <v>0.77425491439438576</v>
      </c>
      <c r="AW30">
        <f t="shared" si="16"/>
        <v>1.3732826041006116</v>
      </c>
      <c r="AX30">
        <f t="shared" si="17"/>
        <v>0.72669625871907428</v>
      </c>
      <c r="AY30">
        <f t="shared" si="18"/>
        <v>0.87740435425916297</v>
      </c>
    </row>
    <row r="31" spans="3:51" ht="14.4" x14ac:dyDescent="0.3">
      <c r="C31">
        <v>26</v>
      </c>
      <c r="E31">
        <v>3050.547</v>
      </c>
      <c r="F31">
        <v>3047.3319999999999</v>
      </c>
      <c r="G31">
        <v>3048.7959999999998</v>
      </c>
      <c r="H31">
        <v>3050.2640000000001</v>
      </c>
      <c r="I31" s="1">
        <v>26</v>
      </c>
      <c r="J31" s="1">
        <v>3051.7289999999998</v>
      </c>
      <c r="K31" s="2">
        <v>3051.355</v>
      </c>
      <c r="L31" s="2">
        <v>3051.0770000000002</v>
      </c>
      <c r="M31" s="2">
        <v>3050.8530000000001</v>
      </c>
      <c r="N31" s="2">
        <v>3053.1019999999999</v>
      </c>
      <c r="O31" s="3">
        <v>3051.7959999999998</v>
      </c>
      <c r="P31" s="2">
        <v>26</v>
      </c>
      <c r="Q31" s="1">
        <v>3052.0929999999998</v>
      </c>
      <c r="R31" s="2">
        <v>3049.817</v>
      </c>
      <c r="S31" s="2">
        <v>3051.9319999999998</v>
      </c>
      <c r="T31" s="2">
        <v>3051.8780000000002</v>
      </c>
      <c r="U31" s="2">
        <v>3051.8359999999998</v>
      </c>
      <c r="V31" s="3">
        <v>3049.8629999999998</v>
      </c>
      <c r="W31" s="2">
        <v>26</v>
      </c>
      <c r="X31" s="1">
        <v>3050.8359999999998</v>
      </c>
      <c r="Y31" s="2">
        <v>3050.8829999999998</v>
      </c>
      <c r="Z31" s="2">
        <v>3051.17</v>
      </c>
      <c r="AA31" s="2">
        <v>3049.1309999999999</v>
      </c>
      <c r="AB31" s="2">
        <v>3051.6550000000002</v>
      </c>
      <c r="AC31" s="3">
        <v>3049.57</v>
      </c>
      <c r="AD31" s="2"/>
      <c r="AF31">
        <f t="shared" si="1"/>
        <v>-0.49965893587979843</v>
      </c>
      <c r="AG31">
        <f t="shared" si="2"/>
        <v>-0.37210095497946921</v>
      </c>
      <c r="AH31">
        <f t="shared" si="3"/>
        <v>-0.27728512960437729</v>
      </c>
      <c r="AI31">
        <f t="shared" si="4"/>
        <v>-0.20088676671210534</v>
      </c>
      <c r="AJ31">
        <f t="shared" si="5"/>
        <v>-0.96793997271470056</v>
      </c>
      <c r="AK31">
        <f t="shared" si="6"/>
        <v>-0.52251023192345525</v>
      </c>
      <c r="AM31">
        <f t="shared" si="7"/>
        <v>-0.62380627557966284</v>
      </c>
      <c r="AN31">
        <f t="shared" si="8"/>
        <v>0.15245566166441993</v>
      </c>
      <c r="AO31">
        <f t="shared" si="9"/>
        <v>-0.56889495225086173</v>
      </c>
      <c r="AP31">
        <f t="shared" si="10"/>
        <v>-0.55047748976804178</v>
      </c>
      <c r="AQ31">
        <f t="shared" si="11"/>
        <v>-0.53615279672562444</v>
      </c>
      <c r="AR31">
        <f t="shared" si="12"/>
        <v>0.13676671214197181</v>
      </c>
      <c r="AT31">
        <f t="shared" si="13"/>
        <v>-0.19508867667108257</v>
      </c>
      <c r="AU31">
        <f t="shared" si="14"/>
        <v>-0.21111869031365474</v>
      </c>
      <c r="AV31">
        <f t="shared" si="15"/>
        <v>-0.30900409276939761</v>
      </c>
      <c r="AW31">
        <f t="shared" si="16"/>
        <v>0.38642564802188656</v>
      </c>
      <c r="AX31">
        <f t="shared" si="17"/>
        <v>-0.47442019099589383</v>
      </c>
      <c r="AY31">
        <f t="shared" si="18"/>
        <v>0.23669849931783843</v>
      </c>
    </row>
    <row r="32" spans="3:51" ht="14.4" x14ac:dyDescent="0.3">
      <c r="C32">
        <v>27</v>
      </c>
      <c r="E32">
        <v>3049.1640000000002</v>
      </c>
      <c r="F32">
        <v>3047.4789999999998</v>
      </c>
      <c r="G32">
        <v>3049.3330000000001</v>
      </c>
      <c r="H32">
        <v>3049.9229999999998</v>
      </c>
      <c r="I32" s="1">
        <v>27</v>
      </c>
      <c r="J32" s="1">
        <v>3049.8649999999998</v>
      </c>
      <c r="K32" s="2">
        <v>3051.89</v>
      </c>
      <c r="L32" s="2">
        <v>3051.49</v>
      </c>
      <c r="M32" s="2">
        <v>3048.7179999999998</v>
      </c>
      <c r="N32" s="2">
        <v>3051.1660000000002</v>
      </c>
      <c r="O32" s="3">
        <v>3048.1190000000001</v>
      </c>
      <c r="P32" s="2">
        <v>27</v>
      </c>
      <c r="Q32" s="1">
        <v>3051.0230000000001</v>
      </c>
      <c r="R32" s="2">
        <v>3050.194</v>
      </c>
      <c r="S32" s="2">
        <v>3050.1640000000002</v>
      </c>
      <c r="T32" s="2">
        <v>3052.4760000000001</v>
      </c>
      <c r="U32" s="2">
        <v>3049.8690000000001</v>
      </c>
      <c r="V32" s="3">
        <v>3048.98</v>
      </c>
      <c r="W32" s="2">
        <v>27</v>
      </c>
      <c r="X32" s="1">
        <v>3049.9859999999999</v>
      </c>
      <c r="Y32" s="2">
        <v>3049.2910000000002</v>
      </c>
      <c r="Z32" s="2">
        <v>3051.5619999999999</v>
      </c>
      <c r="AA32" s="2">
        <v>3048.569</v>
      </c>
      <c r="AB32" s="2">
        <v>3049.4189999999999</v>
      </c>
      <c r="AC32" s="3">
        <v>3049.4389999999999</v>
      </c>
      <c r="AD32" s="2"/>
      <c r="AF32">
        <f t="shared" si="1"/>
        <v>2.3731587561372208E-2</v>
      </c>
      <c r="AG32">
        <f t="shared" si="2"/>
        <v>-0.80482815057288482</v>
      </c>
      <c r="AH32">
        <f t="shared" si="3"/>
        <v>-0.64116202945991529</v>
      </c>
      <c r="AI32">
        <f t="shared" si="4"/>
        <v>0.49304418985267878</v>
      </c>
      <c r="AJ32">
        <f t="shared" si="5"/>
        <v>-0.50859247135859786</v>
      </c>
      <c r="AK32">
        <f t="shared" si="6"/>
        <v>0.73813420621917436</v>
      </c>
      <c r="AM32">
        <f t="shared" si="7"/>
        <v>-0.4500818330607127</v>
      </c>
      <c r="AN32">
        <f t="shared" si="8"/>
        <v>-0.11088379705408755</v>
      </c>
      <c r="AO32">
        <f t="shared" si="9"/>
        <v>-9.8608837970721827E-2</v>
      </c>
      <c r="AP32">
        <f t="shared" si="10"/>
        <v>-1.0445990180034288</v>
      </c>
      <c r="AQ32">
        <f t="shared" si="11"/>
        <v>2.2094926350095519E-2</v>
      </c>
      <c r="AR32">
        <f t="shared" si="12"/>
        <v>0.38584288052363819</v>
      </c>
      <c r="AT32">
        <f t="shared" si="13"/>
        <v>-2.5777414075328516E-2</v>
      </c>
      <c r="AU32">
        <f t="shared" si="14"/>
        <v>0.25859247135827229</v>
      </c>
      <c r="AV32">
        <f t="shared" si="15"/>
        <v>-0.67062193126029068</v>
      </c>
      <c r="AW32">
        <f t="shared" si="16"/>
        <v>0.55400981996719989</v>
      </c>
      <c r="AX32">
        <f t="shared" si="17"/>
        <v>0.20621931260225601</v>
      </c>
      <c r="AY32">
        <f t="shared" si="18"/>
        <v>0.19803600654661682</v>
      </c>
    </row>
    <row r="33" spans="2:51" ht="14.4" x14ac:dyDescent="0.3">
      <c r="C33">
        <v>28</v>
      </c>
      <c r="E33">
        <v>3048.4479999999999</v>
      </c>
      <c r="F33">
        <v>3045.6770000000001</v>
      </c>
      <c r="G33">
        <v>3049.576</v>
      </c>
      <c r="H33">
        <v>3050.39</v>
      </c>
      <c r="I33" s="1">
        <v>28</v>
      </c>
      <c r="J33" s="1">
        <v>3049.297</v>
      </c>
      <c r="K33" s="2">
        <v>3051.864</v>
      </c>
      <c r="L33" s="2">
        <v>3050.933</v>
      </c>
      <c r="M33" s="2">
        <v>3052.9810000000002</v>
      </c>
      <c r="N33" s="2">
        <v>3051.1869999999999</v>
      </c>
      <c r="O33" s="3">
        <v>3050.4140000000002</v>
      </c>
      <c r="P33" s="2">
        <v>28</v>
      </c>
      <c r="Q33" s="1">
        <v>3053.096</v>
      </c>
      <c r="R33" s="2">
        <v>3048.4630000000002</v>
      </c>
      <c r="S33" s="2">
        <v>3052.4430000000002</v>
      </c>
      <c r="T33" s="2">
        <v>3052.348</v>
      </c>
      <c r="U33" s="2">
        <v>3051.8130000000001</v>
      </c>
      <c r="V33" s="3">
        <v>3052.491</v>
      </c>
      <c r="W33" s="2">
        <v>28</v>
      </c>
      <c r="X33" s="1">
        <v>3049.5680000000002</v>
      </c>
      <c r="Y33" s="2">
        <v>3050.25</v>
      </c>
      <c r="Z33" s="2">
        <v>3048.8159999999998</v>
      </c>
      <c r="AA33" s="2">
        <v>3047.6909999999998</v>
      </c>
      <c r="AB33" s="2">
        <v>3051.3719999999998</v>
      </c>
      <c r="AC33" s="3">
        <v>3047.9659999999999</v>
      </c>
      <c r="AD33" s="2"/>
      <c r="AF33">
        <f t="shared" si="1"/>
        <v>0.23191173350305708</v>
      </c>
      <c r="AG33">
        <f t="shared" si="2"/>
        <v>-0.31275196265653343</v>
      </c>
      <c r="AH33">
        <f t="shared" si="3"/>
        <v>-0.11521323997457039</v>
      </c>
      <c r="AI33">
        <f t="shared" si="4"/>
        <v>-0.54975599405909048</v>
      </c>
      <c r="AJ33">
        <f t="shared" si="5"/>
        <v>-0.16910672607682362</v>
      </c>
      <c r="AK33">
        <f t="shared" si="6"/>
        <v>-5.092297899499958E-3</v>
      </c>
      <c r="AM33">
        <f t="shared" si="7"/>
        <v>-0.57415658816046711</v>
      </c>
      <c r="AN33">
        <f t="shared" si="8"/>
        <v>0.40886908550812368</v>
      </c>
      <c r="AO33">
        <f t="shared" si="9"/>
        <v>-0.43560364948025726</v>
      </c>
      <c r="AP33">
        <f t="shared" si="10"/>
        <v>-0.41544663696163642</v>
      </c>
      <c r="AQ33">
        <f t="shared" si="11"/>
        <v>-0.30193082962026485</v>
      </c>
      <c r="AR33">
        <f t="shared" si="12"/>
        <v>-0.44578824527906419</v>
      </c>
      <c r="AT33">
        <f t="shared" si="13"/>
        <v>0.17441120305531665</v>
      </c>
      <c r="AU33">
        <f t="shared" si="14"/>
        <v>2.9705071079966148E-2</v>
      </c>
      <c r="AV33">
        <f t="shared" si="15"/>
        <v>0.33396987057079497</v>
      </c>
      <c r="AW33">
        <f t="shared" si="16"/>
        <v>0.57267133460645425</v>
      </c>
      <c r="AX33">
        <f t="shared" si="17"/>
        <v>-0.2083598557182316</v>
      </c>
      <c r="AY33">
        <f t="shared" si="18"/>
        <v>0.51432208784216271</v>
      </c>
    </row>
    <row r="34" spans="2:51" ht="14.4" x14ac:dyDescent="0.3">
      <c r="C34">
        <v>29</v>
      </c>
      <c r="E34">
        <v>3047.53</v>
      </c>
      <c r="F34">
        <v>3044.6590000000001</v>
      </c>
      <c r="G34">
        <v>3049.2159999999999</v>
      </c>
      <c r="H34">
        <v>3049.8330000000001</v>
      </c>
      <c r="I34" s="1">
        <v>29</v>
      </c>
      <c r="J34" s="1">
        <v>3050.67</v>
      </c>
      <c r="K34" s="2">
        <v>3051.7</v>
      </c>
      <c r="L34" s="2">
        <v>3049.9250000000002</v>
      </c>
      <c r="M34" s="2">
        <v>3049.3470000000002</v>
      </c>
      <c r="N34" s="2">
        <v>3047.6990000000001</v>
      </c>
      <c r="O34" s="3">
        <v>3048.2240000000002</v>
      </c>
      <c r="P34" s="2">
        <v>29</v>
      </c>
      <c r="Q34" s="1">
        <v>3050.9450000000002</v>
      </c>
      <c r="R34" s="2">
        <v>3049.63</v>
      </c>
      <c r="S34" s="2">
        <v>3051.6010000000001</v>
      </c>
      <c r="T34" s="2">
        <v>3051.3209999999999</v>
      </c>
      <c r="U34" s="2">
        <v>3052.498</v>
      </c>
      <c r="V34" s="3">
        <v>3050.1309999999999</v>
      </c>
      <c r="W34" s="2">
        <v>29</v>
      </c>
      <c r="X34" s="1">
        <v>3050.06</v>
      </c>
      <c r="Y34" s="2">
        <v>3051.547</v>
      </c>
      <c r="Z34" s="2">
        <v>3049.9169999999999</v>
      </c>
      <c r="AA34" s="2">
        <v>3049.9850000000001</v>
      </c>
      <c r="AB34" s="2">
        <v>3047.1149999999998</v>
      </c>
      <c r="AC34" s="3">
        <v>3049.2429999999999</v>
      </c>
      <c r="AD34" s="2"/>
      <c r="AF34">
        <f t="shared" si="1"/>
        <v>-0.16177039041360508</v>
      </c>
      <c r="AG34">
        <f t="shared" si="2"/>
        <v>-0.36084267491297689</v>
      </c>
      <c r="AH34">
        <f t="shared" si="3"/>
        <v>-1.7781213761132317E-2</v>
      </c>
      <c r="AI34">
        <f t="shared" si="4"/>
        <v>9.3931194433683488E-2</v>
      </c>
      <c r="AJ34">
        <f t="shared" si="5"/>
        <v>0.41244684963278383</v>
      </c>
      <c r="AK34">
        <f t="shared" si="6"/>
        <v>0.3109779667568478</v>
      </c>
      <c r="AM34">
        <f t="shared" si="7"/>
        <v>-0.21492075763434185</v>
      </c>
      <c r="AN34">
        <f t="shared" si="8"/>
        <v>3.9234634712016887E-2</v>
      </c>
      <c r="AO34">
        <f t="shared" si="9"/>
        <v>-0.34170854271357493</v>
      </c>
      <c r="AP34">
        <f t="shared" si="10"/>
        <v>-0.28759180517971306</v>
      </c>
      <c r="AQ34">
        <f t="shared" si="11"/>
        <v>-0.51507537688441729</v>
      </c>
      <c r="AR34">
        <f t="shared" si="12"/>
        <v>-5.7595670660953946E-2</v>
      </c>
      <c r="AT34">
        <f t="shared" si="13"/>
        <v>-4.3873212214894222E-2</v>
      </c>
      <c r="AU34">
        <f t="shared" si="14"/>
        <v>-0.33127174333203496</v>
      </c>
      <c r="AV34">
        <f t="shared" si="15"/>
        <v>-1.6235021260114613E-2</v>
      </c>
      <c r="AW34">
        <f t="shared" si="16"/>
        <v>-2.9377657518369599E-2</v>
      </c>
      <c r="AX34">
        <f t="shared" si="17"/>
        <v>0.52531890220338484</v>
      </c>
      <c r="AY34">
        <f t="shared" si="18"/>
        <v>0.11403169694629842</v>
      </c>
    </row>
    <row r="35" spans="2:51" ht="14.4" x14ac:dyDescent="0.3">
      <c r="C35">
        <v>30</v>
      </c>
      <c r="E35">
        <v>3044.77</v>
      </c>
      <c r="F35">
        <v>3049.64</v>
      </c>
      <c r="G35">
        <v>3049.2840000000001</v>
      </c>
      <c r="H35">
        <v>3048.13</v>
      </c>
      <c r="I35" s="1">
        <v>30</v>
      </c>
      <c r="J35" s="1">
        <v>3048.953</v>
      </c>
      <c r="K35" s="2">
        <v>3049.085</v>
      </c>
      <c r="L35" s="2">
        <v>3050.1770000000001</v>
      </c>
      <c r="M35" s="2">
        <v>3048.3519999999999</v>
      </c>
      <c r="N35" s="2">
        <v>3050.9349999999999</v>
      </c>
      <c r="O35" s="3">
        <v>3049.3440000000001</v>
      </c>
      <c r="P35" s="2">
        <v>30</v>
      </c>
      <c r="Q35" s="1">
        <v>3049.7260000000001</v>
      </c>
      <c r="R35" s="2">
        <v>3048.616</v>
      </c>
      <c r="S35" s="2">
        <v>3050.1469999999999</v>
      </c>
      <c r="T35" s="2">
        <v>3050.8359999999998</v>
      </c>
      <c r="U35" s="2">
        <v>3051.114</v>
      </c>
      <c r="V35" s="3">
        <v>3049.8530000000001</v>
      </c>
      <c r="W35" s="2">
        <v>30</v>
      </c>
      <c r="X35" s="1">
        <v>3049.3</v>
      </c>
      <c r="Y35" s="2">
        <v>3048.4250000000002</v>
      </c>
      <c r="Z35" s="2">
        <v>3050.54</v>
      </c>
      <c r="AA35" s="2">
        <v>3046.4009999999998</v>
      </c>
      <c r="AB35" s="2">
        <v>3048.3130000000001</v>
      </c>
      <c r="AC35" s="3">
        <v>3046.518</v>
      </c>
      <c r="AD35" s="2"/>
      <c r="AF35">
        <f t="shared" si="1"/>
        <v>0.54503311258277765</v>
      </c>
      <c r="AG35">
        <f t="shared" si="2"/>
        <v>0.63245033112587867</v>
      </c>
      <c r="AH35">
        <f t="shared" si="3"/>
        <v>1.3556291390730768</v>
      </c>
      <c r="AI35">
        <f t="shared" si="4"/>
        <v>0.14701986754952806</v>
      </c>
      <c r="AJ35">
        <f t="shared" si="5"/>
        <v>1.8576158940399177</v>
      </c>
      <c r="AK35">
        <f t="shared" si="6"/>
        <v>0.80397350993386218</v>
      </c>
      <c r="AM35">
        <f t="shared" si="7"/>
        <v>1.0569536423842738</v>
      </c>
      <c r="AN35">
        <f t="shared" si="8"/>
        <v>0.32185430463573006</v>
      </c>
      <c r="AO35">
        <f t="shared" si="9"/>
        <v>1.3357615894040671</v>
      </c>
      <c r="AP35">
        <f t="shared" si="10"/>
        <v>1.7920529801325165</v>
      </c>
      <c r="AQ35">
        <f t="shared" si="11"/>
        <v>1.9761589403976099</v>
      </c>
      <c r="AR35">
        <f t="shared" si="12"/>
        <v>1.1410596026491564</v>
      </c>
      <c r="AT35">
        <f t="shared" si="13"/>
        <v>0.77483443708626221</v>
      </c>
      <c r="AU35">
        <f t="shared" si="14"/>
        <v>0.1953642384106748</v>
      </c>
      <c r="AV35">
        <f t="shared" si="15"/>
        <v>1.5960264900663788</v>
      </c>
      <c r="AW35">
        <f t="shared" si="16"/>
        <v>-1.145033112583139</v>
      </c>
      <c r="AX35">
        <f t="shared" si="17"/>
        <v>0.12119205298014661</v>
      </c>
      <c r="AY35">
        <f t="shared" si="18"/>
        <v>-1.0675496688743924</v>
      </c>
    </row>
    <row r="36" spans="2:51" ht="14.4" x14ac:dyDescent="0.3">
      <c r="C36">
        <v>31</v>
      </c>
      <c r="E36">
        <v>3034.3539999999998</v>
      </c>
      <c r="F36">
        <v>3046.5880000000002</v>
      </c>
      <c r="G36">
        <v>3048.4259999999999</v>
      </c>
      <c r="H36">
        <v>3045.404</v>
      </c>
      <c r="I36" s="1">
        <v>31</v>
      </c>
      <c r="J36" s="1">
        <v>3047.9940000000001</v>
      </c>
      <c r="K36" s="2">
        <v>3043.732</v>
      </c>
      <c r="L36" s="2">
        <v>3048.12</v>
      </c>
      <c r="M36" s="2">
        <v>3039.9609999999998</v>
      </c>
      <c r="N36" s="2">
        <v>3050.46</v>
      </c>
      <c r="O36" s="3">
        <v>3039.1390000000001</v>
      </c>
      <c r="P36" s="2">
        <v>31</v>
      </c>
      <c r="Q36" s="1">
        <v>3050.99</v>
      </c>
      <c r="R36" s="2">
        <v>3047.2759999999998</v>
      </c>
      <c r="S36" s="2">
        <v>3049.221</v>
      </c>
      <c r="T36" s="2">
        <v>3046.5949999999998</v>
      </c>
      <c r="U36" s="2">
        <v>3050.933</v>
      </c>
      <c r="V36" s="3">
        <v>3050.0949999999998</v>
      </c>
      <c r="W36" s="2">
        <v>31</v>
      </c>
      <c r="X36" s="1">
        <v>3048.72</v>
      </c>
      <c r="Y36" s="2">
        <v>3037.4879999999998</v>
      </c>
      <c r="Z36" s="2">
        <v>3047.116</v>
      </c>
      <c r="AA36" s="2">
        <v>3042.1320000000001</v>
      </c>
      <c r="AB36" s="2">
        <v>3048.1129999999998</v>
      </c>
      <c r="AC36" s="3">
        <v>3038.6129999999998</v>
      </c>
      <c r="AD36" s="2"/>
      <c r="AF36">
        <f t="shared" si="1"/>
        <v>2.1874999999997597</v>
      </c>
      <c r="AG36">
        <f t="shared" si="2"/>
        <v>-1.4121621621619493</v>
      </c>
      <c r="AH36">
        <f t="shared" si="3"/>
        <v>2.293918918918449</v>
      </c>
      <c r="AI36">
        <f t="shared" si="4"/>
        <v>-4.5971283783777936</v>
      </c>
      <c r="AJ36">
        <f t="shared" si="5"/>
        <v>4.2702702702695952</v>
      </c>
      <c r="AK36">
        <f t="shared" si="6"/>
        <v>-5.2913851351341492</v>
      </c>
      <c r="AM36">
        <f t="shared" si="7"/>
        <v>4.7179054054044416</v>
      </c>
      <c r="AN36">
        <f t="shared" si="8"/>
        <v>1.5810810810806866</v>
      </c>
      <c r="AO36">
        <f t="shared" si="9"/>
        <v>3.2238175675670386</v>
      </c>
      <c r="AP36">
        <f t="shared" si="10"/>
        <v>1.0059121621618294</v>
      </c>
      <c r="AQ36">
        <f t="shared" si="11"/>
        <v>4.669763513512736</v>
      </c>
      <c r="AR36">
        <f t="shared" si="12"/>
        <v>3.9619932432424201</v>
      </c>
      <c r="AT36">
        <f t="shared" si="13"/>
        <v>2.8006756756750453</v>
      </c>
      <c r="AU36">
        <f t="shared" si="14"/>
        <v>-6.6858108108098424</v>
      </c>
      <c r="AV36">
        <f t="shared" si="15"/>
        <v>1.4459459459456969</v>
      </c>
      <c r="AW36">
        <f t="shared" si="16"/>
        <v>-2.7635135135129998</v>
      </c>
      <c r="AX36">
        <f t="shared" si="17"/>
        <v>2.2880067567562357</v>
      </c>
      <c r="AY36">
        <f t="shared" si="18"/>
        <v>-5.7356418918910812</v>
      </c>
    </row>
    <row r="37" spans="2:51" ht="14.4" x14ac:dyDescent="0.3">
      <c r="C37">
        <v>32</v>
      </c>
      <c r="E37">
        <v>2778.64</v>
      </c>
      <c r="F37">
        <v>2954.8429999999998</v>
      </c>
      <c r="G37">
        <v>3047.8530000000001</v>
      </c>
      <c r="H37">
        <v>3037.1889999999999</v>
      </c>
      <c r="I37" s="1">
        <v>32</v>
      </c>
      <c r="J37" s="1">
        <v>3041.4870000000001</v>
      </c>
      <c r="K37" s="2">
        <v>2878.6869999999999</v>
      </c>
      <c r="L37" s="2">
        <v>3046.0189999999998</v>
      </c>
      <c r="M37" s="2">
        <v>2845.84</v>
      </c>
      <c r="N37" s="2">
        <v>3042.0940000000001</v>
      </c>
      <c r="O37" s="3">
        <v>2851.2739999999999</v>
      </c>
      <c r="P37" s="2">
        <v>32</v>
      </c>
      <c r="Q37" s="1">
        <v>3043.6930000000002</v>
      </c>
      <c r="R37" s="2">
        <v>2968.2170000000001</v>
      </c>
      <c r="S37" s="2">
        <v>3046.6750000000002</v>
      </c>
      <c r="T37" s="2">
        <v>2940.06</v>
      </c>
      <c r="U37" s="2">
        <v>3048.482</v>
      </c>
      <c r="V37" s="3">
        <v>3008.4050000000002</v>
      </c>
      <c r="W37" s="2">
        <v>32</v>
      </c>
      <c r="X37" s="1">
        <v>3043.9490000000001</v>
      </c>
      <c r="Y37" s="2">
        <v>2781.3919999999998</v>
      </c>
      <c r="Z37" s="2">
        <v>3041.8420000000001</v>
      </c>
      <c r="AA37" s="2">
        <v>2912.3649999999998</v>
      </c>
      <c r="AB37" s="2">
        <v>3036.902</v>
      </c>
      <c r="AC37" s="3">
        <v>2754.2429999999999</v>
      </c>
      <c r="AD37" s="2"/>
      <c r="AF37">
        <f t="shared" si="1"/>
        <v>-5.2194399242224625E-2</v>
      </c>
      <c r="AG37">
        <f t="shared" si="2"/>
        <v>1.9248293784761852</v>
      </c>
      <c r="AH37">
        <f t="shared" si="3"/>
        <v>-0.10723046656789555</v>
      </c>
      <c r="AI37">
        <f t="shared" si="4"/>
        <v>2.3237194277803379</v>
      </c>
      <c r="AJ37">
        <f t="shared" si="5"/>
        <v>-5.9565734826223495E-2</v>
      </c>
      <c r="AK37">
        <f t="shared" si="6"/>
        <v>2.2577295800646051</v>
      </c>
      <c r="AM37">
        <f t="shared" si="7"/>
        <v>-7.8983800063152546E-2</v>
      </c>
      <c r="AN37">
        <f t="shared" si="8"/>
        <v>0.83758773953804377</v>
      </c>
      <c r="AO37">
        <f t="shared" si="9"/>
        <v>-0.11519685230612696</v>
      </c>
      <c r="AP37">
        <f t="shared" si="10"/>
        <v>1.1795229883661611</v>
      </c>
      <c r="AQ37">
        <f t="shared" si="11"/>
        <v>-0.13714084472834284</v>
      </c>
      <c r="AR37">
        <f t="shared" si="12"/>
        <v>0.34954946202608078</v>
      </c>
      <c r="AT37">
        <f t="shared" si="13"/>
        <v>-8.2092633521970923E-2</v>
      </c>
      <c r="AU37">
        <f t="shared" si="14"/>
        <v>3.1063682510383019</v>
      </c>
      <c r="AV37">
        <f t="shared" si="15"/>
        <v>-5.6505476890198032E-2</v>
      </c>
      <c r="AW37">
        <f t="shared" si="16"/>
        <v>1.5158477643115642</v>
      </c>
      <c r="AX37">
        <f t="shared" si="17"/>
        <v>3.4852937604717554E-3</v>
      </c>
      <c r="AY37">
        <f t="shared" si="18"/>
        <v>3.4360624681223118</v>
      </c>
    </row>
    <row r="38" spans="2:51" ht="14.4" x14ac:dyDescent="0.3">
      <c r="C38">
        <v>33</v>
      </c>
      <c r="E38">
        <v>1126.1389999999999</v>
      </c>
      <c r="F38">
        <v>1661.5930000000001</v>
      </c>
      <c r="G38">
        <v>2975.7829999999999</v>
      </c>
      <c r="H38">
        <v>2824.1419999999998</v>
      </c>
      <c r="I38" s="1">
        <v>33</v>
      </c>
      <c r="J38" s="1">
        <v>2877.3560000000002</v>
      </c>
      <c r="K38" s="2">
        <v>1353.2719999999999</v>
      </c>
      <c r="L38" s="2">
        <v>2921.0329999999999</v>
      </c>
      <c r="M38" s="2">
        <v>1260.1279999999999</v>
      </c>
      <c r="N38" s="2">
        <v>2863.42</v>
      </c>
      <c r="O38" s="3">
        <v>1283.7159999999999</v>
      </c>
      <c r="P38" s="2">
        <v>33</v>
      </c>
      <c r="Q38" s="1">
        <v>2838.45</v>
      </c>
      <c r="R38" s="2">
        <v>1678.048</v>
      </c>
      <c r="S38" s="2">
        <v>2953.6970000000001</v>
      </c>
      <c r="T38" s="2">
        <v>1596.059</v>
      </c>
      <c r="U38" s="2">
        <v>3007.4369999999999</v>
      </c>
      <c r="V38" s="3">
        <v>1852.66</v>
      </c>
      <c r="W38" s="2">
        <v>33</v>
      </c>
      <c r="X38" s="1">
        <v>2863.7719999999999</v>
      </c>
      <c r="Y38" s="2">
        <v>1161.742</v>
      </c>
      <c r="Z38" s="2">
        <v>2877.1080000000002</v>
      </c>
      <c r="AA38" s="2">
        <v>1402.1659999999999</v>
      </c>
      <c r="AB38" s="2">
        <v>2728.5929999999998</v>
      </c>
      <c r="AC38" s="3">
        <v>1136.7670000000001</v>
      </c>
      <c r="AD38" s="2"/>
      <c r="AF38">
        <f t="shared" si="1"/>
        <v>-4.5773554491036858E-2</v>
      </c>
      <c r="AG38">
        <f t="shared" si="2"/>
        <v>1.2652111867972879</v>
      </c>
      <c r="AH38">
        <f t="shared" si="3"/>
        <v>-8.3343583797328202E-2</v>
      </c>
      <c r="AI38">
        <f t="shared" si="4"/>
        <v>1.3453316806431386</v>
      </c>
      <c r="AJ38">
        <f t="shared" si="5"/>
        <v>-3.378610277932393E-2</v>
      </c>
      <c r="AK38">
        <f t="shared" si="6"/>
        <v>1.3250417831850532</v>
      </c>
      <c r="AM38">
        <f t="shared" si="7"/>
        <v>-1.2307438224109259E-2</v>
      </c>
      <c r="AN38">
        <f t="shared" si="8"/>
        <v>0.98584575789923701</v>
      </c>
      <c r="AO38">
        <f t="shared" si="9"/>
        <v>-0.1114404640148504</v>
      </c>
      <c r="AP38">
        <f t="shared" si="10"/>
        <v>1.0563709572671776</v>
      </c>
      <c r="AQ38">
        <f t="shared" si="11"/>
        <v>-0.15766647255298497</v>
      </c>
      <c r="AR38">
        <f t="shared" si="12"/>
        <v>0.83564821783855991</v>
      </c>
      <c r="AT38">
        <f t="shared" si="13"/>
        <v>-3.4088885715784986E-2</v>
      </c>
      <c r="AU38">
        <f t="shared" si="14"/>
        <v>1.4299612317416299</v>
      </c>
      <c r="AV38">
        <f t="shared" si="15"/>
        <v>-4.556023014943917E-2</v>
      </c>
      <c r="AW38">
        <f t="shared" si="16"/>
        <v>1.2231536047082747</v>
      </c>
      <c r="AX38">
        <f t="shared" si="17"/>
        <v>8.2189223852069893E-2</v>
      </c>
      <c r="AY38">
        <f t="shared" si="18"/>
        <v>1.4514441971908283</v>
      </c>
    </row>
    <row r="39" spans="2:51" ht="14.4" x14ac:dyDescent="0.3">
      <c r="C39">
        <v>34</v>
      </c>
      <c r="E39">
        <v>869.28899999999999</v>
      </c>
      <c r="F39">
        <v>1289.992</v>
      </c>
      <c r="G39">
        <v>1680.588</v>
      </c>
      <c r="H39">
        <v>1185.1400000000001</v>
      </c>
      <c r="I39" s="1">
        <v>34</v>
      </c>
      <c r="J39" s="1">
        <v>1275.23</v>
      </c>
      <c r="K39" s="2">
        <v>1097.5540000000001</v>
      </c>
      <c r="L39" s="2">
        <v>1384.2819999999999</v>
      </c>
      <c r="M39" s="2">
        <v>1071.6030000000001</v>
      </c>
      <c r="N39" s="2">
        <v>1270.56</v>
      </c>
      <c r="O39" s="3">
        <v>1066.4739999999999</v>
      </c>
      <c r="P39" s="2">
        <v>34</v>
      </c>
      <c r="Q39" s="1">
        <v>1443.3150000000001</v>
      </c>
      <c r="R39" s="2">
        <v>1309.8520000000001</v>
      </c>
      <c r="S39" s="2">
        <v>1653.684</v>
      </c>
      <c r="T39" s="2">
        <v>1298.731</v>
      </c>
      <c r="U39" s="2">
        <v>1846.107</v>
      </c>
      <c r="V39" s="3">
        <v>1302.3689999999999</v>
      </c>
      <c r="W39" s="2">
        <v>34</v>
      </c>
      <c r="X39" s="1">
        <v>1269.779</v>
      </c>
      <c r="Y39" s="2">
        <v>1118.03</v>
      </c>
      <c r="Z39" s="2">
        <v>1322.2619999999999</v>
      </c>
      <c r="AA39" s="2">
        <v>1109.7719999999999</v>
      </c>
      <c r="AB39" s="2">
        <v>1117.3889999999999</v>
      </c>
      <c r="AC39" s="3">
        <v>1100.2470000000001</v>
      </c>
      <c r="AD39" s="2"/>
      <c r="AF39">
        <f t="shared" si="1"/>
        <v>0.85921107847251399</v>
      </c>
      <c r="AG39">
        <f t="shared" si="2"/>
        <v>-0.83532979819173814</v>
      </c>
      <c r="AH39">
        <f t="shared" si="3"/>
        <v>1.8992675390073637</v>
      </c>
      <c r="AI39">
        <f t="shared" si="4"/>
        <v>-1.0828310380345647</v>
      </c>
      <c r="AJ39">
        <f t="shared" si="5"/>
        <v>0.81467210925876432</v>
      </c>
      <c r="AK39">
        <f t="shared" si="6"/>
        <v>-1.1317476061496234</v>
      </c>
      <c r="AM39">
        <f t="shared" si="7"/>
        <v>2.4622801663296867</v>
      </c>
      <c r="AN39">
        <f t="shared" si="8"/>
        <v>1.1894098348147881</v>
      </c>
      <c r="AO39">
        <f t="shared" si="9"/>
        <v>4.4686224392477065</v>
      </c>
      <c r="AP39">
        <f t="shared" si="10"/>
        <v>1.0833460496700116</v>
      </c>
      <c r="AQ39">
        <f t="shared" si="11"/>
        <v>6.3038091786518207</v>
      </c>
      <c r="AR39">
        <f t="shared" si="12"/>
        <v>1.1180425742951967</v>
      </c>
      <c r="AT39">
        <f t="shared" si="13"/>
        <v>0.80722351504978451</v>
      </c>
      <c r="AU39">
        <f t="shared" si="14"/>
        <v>-0.64004501583184126</v>
      </c>
      <c r="AV39">
        <f t="shared" si="15"/>
        <v>1.3077671384427576</v>
      </c>
      <c r="AW39">
        <f t="shared" si="16"/>
        <v>-0.7188036470453617</v>
      </c>
      <c r="AX39">
        <f t="shared" si="17"/>
        <v>-0.64615839468966063</v>
      </c>
      <c r="AY39">
        <f t="shared" si="18"/>
        <v>-0.80964597718689335</v>
      </c>
    </row>
    <row r="40" spans="2:51" ht="14.4" x14ac:dyDescent="0.3">
      <c r="C40">
        <v>35</v>
      </c>
      <c r="E40">
        <v>1023.8579999999999</v>
      </c>
      <c r="F40">
        <v>1339.6389999999999</v>
      </c>
      <c r="G40">
        <v>1306.0989999999999</v>
      </c>
      <c r="H40">
        <v>1080.9749999999999</v>
      </c>
      <c r="I40" s="1">
        <v>35</v>
      </c>
      <c r="J40" s="1">
        <v>1120.146</v>
      </c>
      <c r="K40" s="2">
        <v>1238.1279999999999</v>
      </c>
      <c r="L40" s="2">
        <v>1102.2829999999999</v>
      </c>
      <c r="M40" s="2">
        <v>1219.3720000000001</v>
      </c>
      <c r="N40" s="2">
        <v>1117.9670000000001</v>
      </c>
      <c r="O40" s="3">
        <v>1212.944</v>
      </c>
      <c r="P40" s="2">
        <v>35</v>
      </c>
      <c r="Q40" s="1">
        <v>1311.7929999999999</v>
      </c>
      <c r="R40" s="2">
        <v>1340.336</v>
      </c>
      <c r="S40" s="2">
        <v>1292.3900000000001</v>
      </c>
      <c r="T40" s="2">
        <v>1339.2</v>
      </c>
      <c r="U40" s="2">
        <v>1297.549</v>
      </c>
      <c r="V40" s="3">
        <v>1340.7339999999999</v>
      </c>
      <c r="W40" s="2">
        <v>35</v>
      </c>
      <c r="X40" s="1">
        <v>1157.99</v>
      </c>
      <c r="Y40" s="2">
        <v>1244.367</v>
      </c>
      <c r="Z40" s="2">
        <v>1090.9760000000001</v>
      </c>
      <c r="AA40" s="2">
        <v>1235.0930000000001</v>
      </c>
      <c r="AB40" s="2">
        <v>1105.011</v>
      </c>
      <c r="AC40" s="3">
        <v>1221.027</v>
      </c>
      <c r="AD40" s="2"/>
      <c r="AF40">
        <f t="shared" si="1"/>
        <v>0.15143583954473777</v>
      </c>
      <c r="AG40">
        <f t="shared" si="2"/>
        <v>0.60755652120124959</v>
      </c>
      <c r="AH40">
        <f t="shared" si="3"/>
        <v>8.2377137908638209E-2</v>
      </c>
      <c r="AI40">
        <f t="shared" si="4"/>
        <v>0.53504546438623146</v>
      </c>
      <c r="AJ40">
        <f t="shared" si="5"/>
        <v>0.14301178362663605</v>
      </c>
      <c r="AK40">
        <f t="shared" si="6"/>
        <v>0.51019469272879125</v>
      </c>
      <c r="AM40">
        <f t="shared" si="7"/>
        <v>0.89234682831781764</v>
      </c>
      <c r="AN40">
        <f t="shared" si="8"/>
        <v>1.0026946154084067</v>
      </c>
      <c r="AO40">
        <f t="shared" si="9"/>
        <v>0.81733445705625907</v>
      </c>
      <c r="AP40">
        <f t="shared" si="10"/>
        <v>0.99830281755482075</v>
      </c>
      <c r="AQ40">
        <f t="shared" si="11"/>
        <v>0.83727925030154982</v>
      </c>
      <c r="AR40">
        <f t="shared" si="12"/>
        <v>1.0042332910648564</v>
      </c>
      <c r="AT40">
        <f t="shared" si="13"/>
        <v>0.29774147156156289</v>
      </c>
      <c r="AU40">
        <f t="shared" si="14"/>
        <v>0.63167661522283758</v>
      </c>
      <c r="AV40">
        <f t="shared" si="15"/>
        <v>3.8664058392355351E-2</v>
      </c>
      <c r="AW40">
        <f t="shared" si="16"/>
        <v>0.59582315281600906</v>
      </c>
      <c r="AX40">
        <f t="shared" si="17"/>
        <v>9.2923638388024851E-2</v>
      </c>
      <c r="AY40">
        <f t="shared" si="18"/>
        <v>0.54144372622398229</v>
      </c>
    </row>
    <row r="41" spans="2:51" ht="14.4" x14ac:dyDescent="0.3">
      <c r="B41" t="s">
        <v>17</v>
      </c>
      <c r="C41">
        <v>36</v>
      </c>
      <c r="E41">
        <v>1036.077</v>
      </c>
      <c r="F41">
        <v>1337.2460000000001</v>
      </c>
      <c r="G41">
        <v>1343.7739999999999</v>
      </c>
      <c r="H41">
        <v>1185.039</v>
      </c>
      <c r="I41" s="1">
        <v>36</v>
      </c>
      <c r="J41" s="1">
        <v>1253.3920000000001</v>
      </c>
      <c r="K41" s="2">
        <v>1252.73</v>
      </c>
      <c r="L41" s="2">
        <v>1231.126</v>
      </c>
      <c r="M41" s="2">
        <v>1234.6310000000001</v>
      </c>
      <c r="N41" s="2">
        <v>1225.346</v>
      </c>
      <c r="O41" s="3">
        <v>1226.634</v>
      </c>
      <c r="P41" s="2">
        <v>36</v>
      </c>
      <c r="Q41" s="1">
        <v>1336.3209999999999</v>
      </c>
      <c r="R41" s="2">
        <v>1336.7760000000001</v>
      </c>
      <c r="S41" s="2">
        <v>1338.229</v>
      </c>
      <c r="T41" s="2">
        <v>1338.895</v>
      </c>
      <c r="U41" s="2">
        <v>1340.4369999999999</v>
      </c>
      <c r="V41" s="3">
        <v>1338.42</v>
      </c>
      <c r="W41" s="2">
        <v>36</v>
      </c>
      <c r="X41" s="1">
        <v>1261.6220000000001</v>
      </c>
      <c r="Y41" s="2">
        <v>1255.729</v>
      </c>
      <c r="Z41" s="2">
        <v>1231.944</v>
      </c>
      <c r="AA41" s="2">
        <v>1242.7619999999999</v>
      </c>
      <c r="AB41" s="2">
        <v>1225.3689999999999</v>
      </c>
      <c r="AC41" s="3">
        <v>1230.143</v>
      </c>
      <c r="AD41" s="2"/>
      <c r="AE41">
        <f t="shared" ref="AE41:AE72" si="19">(C41-$C$41)*$E$3</f>
        <v>0</v>
      </c>
      <c r="AF41">
        <f>($H41-J41)/($H41-$F41)</f>
        <v>0.44907921449079224</v>
      </c>
      <c r="AG41">
        <f t="shared" si="2"/>
        <v>0.44472987444729861</v>
      </c>
      <c r="AH41">
        <f t="shared" si="3"/>
        <v>0.30279159302791564</v>
      </c>
      <c r="AI41">
        <f t="shared" si="4"/>
        <v>0.32581944325819484</v>
      </c>
      <c r="AJ41">
        <f t="shared" si="5"/>
        <v>0.26481699264816982</v>
      </c>
      <c r="AK41">
        <f t="shared" si="6"/>
        <v>0.27327915273279152</v>
      </c>
      <c r="AL41">
        <f>AE41</f>
        <v>0</v>
      </c>
      <c r="AM41">
        <f t="shared" si="7"/>
        <v>0.99392274993922636</v>
      </c>
      <c r="AN41">
        <f t="shared" si="8"/>
        <v>0.99691209996912078</v>
      </c>
      <c r="AO41">
        <f t="shared" si="9"/>
        <v>1.0064583100645828</v>
      </c>
      <c r="AP41">
        <f t="shared" si="10"/>
        <v>1.0108339301083387</v>
      </c>
      <c r="AQ41">
        <f t="shared" si="11"/>
        <v>1.0209648702096474</v>
      </c>
      <c r="AR41">
        <f t="shared" si="12"/>
        <v>1.0077131800771317</v>
      </c>
      <c r="AS41">
        <f>AL41</f>
        <v>0</v>
      </c>
      <c r="AT41">
        <f t="shared" si="13"/>
        <v>0.50315031503150331</v>
      </c>
      <c r="AU41">
        <f t="shared" si="14"/>
        <v>0.46443330464433308</v>
      </c>
      <c r="AV41">
        <f t="shared" si="15"/>
        <v>0.30816585308165811</v>
      </c>
      <c r="AW41">
        <f t="shared" si="16"/>
        <v>0.37924011379240058</v>
      </c>
      <c r="AX41">
        <f t="shared" si="17"/>
        <v>0.26496810264968035</v>
      </c>
      <c r="AY41">
        <f t="shared" si="18"/>
        <v>0.29633328296333289</v>
      </c>
    </row>
    <row r="42" spans="2:51" ht="14.4" x14ac:dyDescent="0.3">
      <c r="C42">
        <v>37</v>
      </c>
      <c r="E42">
        <v>1034.367</v>
      </c>
      <c r="F42">
        <v>1333.1949999999999</v>
      </c>
      <c r="G42">
        <v>1340.8789999999999</v>
      </c>
      <c r="H42">
        <v>1192.1859999999999</v>
      </c>
      <c r="I42" s="1">
        <v>37</v>
      </c>
      <c r="J42" s="1">
        <v>1268.816</v>
      </c>
      <c r="K42" s="2">
        <v>1252.3710000000001</v>
      </c>
      <c r="L42" s="2">
        <v>1241.6379999999999</v>
      </c>
      <c r="M42" s="2">
        <v>1234.797</v>
      </c>
      <c r="N42" s="2">
        <v>1232.8019999999999</v>
      </c>
      <c r="O42" s="3">
        <v>1227.0409999999999</v>
      </c>
      <c r="P42" s="2">
        <v>37</v>
      </c>
      <c r="Q42" s="1">
        <v>1330.6880000000001</v>
      </c>
      <c r="R42" s="2">
        <v>1330.8530000000001</v>
      </c>
      <c r="S42" s="2">
        <v>1337.921</v>
      </c>
      <c r="T42" s="2">
        <v>1334.44</v>
      </c>
      <c r="U42" s="2">
        <v>1339.44</v>
      </c>
      <c r="V42" s="3">
        <v>1335.143</v>
      </c>
      <c r="W42" s="2">
        <v>37</v>
      </c>
      <c r="X42" s="1">
        <v>1269.4169999999999</v>
      </c>
      <c r="Y42" s="2">
        <v>1255.7190000000001</v>
      </c>
      <c r="Z42" s="2">
        <v>1243.7550000000001</v>
      </c>
      <c r="AA42" s="2">
        <v>1239.787</v>
      </c>
      <c r="AB42" s="2">
        <v>1234.258</v>
      </c>
      <c r="AC42" s="3">
        <v>1229.443</v>
      </c>
      <c r="AD42" s="2"/>
      <c r="AE42">
        <f t="shared" si="19"/>
        <v>0.6</v>
      </c>
      <c r="AF42">
        <f>($H42-J42)/($H42-$F42)</f>
        <v>0.54344048961413882</v>
      </c>
      <c r="AG42">
        <f t="shared" si="2"/>
        <v>0.42681672801027004</v>
      </c>
      <c r="AH42">
        <f t="shared" si="3"/>
        <v>0.35070101908388823</v>
      </c>
      <c r="AI42">
        <f t="shared" si="4"/>
        <v>0.30218638526618941</v>
      </c>
      <c r="AJ42">
        <f t="shared" si="5"/>
        <v>0.28803835216191859</v>
      </c>
      <c r="AK42">
        <f t="shared" si="6"/>
        <v>0.24718280393450073</v>
      </c>
      <c r="AL42">
        <f t="shared" ref="AL42:AL105" si="20">AE42</f>
        <v>0.6</v>
      </c>
      <c r="AM42">
        <f t="shared" si="7"/>
        <v>0.98222099298626442</v>
      </c>
      <c r="AN42">
        <f t="shared" si="8"/>
        <v>0.98339113106255716</v>
      </c>
      <c r="AO42">
        <f t="shared" si="9"/>
        <v>1.0335155912033991</v>
      </c>
      <c r="AP42">
        <f t="shared" si="10"/>
        <v>1.0088292236665752</v>
      </c>
      <c r="AQ42">
        <f t="shared" si="11"/>
        <v>1.0442879532512117</v>
      </c>
      <c r="AR42">
        <f t="shared" si="12"/>
        <v>1.013814721046175</v>
      </c>
      <c r="AS42">
        <f t="shared" ref="AS42:AS105" si="21">AL42</f>
        <v>0.6</v>
      </c>
      <c r="AT42">
        <f t="shared" si="13"/>
        <v>0.54770262891021126</v>
      </c>
      <c r="AU42">
        <f t="shared" si="14"/>
        <v>0.45055989334014229</v>
      </c>
      <c r="AV42">
        <f t="shared" si="15"/>
        <v>0.3657142451900246</v>
      </c>
      <c r="AW42">
        <f t="shared" si="16"/>
        <v>0.33757419739165662</v>
      </c>
      <c r="AX42">
        <f t="shared" si="17"/>
        <v>0.29836393421696566</v>
      </c>
      <c r="AY42">
        <f t="shared" si="18"/>
        <v>0.2642171776269604</v>
      </c>
    </row>
    <row r="43" spans="2:51" ht="14.4" x14ac:dyDescent="0.3">
      <c r="C43">
        <v>38</v>
      </c>
      <c r="E43">
        <v>1032.2919999999999</v>
      </c>
      <c r="F43">
        <v>1331.931</v>
      </c>
      <c r="G43">
        <v>1336.7529999999999</v>
      </c>
      <c r="H43">
        <v>1189.2049999999999</v>
      </c>
      <c r="I43" s="1">
        <v>38</v>
      </c>
      <c r="J43" s="1">
        <v>1270.8040000000001</v>
      </c>
      <c r="K43" s="2">
        <v>1252.136</v>
      </c>
      <c r="L43" s="2">
        <v>1241.837</v>
      </c>
      <c r="M43" s="2">
        <v>1235.489</v>
      </c>
      <c r="N43" s="2">
        <v>1232.096</v>
      </c>
      <c r="O43" s="3">
        <v>1226.752</v>
      </c>
      <c r="P43" s="2">
        <v>38</v>
      </c>
      <c r="Q43" s="1">
        <v>1323.201</v>
      </c>
      <c r="R43" s="2">
        <v>1327.5509999999999</v>
      </c>
      <c r="S43" s="2">
        <v>1332.68</v>
      </c>
      <c r="T43" s="2">
        <v>1331.8340000000001</v>
      </c>
      <c r="U43" s="2">
        <v>1334.6079999999999</v>
      </c>
      <c r="V43" s="3">
        <v>1331.8230000000001</v>
      </c>
      <c r="W43" s="2">
        <v>38</v>
      </c>
      <c r="X43" s="1">
        <v>1270.2840000000001</v>
      </c>
      <c r="Y43" s="2">
        <v>1255.6510000000001</v>
      </c>
      <c r="Z43" s="2">
        <v>1244.164</v>
      </c>
      <c r="AA43" s="2">
        <v>1239.2629999999999</v>
      </c>
      <c r="AB43" s="2">
        <v>1233.1679999999999</v>
      </c>
      <c r="AC43" s="3">
        <v>1229.47</v>
      </c>
      <c r="AD43" s="2"/>
      <c r="AE43">
        <f t="shared" si="19"/>
        <v>1.2</v>
      </c>
      <c r="AF43">
        <f t="shared" si="1"/>
        <v>0.57171783697434309</v>
      </c>
      <c r="AG43">
        <f t="shared" si="2"/>
        <v>0.44092176618135442</v>
      </c>
      <c r="AH43">
        <f t="shared" si="3"/>
        <v>0.36876252399702941</v>
      </c>
      <c r="AI43">
        <f t="shared" si="4"/>
        <v>0.32428569426733789</v>
      </c>
      <c r="AJ43">
        <f t="shared" si="5"/>
        <v>0.30051287081540884</v>
      </c>
      <c r="AK43">
        <f t="shared" si="6"/>
        <v>0.26307049871782295</v>
      </c>
      <c r="AL43">
        <f t="shared" si="20"/>
        <v>1.2</v>
      </c>
      <c r="AM43">
        <f t="shared" si="7"/>
        <v>0.93883384947381687</v>
      </c>
      <c r="AN43">
        <f t="shared" si="8"/>
        <v>0.96931182825834039</v>
      </c>
      <c r="AO43">
        <f t="shared" si="9"/>
        <v>1.0052478174964619</v>
      </c>
      <c r="AP43">
        <f t="shared" si="10"/>
        <v>0.99932037610526481</v>
      </c>
      <c r="AQ43">
        <f t="shared" si="11"/>
        <v>1.0187562182083145</v>
      </c>
      <c r="AR43">
        <f t="shared" si="12"/>
        <v>0.9992433053543156</v>
      </c>
      <c r="AS43">
        <f t="shared" si="21"/>
        <v>1.2</v>
      </c>
      <c r="AT43">
        <f t="shared" si="13"/>
        <v>0.56807449238400931</v>
      </c>
      <c r="AU43">
        <f t="shared" si="14"/>
        <v>0.46554937432563154</v>
      </c>
      <c r="AV43">
        <f t="shared" si="15"/>
        <v>0.38506649103877372</v>
      </c>
      <c r="AW43">
        <f t="shared" si="16"/>
        <v>0.35072796827487601</v>
      </c>
      <c r="AX43">
        <f t="shared" si="17"/>
        <v>0.30802376581701951</v>
      </c>
      <c r="AY43">
        <f t="shared" si="18"/>
        <v>0.28211398063422272</v>
      </c>
    </row>
    <row r="44" spans="2:51" ht="14.4" x14ac:dyDescent="0.3">
      <c r="C44">
        <v>39</v>
      </c>
      <c r="D44" s="10">
        <f>(C44-$C$44)/($C$200-$C$44)</f>
        <v>0</v>
      </c>
      <c r="E44">
        <v>1032.9929999999999</v>
      </c>
      <c r="F44">
        <v>1330.1990000000001</v>
      </c>
      <c r="G44">
        <v>1335.1320000000001</v>
      </c>
      <c r="H44">
        <v>1188.7739999999999</v>
      </c>
      <c r="I44" s="1">
        <v>39</v>
      </c>
      <c r="J44" s="1">
        <v>1271.569</v>
      </c>
      <c r="K44" s="2">
        <v>1253.115</v>
      </c>
      <c r="L44" s="2">
        <v>1242.3330000000001</v>
      </c>
      <c r="M44" s="2">
        <v>1235.4860000000001</v>
      </c>
      <c r="N44" s="2">
        <v>1231.2819999999999</v>
      </c>
      <c r="O44" s="3">
        <v>1226.729</v>
      </c>
      <c r="P44" s="2">
        <v>39</v>
      </c>
      <c r="Q44" s="1">
        <v>1315.4459999999999</v>
      </c>
      <c r="R44" s="2">
        <v>1324.653</v>
      </c>
      <c r="S44" s="2">
        <v>1329.627</v>
      </c>
      <c r="T44" s="2">
        <v>1330.972</v>
      </c>
      <c r="U44" s="2">
        <v>1331.3620000000001</v>
      </c>
      <c r="V44" s="3">
        <v>1331.3209999999999</v>
      </c>
      <c r="W44" s="2">
        <v>39</v>
      </c>
      <c r="X44" s="1">
        <v>1269.8109999999999</v>
      </c>
      <c r="Y44" s="2">
        <v>1253.248</v>
      </c>
      <c r="Z44" s="2">
        <v>1244.528</v>
      </c>
      <c r="AA44" s="2">
        <v>1239.1130000000001</v>
      </c>
      <c r="AB44" s="2">
        <v>1232.0360000000001</v>
      </c>
      <c r="AC44" s="3">
        <v>1228.1659999999999</v>
      </c>
      <c r="AD44" s="2"/>
      <c r="AE44">
        <f t="shared" si="19"/>
        <v>1.7999999999999998</v>
      </c>
      <c r="AF44">
        <f t="shared" si="1"/>
        <v>0.5854339756054443</v>
      </c>
      <c r="AG44">
        <f t="shared" si="2"/>
        <v>0.45494785221849066</v>
      </c>
      <c r="AH44">
        <f t="shared" si="3"/>
        <v>0.37870956337281336</v>
      </c>
      <c r="AI44">
        <f t="shared" si="4"/>
        <v>0.33029520947498786</v>
      </c>
      <c r="AJ44">
        <f t="shared" si="5"/>
        <v>0.30056920629308809</v>
      </c>
      <c r="AK44">
        <f t="shared" si="6"/>
        <v>0.26837546402687013</v>
      </c>
      <c r="AL44">
        <f t="shared" si="20"/>
        <v>1.7999999999999998</v>
      </c>
      <c r="AM44">
        <f t="shared" si="7"/>
        <v>0.89568322432384562</v>
      </c>
      <c r="AN44">
        <f t="shared" si="8"/>
        <v>0.96078486830475485</v>
      </c>
      <c r="AO44">
        <f t="shared" si="9"/>
        <v>0.99595545342054015</v>
      </c>
      <c r="AP44">
        <f t="shared" si="10"/>
        <v>1.0054657945907719</v>
      </c>
      <c r="AQ44">
        <f t="shared" si="11"/>
        <v>1.0082234399858583</v>
      </c>
      <c r="AR44">
        <f t="shared" si="12"/>
        <v>1.0079335336750916</v>
      </c>
      <c r="AS44">
        <f t="shared" si="21"/>
        <v>1.7999999999999998</v>
      </c>
      <c r="AT44">
        <f t="shared" si="13"/>
        <v>0.57300335867067298</v>
      </c>
      <c r="AU44">
        <f t="shared" si="14"/>
        <v>0.45588828000707143</v>
      </c>
      <c r="AV44">
        <f t="shared" si="15"/>
        <v>0.39423015732720568</v>
      </c>
      <c r="AW44">
        <f t="shared" si="16"/>
        <v>0.35594131164928483</v>
      </c>
      <c r="AX44">
        <f t="shared" si="17"/>
        <v>0.30590065405692146</v>
      </c>
      <c r="AY44">
        <f t="shared" si="18"/>
        <v>0.27853632667491607</v>
      </c>
    </row>
    <row r="45" spans="2:51" ht="14.4" x14ac:dyDescent="0.3">
      <c r="C45">
        <v>40</v>
      </c>
      <c r="D45" s="10">
        <f t="shared" ref="D45:D108" si="22">(C45-$C$44)/($C$200-$C$44)</f>
        <v>6.41025641025641E-3</v>
      </c>
      <c r="E45">
        <v>1029.9280000000001</v>
      </c>
      <c r="F45">
        <v>1327.4590000000001</v>
      </c>
      <c r="G45">
        <v>1333.9469999999999</v>
      </c>
      <c r="H45">
        <v>1186.1849999999999</v>
      </c>
      <c r="I45" s="1">
        <v>40</v>
      </c>
      <c r="J45" s="1">
        <v>1273.704</v>
      </c>
      <c r="K45" s="2">
        <v>1253.3620000000001</v>
      </c>
      <c r="L45" s="2">
        <v>1241.797</v>
      </c>
      <c r="M45" s="2">
        <v>1234.008</v>
      </c>
      <c r="N45" s="2">
        <v>1231.116</v>
      </c>
      <c r="O45" s="3">
        <v>1225.991</v>
      </c>
      <c r="P45" s="2">
        <v>40</v>
      </c>
      <c r="Q45" s="1">
        <v>1309.124</v>
      </c>
      <c r="R45" s="2">
        <v>1321.3109999999999</v>
      </c>
      <c r="S45" s="2">
        <v>1328.154</v>
      </c>
      <c r="T45" s="2">
        <v>1328.835</v>
      </c>
      <c r="U45" s="2">
        <v>1330.5730000000001</v>
      </c>
      <c r="V45" s="3">
        <v>1328.4290000000001</v>
      </c>
      <c r="W45" s="2">
        <v>40</v>
      </c>
      <c r="X45" s="1">
        <v>1267.8910000000001</v>
      </c>
      <c r="Y45" s="2">
        <v>1253.0930000000001</v>
      </c>
      <c r="Z45" s="2">
        <v>1243.2819999999999</v>
      </c>
      <c r="AA45" s="2">
        <v>1236.42</v>
      </c>
      <c r="AB45" s="2">
        <v>1232.4159999999999</v>
      </c>
      <c r="AC45" s="3">
        <v>1227.559</v>
      </c>
      <c r="AD45" s="2"/>
      <c r="AE45">
        <f t="shared" si="19"/>
        <v>2.4</v>
      </c>
      <c r="AF45">
        <f t="shared" si="1"/>
        <v>0.61949827993827555</v>
      </c>
      <c r="AG45">
        <f t="shared" si="2"/>
        <v>0.47550858615173408</v>
      </c>
      <c r="AH45">
        <f t="shared" si="3"/>
        <v>0.39364638928606843</v>
      </c>
      <c r="AI45">
        <f t="shared" si="4"/>
        <v>0.33851239435423403</v>
      </c>
      <c r="AJ45">
        <f t="shared" si="5"/>
        <v>0.31804153630533577</v>
      </c>
      <c r="AK45">
        <f t="shared" si="6"/>
        <v>0.28176451434800465</v>
      </c>
      <c r="AL45">
        <f t="shared" si="20"/>
        <v>2.4</v>
      </c>
      <c r="AM45">
        <f t="shared" si="7"/>
        <v>0.87021674193411369</v>
      </c>
      <c r="AN45">
        <f t="shared" si="8"/>
        <v>0.95648173053781915</v>
      </c>
      <c r="AO45">
        <f t="shared" si="9"/>
        <v>1.0049195180995791</v>
      </c>
      <c r="AP45">
        <f t="shared" si="10"/>
        <v>1.0097399379928365</v>
      </c>
      <c r="AQ45">
        <f t="shared" si="11"/>
        <v>1.0220422724634401</v>
      </c>
      <c r="AR45">
        <f t="shared" si="12"/>
        <v>1.0068660900094852</v>
      </c>
      <c r="AS45">
        <f t="shared" si="21"/>
        <v>2.4</v>
      </c>
      <c r="AT45">
        <f t="shared" si="13"/>
        <v>0.57835128898452703</v>
      </c>
      <c r="AU45">
        <f t="shared" si="14"/>
        <v>0.47360448490168094</v>
      </c>
      <c r="AV45">
        <f t="shared" si="15"/>
        <v>0.40415787759955785</v>
      </c>
      <c r="AW45">
        <f t="shared" si="16"/>
        <v>0.3555855996149333</v>
      </c>
      <c r="AX45">
        <f t="shared" si="17"/>
        <v>0.32724351260670725</v>
      </c>
      <c r="AY45">
        <f t="shared" si="18"/>
        <v>0.29286351345612066</v>
      </c>
    </row>
    <row r="46" spans="2:51" ht="14.4" x14ac:dyDescent="0.3">
      <c r="C46">
        <v>41</v>
      </c>
      <c r="D46" s="10">
        <f t="shared" si="22"/>
        <v>1.282051282051282E-2</v>
      </c>
      <c r="E46">
        <v>1027.57</v>
      </c>
      <c r="F46">
        <v>1325.3309999999999</v>
      </c>
      <c r="G46">
        <v>1331.992</v>
      </c>
      <c r="H46">
        <v>1184.9680000000001</v>
      </c>
      <c r="I46" s="1">
        <v>41</v>
      </c>
      <c r="J46" s="1">
        <v>1274.9069999999999</v>
      </c>
      <c r="K46" s="2">
        <v>1252.3800000000001</v>
      </c>
      <c r="L46" s="2">
        <v>1240.114</v>
      </c>
      <c r="M46" s="2">
        <v>1232.787</v>
      </c>
      <c r="N46" s="2">
        <v>1229.9880000000001</v>
      </c>
      <c r="O46" s="3">
        <v>1225.684</v>
      </c>
      <c r="P46" s="2">
        <v>41</v>
      </c>
      <c r="Q46" s="1">
        <v>1303.5170000000001</v>
      </c>
      <c r="R46" s="2">
        <v>1317.0830000000001</v>
      </c>
      <c r="S46" s="2">
        <v>1326.136</v>
      </c>
      <c r="T46" s="2">
        <v>1326.1959999999999</v>
      </c>
      <c r="U46" s="2">
        <v>1327.9770000000001</v>
      </c>
      <c r="V46" s="3">
        <v>1326.316</v>
      </c>
      <c r="W46" s="2">
        <v>41</v>
      </c>
      <c r="X46" s="1">
        <v>1267.932</v>
      </c>
      <c r="Y46" s="2">
        <v>1254.0719999999999</v>
      </c>
      <c r="Z46" s="2">
        <v>1242.3209999999999</v>
      </c>
      <c r="AA46" s="2">
        <v>1235.3119999999999</v>
      </c>
      <c r="AB46" s="2">
        <v>1231.0360000000001</v>
      </c>
      <c r="AC46" s="3">
        <v>1226.6220000000001</v>
      </c>
      <c r="AD46" s="2"/>
      <c r="AE46">
        <f t="shared" si="19"/>
        <v>3</v>
      </c>
      <c r="AF46">
        <f t="shared" si="1"/>
        <v>0.64076002935246434</v>
      </c>
      <c r="AG46">
        <f t="shared" si="2"/>
        <v>0.48026901676367789</v>
      </c>
      <c r="AH46">
        <f t="shared" si="3"/>
        <v>0.39288131487642775</v>
      </c>
      <c r="AI46">
        <f t="shared" si="4"/>
        <v>0.34068094868305765</v>
      </c>
      <c r="AJ46">
        <f t="shared" si="5"/>
        <v>0.32073979610011211</v>
      </c>
      <c r="AK46">
        <f t="shared" si="6"/>
        <v>0.2900764446470932</v>
      </c>
      <c r="AL46">
        <f t="shared" si="20"/>
        <v>3</v>
      </c>
      <c r="AM46">
        <f t="shared" si="7"/>
        <v>0.84458867365331403</v>
      </c>
      <c r="AN46">
        <f t="shared" si="8"/>
        <v>0.94123807556122463</v>
      </c>
      <c r="AO46">
        <f t="shared" si="9"/>
        <v>1.0057351296281789</v>
      </c>
      <c r="AP46">
        <f t="shared" si="10"/>
        <v>1.0061625927060551</v>
      </c>
      <c r="AQ46">
        <f t="shared" si="11"/>
        <v>1.0188511217343614</v>
      </c>
      <c r="AR46">
        <f t="shared" si="12"/>
        <v>1.0070175188618091</v>
      </c>
      <c r="AS46">
        <f t="shared" si="21"/>
        <v>3</v>
      </c>
      <c r="AT46">
        <f t="shared" si="13"/>
        <v>0.59106744654930465</v>
      </c>
      <c r="AU46">
        <f t="shared" si="14"/>
        <v>0.49232347555979777</v>
      </c>
      <c r="AV46">
        <f t="shared" si="15"/>
        <v>0.40860483175765627</v>
      </c>
      <c r="AW46">
        <f t="shared" si="16"/>
        <v>0.35867001987703229</v>
      </c>
      <c r="AX46">
        <f t="shared" si="17"/>
        <v>0.32820615119369095</v>
      </c>
      <c r="AY46">
        <f t="shared" si="18"/>
        <v>0.29675911743123223</v>
      </c>
    </row>
    <row r="47" spans="2:51" ht="14.4" x14ac:dyDescent="0.3">
      <c r="C47">
        <v>42</v>
      </c>
      <c r="D47" s="10">
        <f t="shared" si="22"/>
        <v>1.9230769230769232E-2</v>
      </c>
      <c r="E47">
        <v>1026.1600000000001</v>
      </c>
      <c r="F47">
        <v>1325.1010000000001</v>
      </c>
      <c r="G47">
        <v>1329.7539999999999</v>
      </c>
      <c r="H47">
        <v>1182.7470000000001</v>
      </c>
      <c r="I47" s="1">
        <v>42</v>
      </c>
      <c r="J47" s="1">
        <v>1274.5530000000001</v>
      </c>
      <c r="K47" s="2">
        <v>1252.153</v>
      </c>
      <c r="L47" s="2">
        <v>1240.085</v>
      </c>
      <c r="M47" s="2">
        <v>1232.7339999999999</v>
      </c>
      <c r="N47" s="2">
        <v>1228.973</v>
      </c>
      <c r="O47" s="3">
        <v>1224.5809999999999</v>
      </c>
      <c r="P47" s="2">
        <v>42</v>
      </c>
      <c r="Q47" s="1">
        <v>1297.519</v>
      </c>
      <c r="R47" s="2">
        <v>1311.425</v>
      </c>
      <c r="S47" s="2">
        <v>1322.885</v>
      </c>
      <c r="T47" s="2">
        <v>1324.42</v>
      </c>
      <c r="U47" s="2">
        <v>1326.347</v>
      </c>
      <c r="V47" s="3">
        <v>1324.029</v>
      </c>
      <c r="W47" s="2">
        <v>42</v>
      </c>
      <c r="X47" s="1">
        <v>1267.5340000000001</v>
      </c>
      <c r="Y47" s="2">
        <v>1252.385</v>
      </c>
      <c r="Z47" s="2">
        <v>1240.8679999999999</v>
      </c>
      <c r="AA47" s="2">
        <v>1234.0350000000001</v>
      </c>
      <c r="AB47" s="2">
        <v>1229.779</v>
      </c>
      <c r="AC47" s="3">
        <v>1225.652</v>
      </c>
      <c r="AD47" s="2"/>
      <c r="AE47">
        <f t="shared" si="19"/>
        <v>3.5999999999999996</v>
      </c>
      <c r="AF47">
        <f t="shared" si="1"/>
        <v>0.64491338494176498</v>
      </c>
      <c r="AG47">
        <f t="shared" si="2"/>
        <v>0.48755918344408961</v>
      </c>
      <c r="AH47">
        <f t="shared" si="3"/>
        <v>0.40278460738721744</v>
      </c>
      <c r="AI47">
        <f t="shared" si="4"/>
        <v>0.35114573527965381</v>
      </c>
      <c r="AJ47">
        <f t="shared" si="5"/>
        <v>0.32472568385854889</v>
      </c>
      <c r="AK47">
        <f t="shared" si="6"/>
        <v>0.29387302077918304</v>
      </c>
      <c r="AL47">
        <f t="shared" si="20"/>
        <v>3.5999999999999996</v>
      </c>
      <c r="AM47">
        <f t="shared" si="7"/>
        <v>0.80624358992371059</v>
      </c>
      <c r="AN47">
        <f t="shared" si="8"/>
        <v>0.90392964019275779</v>
      </c>
      <c r="AO47">
        <f t="shared" si="9"/>
        <v>0.98443317363755056</v>
      </c>
      <c r="AP47">
        <f t="shared" si="10"/>
        <v>0.99521615128482488</v>
      </c>
      <c r="AQ47">
        <f t="shared" si="11"/>
        <v>1.0087528274583073</v>
      </c>
      <c r="AR47">
        <f t="shared" si="12"/>
        <v>0.99246947749975334</v>
      </c>
      <c r="AS47">
        <f t="shared" si="21"/>
        <v>3.5999999999999996</v>
      </c>
      <c r="AT47">
        <f t="shared" si="13"/>
        <v>0.59560672689211414</v>
      </c>
      <c r="AU47">
        <f t="shared" si="14"/>
        <v>0.48918892338817244</v>
      </c>
      <c r="AV47">
        <f t="shared" si="15"/>
        <v>0.40828497969849703</v>
      </c>
      <c r="AW47">
        <f t="shared" si="16"/>
        <v>0.36028492350056895</v>
      </c>
      <c r="AX47">
        <f t="shared" si="17"/>
        <v>0.33038762521601017</v>
      </c>
      <c r="AY47">
        <f t="shared" si="18"/>
        <v>0.30139651853829158</v>
      </c>
    </row>
    <row r="48" spans="2:51" ht="14.4" x14ac:dyDescent="0.3">
      <c r="C48">
        <v>43</v>
      </c>
      <c r="D48" s="10">
        <f t="shared" si="22"/>
        <v>2.564102564102564E-2</v>
      </c>
      <c r="E48">
        <v>1024.9929999999999</v>
      </c>
      <c r="F48">
        <v>1324.1079999999999</v>
      </c>
      <c r="G48">
        <v>1328.597</v>
      </c>
      <c r="H48">
        <v>1181.798</v>
      </c>
      <c r="I48" s="1">
        <v>43</v>
      </c>
      <c r="J48" s="1">
        <v>1274.777</v>
      </c>
      <c r="K48" s="2">
        <v>1252.539</v>
      </c>
      <c r="L48" s="2">
        <v>1240.9079999999999</v>
      </c>
      <c r="M48" s="2">
        <v>1233.4459999999999</v>
      </c>
      <c r="N48" s="2">
        <v>1227.913</v>
      </c>
      <c r="O48" s="3">
        <v>1224.0840000000001</v>
      </c>
      <c r="P48" s="2">
        <v>43</v>
      </c>
      <c r="Q48" s="1">
        <v>1291.079</v>
      </c>
      <c r="R48" s="2">
        <v>1308.0509999999999</v>
      </c>
      <c r="S48" s="2">
        <v>1320.184</v>
      </c>
      <c r="T48" s="2">
        <v>1321.77</v>
      </c>
      <c r="U48" s="2">
        <v>1323.9949999999999</v>
      </c>
      <c r="V48" s="3">
        <v>1323.5070000000001</v>
      </c>
      <c r="W48" s="2">
        <v>43</v>
      </c>
      <c r="X48" s="1">
        <v>1266.2280000000001</v>
      </c>
      <c r="Y48" s="2">
        <v>1251.5640000000001</v>
      </c>
      <c r="Z48" s="2">
        <v>1240.9590000000001</v>
      </c>
      <c r="AA48" s="2">
        <v>1234.2370000000001</v>
      </c>
      <c r="AB48" s="2">
        <v>1228.653</v>
      </c>
      <c r="AC48" s="3">
        <v>1226.1679999999999</v>
      </c>
      <c r="AD48" s="2"/>
      <c r="AE48">
        <f t="shared" si="19"/>
        <v>4.2</v>
      </c>
      <c r="AF48">
        <f t="shared" si="1"/>
        <v>0.65335535099430875</v>
      </c>
      <c r="AG48">
        <f t="shared" si="2"/>
        <v>0.49709085798608682</v>
      </c>
      <c r="AH48">
        <f t="shared" si="3"/>
        <v>0.41536083198650781</v>
      </c>
      <c r="AI48">
        <f t="shared" si="4"/>
        <v>0.36292600660529778</v>
      </c>
      <c r="AJ48">
        <f t="shared" si="5"/>
        <v>0.32404609654978589</v>
      </c>
      <c r="AK48">
        <f t="shared" si="6"/>
        <v>0.29714004637762681</v>
      </c>
      <c r="AL48">
        <f t="shared" si="20"/>
        <v>4.2</v>
      </c>
      <c r="AM48">
        <f t="shared" si="7"/>
        <v>0.76790808797695165</v>
      </c>
      <c r="AN48">
        <f t="shared" si="8"/>
        <v>0.88716885672124224</v>
      </c>
      <c r="AO48">
        <f t="shared" si="9"/>
        <v>0.9724263930855177</v>
      </c>
      <c r="AP48">
        <f t="shared" si="10"/>
        <v>0.98357107722577497</v>
      </c>
      <c r="AQ48">
        <f t="shared" si="11"/>
        <v>0.99920595882228902</v>
      </c>
      <c r="AR48">
        <f t="shared" si="12"/>
        <v>0.99577682524067257</v>
      </c>
      <c r="AS48">
        <f t="shared" si="21"/>
        <v>4.2</v>
      </c>
      <c r="AT48">
        <f t="shared" si="13"/>
        <v>0.59328227109830722</v>
      </c>
      <c r="AU48">
        <f t="shared" si="14"/>
        <v>0.49023961773592933</v>
      </c>
      <c r="AV48">
        <f t="shared" si="15"/>
        <v>0.41571920455344025</v>
      </c>
      <c r="AW48">
        <f t="shared" si="16"/>
        <v>0.36848429484927342</v>
      </c>
      <c r="AX48">
        <f t="shared" si="17"/>
        <v>0.32924601222682903</v>
      </c>
      <c r="AY48">
        <f t="shared" si="18"/>
        <v>0.31178413323027132</v>
      </c>
    </row>
    <row r="49" spans="3:51" ht="14.4" x14ac:dyDescent="0.3">
      <c r="C49">
        <v>44</v>
      </c>
      <c r="D49" s="10">
        <f t="shared" si="22"/>
        <v>3.2051282051282048E-2</v>
      </c>
      <c r="E49">
        <v>1024.4079999999999</v>
      </c>
      <c r="F49">
        <v>1322.0409999999999</v>
      </c>
      <c r="G49">
        <v>1328.0309999999999</v>
      </c>
      <c r="H49">
        <v>1181.021</v>
      </c>
      <c r="I49" s="1">
        <v>44</v>
      </c>
      <c r="J49" s="1">
        <v>1274.566</v>
      </c>
      <c r="K49" s="2">
        <v>1251.808</v>
      </c>
      <c r="L49" s="2">
        <v>1240.588</v>
      </c>
      <c r="M49" s="2">
        <v>1232.8</v>
      </c>
      <c r="N49" s="2">
        <v>1229.067</v>
      </c>
      <c r="O49" s="3">
        <v>1222.5820000000001</v>
      </c>
      <c r="P49" s="2">
        <v>44</v>
      </c>
      <c r="Q49" s="1">
        <v>1287.037</v>
      </c>
      <c r="R49" s="2">
        <v>1303.827</v>
      </c>
      <c r="S49" s="2">
        <v>1317.9739999999999</v>
      </c>
      <c r="T49" s="2">
        <v>1320.4939999999999</v>
      </c>
      <c r="U49" s="2">
        <v>1322.81</v>
      </c>
      <c r="V49" s="3">
        <v>1322.239</v>
      </c>
      <c r="W49" s="2">
        <v>44</v>
      </c>
      <c r="X49" s="1">
        <v>1265.894</v>
      </c>
      <c r="Y49" s="2">
        <v>1250.192</v>
      </c>
      <c r="Z49" s="2">
        <v>1240.598</v>
      </c>
      <c r="AA49" s="2">
        <v>1233.096</v>
      </c>
      <c r="AB49" s="2">
        <v>1228.162</v>
      </c>
      <c r="AC49" s="3">
        <v>1225.1120000000001</v>
      </c>
      <c r="AD49" s="2"/>
      <c r="AE49">
        <f t="shared" si="19"/>
        <v>4.8</v>
      </c>
      <c r="AF49">
        <f t="shared" si="1"/>
        <v>0.66334562473408087</v>
      </c>
      <c r="AG49">
        <f t="shared" si="2"/>
        <v>0.50196426038859765</v>
      </c>
      <c r="AH49">
        <f t="shared" si="3"/>
        <v>0.42240107786129638</v>
      </c>
      <c r="AI49">
        <f t="shared" si="4"/>
        <v>0.36717486881293437</v>
      </c>
      <c r="AJ49">
        <f t="shared" si="5"/>
        <v>0.34070344631967137</v>
      </c>
      <c r="AK49">
        <f t="shared" si="6"/>
        <v>0.2947170614097302</v>
      </c>
      <c r="AL49">
        <f t="shared" si="20"/>
        <v>4.8</v>
      </c>
      <c r="AM49">
        <f t="shared" si="7"/>
        <v>0.75177988937739393</v>
      </c>
      <c r="AN49">
        <f t="shared" si="8"/>
        <v>0.87084101545880055</v>
      </c>
      <c r="AO49">
        <f t="shared" si="9"/>
        <v>0.97116011913203792</v>
      </c>
      <c r="AP49">
        <f t="shared" si="10"/>
        <v>0.98902992483335683</v>
      </c>
      <c r="AQ49">
        <f t="shared" si="11"/>
        <v>1.0054531272159977</v>
      </c>
      <c r="AR49">
        <f t="shared" si="12"/>
        <v>1.0014040561622473</v>
      </c>
      <c r="AS49">
        <f t="shared" si="21"/>
        <v>4.8</v>
      </c>
      <c r="AT49">
        <f t="shared" si="13"/>
        <v>0.60185080130477986</v>
      </c>
      <c r="AU49">
        <f t="shared" si="14"/>
        <v>0.49050489292299004</v>
      </c>
      <c r="AV49">
        <f t="shared" si="15"/>
        <v>0.4224719897886825</v>
      </c>
      <c r="AW49">
        <f t="shared" si="16"/>
        <v>0.36927386186356581</v>
      </c>
      <c r="AX49">
        <f t="shared" si="17"/>
        <v>0.33428591689122167</v>
      </c>
      <c r="AY49">
        <f t="shared" si="18"/>
        <v>0.31265777903843517</v>
      </c>
    </row>
    <row r="50" spans="3:51" ht="14.4" x14ac:dyDescent="0.3">
      <c r="C50">
        <v>45</v>
      </c>
      <c r="D50" s="10">
        <f t="shared" si="22"/>
        <v>3.8461538461538464E-2</v>
      </c>
      <c r="E50">
        <v>1022.415</v>
      </c>
      <c r="F50">
        <v>1321.087</v>
      </c>
      <c r="G50">
        <v>1326.883</v>
      </c>
      <c r="H50">
        <v>1178.7439999999999</v>
      </c>
      <c r="I50" s="1">
        <v>45</v>
      </c>
      <c r="J50" s="1">
        <v>1274.204</v>
      </c>
      <c r="K50" s="2">
        <v>1251.5440000000001</v>
      </c>
      <c r="L50" s="2">
        <v>1238.366</v>
      </c>
      <c r="M50" s="2">
        <v>1231.7059999999999</v>
      </c>
      <c r="N50" s="2">
        <v>1227.3589999999999</v>
      </c>
      <c r="O50" s="3">
        <v>1224.0160000000001</v>
      </c>
      <c r="P50" s="2">
        <v>45</v>
      </c>
      <c r="Q50" s="1">
        <v>1282.904</v>
      </c>
      <c r="R50" s="2">
        <v>1300.915</v>
      </c>
      <c r="S50" s="2">
        <v>1315.6010000000001</v>
      </c>
      <c r="T50" s="2">
        <v>1318.72</v>
      </c>
      <c r="U50" s="2">
        <v>1321.739</v>
      </c>
      <c r="V50" s="3">
        <v>1321.0740000000001</v>
      </c>
      <c r="W50" s="2">
        <v>45</v>
      </c>
      <c r="X50" s="1">
        <v>1263.7829999999999</v>
      </c>
      <c r="Y50" s="2">
        <v>1250.6949999999999</v>
      </c>
      <c r="Z50" s="2">
        <v>1240.0250000000001</v>
      </c>
      <c r="AA50" s="2">
        <v>1232.886</v>
      </c>
      <c r="AB50" s="2">
        <v>1228.4829999999999</v>
      </c>
      <c r="AC50" s="3">
        <v>1225.231</v>
      </c>
      <c r="AD50" s="2"/>
      <c r="AE50">
        <f t="shared" si="19"/>
        <v>5.3999999999999995</v>
      </c>
      <c r="AF50">
        <f t="shared" si="1"/>
        <v>0.67063361036369884</v>
      </c>
      <c r="AG50">
        <f t="shared" si="2"/>
        <v>0.51144067498928747</v>
      </c>
      <c r="AH50">
        <f t="shared" si="3"/>
        <v>0.41886148247542937</v>
      </c>
      <c r="AI50">
        <f t="shared" si="4"/>
        <v>0.3720730910547056</v>
      </c>
      <c r="AJ50">
        <f t="shared" si="5"/>
        <v>0.34153418151928783</v>
      </c>
      <c r="AK50">
        <f t="shared" si="6"/>
        <v>0.31804865711696495</v>
      </c>
      <c r="AL50">
        <f t="shared" si="20"/>
        <v>5.3999999999999995</v>
      </c>
      <c r="AM50">
        <f t="shared" si="7"/>
        <v>0.73175358113851774</v>
      </c>
      <c r="AN50">
        <f t="shared" si="8"/>
        <v>0.85828597121038608</v>
      </c>
      <c r="AO50">
        <f t="shared" si="9"/>
        <v>0.96145929199187963</v>
      </c>
      <c r="AP50">
        <f t="shared" si="10"/>
        <v>0.98337115277885134</v>
      </c>
      <c r="AQ50">
        <f t="shared" si="11"/>
        <v>1.0045804851661131</v>
      </c>
      <c r="AR50">
        <f t="shared" si="12"/>
        <v>0.99990867130803818</v>
      </c>
      <c r="AS50">
        <f t="shared" si="21"/>
        <v>5.3999999999999995</v>
      </c>
      <c r="AT50">
        <f t="shared" si="13"/>
        <v>0.59742312582986123</v>
      </c>
      <c r="AU50">
        <f t="shared" si="14"/>
        <v>0.50547620887574374</v>
      </c>
      <c r="AV50">
        <f t="shared" si="15"/>
        <v>0.43051642862662826</v>
      </c>
      <c r="AW50">
        <f t="shared" si="16"/>
        <v>0.38036292617129064</v>
      </c>
      <c r="AX50">
        <f t="shared" si="17"/>
        <v>0.34943060073203464</v>
      </c>
      <c r="AY50">
        <f t="shared" si="18"/>
        <v>0.32658437717344763</v>
      </c>
    </row>
    <row r="51" spans="3:51" ht="14.4" x14ac:dyDescent="0.3">
      <c r="C51">
        <v>46</v>
      </c>
      <c r="D51" s="10">
        <f t="shared" si="22"/>
        <v>4.4871794871794872E-2</v>
      </c>
      <c r="E51">
        <v>1021.782</v>
      </c>
      <c r="F51">
        <v>1320.62</v>
      </c>
      <c r="G51">
        <v>1324.848</v>
      </c>
      <c r="H51">
        <v>1179.5360000000001</v>
      </c>
      <c r="I51" s="1">
        <v>46</v>
      </c>
      <c r="J51" s="1">
        <v>1274.848</v>
      </c>
      <c r="K51" s="2">
        <v>1251.5340000000001</v>
      </c>
      <c r="L51" s="2">
        <v>1238.489</v>
      </c>
      <c r="M51" s="2">
        <v>1232.768</v>
      </c>
      <c r="N51" s="2">
        <v>1227.019</v>
      </c>
      <c r="O51" s="3">
        <v>1223.4159999999999</v>
      </c>
      <c r="P51" s="2">
        <v>46</v>
      </c>
      <c r="Q51" s="1">
        <v>1278.951</v>
      </c>
      <c r="R51" s="2">
        <v>1297.81</v>
      </c>
      <c r="S51" s="2">
        <v>1312.296</v>
      </c>
      <c r="T51" s="2">
        <v>1317.0540000000001</v>
      </c>
      <c r="U51" s="2">
        <v>1320.6410000000001</v>
      </c>
      <c r="V51" s="3">
        <v>1320.3040000000001</v>
      </c>
      <c r="W51" s="2">
        <v>46</v>
      </c>
      <c r="X51" s="1">
        <v>1265.9580000000001</v>
      </c>
      <c r="Y51" s="2">
        <v>1250.5899999999999</v>
      </c>
      <c r="Z51" s="2">
        <v>1239.4549999999999</v>
      </c>
      <c r="AA51" s="2">
        <v>1233.5619999999999</v>
      </c>
      <c r="AB51" s="2">
        <v>1227.4690000000001</v>
      </c>
      <c r="AC51" s="3">
        <v>1224.6510000000001</v>
      </c>
      <c r="AD51" s="2"/>
      <c r="AE51">
        <f t="shared" si="19"/>
        <v>6</v>
      </c>
      <c r="AF51">
        <f t="shared" si="1"/>
        <v>0.67556916446939419</v>
      </c>
      <c r="AG51">
        <f t="shared" si="2"/>
        <v>0.51032009299424552</v>
      </c>
      <c r="AH51">
        <f t="shared" si="3"/>
        <v>0.41785744662754137</v>
      </c>
      <c r="AI51">
        <f t="shared" si="4"/>
        <v>0.37730713617419431</v>
      </c>
      <c r="AJ51">
        <f t="shared" si="5"/>
        <v>0.3365583623940348</v>
      </c>
      <c r="AK51">
        <f t="shared" si="6"/>
        <v>0.31102038501885354</v>
      </c>
      <c r="AL51">
        <f t="shared" si="20"/>
        <v>6</v>
      </c>
      <c r="AM51">
        <f t="shared" si="7"/>
        <v>0.70465112982336819</v>
      </c>
      <c r="AN51">
        <f t="shared" si="8"/>
        <v>0.83832326840747373</v>
      </c>
      <c r="AO51">
        <f t="shared" si="9"/>
        <v>0.94099968812905888</v>
      </c>
      <c r="AP51">
        <f t="shared" si="10"/>
        <v>0.97472427773525128</v>
      </c>
      <c r="AQ51">
        <f t="shared" si="11"/>
        <v>1.0001488474951106</v>
      </c>
      <c r="AR51">
        <f t="shared" si="12"/>
        <v>0.99776019959740436</v>
      </c>
      <c r="AS51">
        <f t="shared" si="21"/>
        <v>6</v>
      </c>
      <c r="AT51">
        <f t="shared" si="13"/>
        <v>0.61255705820645945</v>
      </c>
      <c r="AU51">
        <f t="shared" si="14"/>
        <v>0.50362904369028338</v>
      </c>
      <c r="AV51">
        <f t="shared" si="15"/>
        <v>0.42470443140256825</v>
      </c>
      <c r="AW51">
        <f t="shared" si="16"/>
        <v>0.38293498908451634</v>
      </c>
      <c r="AX51">
        <f t="shared" si="17"/>
        <v>0.33974795157494864</v>
      </c>
      <c r="AY51">
        <f t="shared" si="18"/>
        <v>0.31977403532647264</v>
      </c>
    </row>
    <row r="52" spans="3:51" ht="14.4" x14ac:dyDescent="0.3">
      <c r="C52">
        <v>47</v>
      </c>
      <c r="D52" s="10">
        <f t="shared" si="22"/>
        <v>5.128205128205128E-2</v>
      </c>
      <c r="E52">
        <v>1022.765</v>
      </c>
      <c r="F52">
        <v>1321.0350000000001</v>
      </c>
      <c r="G52">
        <v>1324.2750000000001</v>
      </c>
      <c r="H52">
        <v>1178.4860000000001</v>
      </c>
      <c r="I52" s="1">
        <v>47</v>
      </c>
      <c r="J52" s="1">
        <v>1275.278</v>
      </c>
      <c r="K52" s="2">
        <v>1252.3320000000001</v>
      </c>
      <c r="L52" s="2">
        <v>1239.6279999999999</v>
      </c>
      <c r="M52" s="2">
        <v>1232.3420000000001</v>
      </c>
      <c r="N52" s="2">
        <v>1227.355</v>
      </c>
      <c r="O52" s="3">
        <v>1222.963</v>
      </c>
      <c r="P52" s="2">
        <v>47</v>
      </c>
      <c r="Q52" s="1">
        <v>1277.1089999999999</v>
      </c>
      <c r="R52" s="2">
        <v>1295.067</v>
      </c>
      <c r="S52" s="2">
        <v>1309.306</v>
      </c>
      <c r="T52" s="2">
        <v>1315.0229999999999</v>
      </c>
      <c r="U52" s="2">
        <v>1319.019</v>
      </c>
      <c r="V52" s="3">
        <v>1319.365</v>
      </c>
      <c r="W52" s="2">
        <v>47</v>
      </c>
      <c r="X52" s="1">
        <v>1265.558</v>
      </c>
      <c r="Y52" s="2">
        <v>1250.1610000000001</v>
      </c>
      <c r="Z52" s="2">
        <v>1240.655</v>
      </c>
      <c r="AA52" s="2">
        <v>1234.2380000000001</v>
      </c>
      <c r="AB52" s="2">
        <v>1226.845</v>
      </c>
      <c r="AC52" s="3">
        <v>1224.316</v>
      </c>
      <c r="AD52" s="2"/>
      <c r="AE52">
        <f t="shared" si="19"/>
        <v>6.6</v>
      </c>
      <c r="AF52">
        <f t="shared" si="1"/>
        <v>0.67900862159678377</v>
      </c>
      <c r="AG52">
        <f t="shared" si="2"/>
        <v>0.51803941100954765</v>
      </c>
      <c r="AH52">
        <f t="shared" si="3"/>
        <v>0.42891917866838658</v>
      </c>
      <c r="AI52">
        <f t="shared" si="4"/>
        <v>0.37780692954703299</v>
      </c>
      <c r="AJ52">
        <f t="shared" si="5"/>
        <v>0.34282246806361266</v>
      </c>
      <c r="AK52">
        <f t="shared" si="6"/>
        <v>0.31201200990536493</v>
      </c>
      <c r="AL52">
        <f t="shared" si="20"/>
        <v>6.6</v>
      </c>
      <c r="AM52">
        <f t="shared" si="7"/>
        <v>0.69185332762769181</v>
      </c>
      <c r="AN52">
        <f t="shared" si="8"/>
        <v>0.8178310615998704</v>
      </c>
      <c r="AO52">
        <f t="shared" si="9"/>
        <v>0.91771952100681142</v>
      </c>
      <c r="AP52">
        <f t="shared" si="10"/>
        <v>0.95782502858666019</v>
      </c>
      <c r="AQ52">
        <f t="shared" si="11"/>
        <v>0.9858574946158859</v>
      </c>
      <c r="AR52">
        <f t="shared" si="12"/>
        <v>0.98828473016296103</v>
      </c>
      <c r="AS52">
        <f t="shared" si="21"/>
        <v>6.6</v>
      </c>
      <c r="AT52">
        <f t="shared" si="13"/>
        <v>0.61082154206623618</v>
      </c>
      <c r="AU52">
        <f t="shared" si="14"/>
        <v>0.50280956022139733</v>
      </c>
      <c r="AV52">
        <f t="shared" si="15"/>
        <v>0.43612371886158358</v>
      </c>
      <c r="AW52">
        <f t="shared" si="16"/>
        <v>0.39110761913447278</v>
      </c>
      <c r="AX52">
        <f t="shared" si="17"/>
        <v>0.33924475092775069</v>
      </c>
      <c r="AY52">
        <f t="shared" si="18"/>
        <v>0.32150348301285825</v>
      </c>
    </row>
    <row r="53" spans="3:51" ht="14.4" x14ac:dyDescent="0.3">
      <c r="C53">
        <v>48</v>
      </c>
      <c r="D53" s="10">
        <f t="shared" si="22"/>
        <v>5.7692307692307696E-2</v>
      </c>
      <c r="E53">
        <v>1021.7190000000001</v>
      </c>
      <c r="F53">
        <v>1318.943</v>
      </c>
      <c r="G53">
        <v>1324.327</v>
      </c>
      <c r="H53">
        <v>1178.7090000000001</v>
      </c>
      <c r="I53" s="1">
        <v>48</v>
      </c>
      <c r="J53" s="1">
        <v>1274.3620000000001</v>
      </c>
      <c r="K53" s="2">
        <v>1251.0170000000001</v>
      </c>
      <c r="L53" s="2">
        <v>1238.9069999999999</v>
      </c>
      <c r="M53" s="2">
        <v>1229.961</v>
      </c>
      <c r="N53" s="2">
        <v>1227.096</v>
      </c>
      <c r="O53" s="3">
        <v>1222.4369999999999</v>
      </c>
      <c r="P53" s="2">
        <v>48</v>
      </c>
      <c r="Q53" s="1">
        <v>1274.8689999999999</v>
      </c>
      <c r="R53" s="2">
        <v>1293.5640000000001</v>
      </c>
      <c r="S53" s="2">
        <v>1307.703</v>
      </c>
      <c r="T53" s="2">
        <v>1312.931</v>
      </c>
      <c r="U53" s="2">
        <v>1318.674</v>
      </c>
      <c r="V53" s="3">
        <v>1318.972</v>
      </c>
      <c r="W53" s="2">
        <v>48</v>
      </c>
      <c r="X53" s="1">
        <v>1264.925</v>
      </c>
      <c r="Y53" s="2">
        <v>1248.183</v>
      </c>
      <c r="Z53" s="2">
        <v>1238.8810000000001</v>
      </c>
      <c r="AA53" s="2">
        <v>1231.93</v>
      </c>
      <c r="AB53" s="2">
        <v>1226.597</v>
      </c>
      <c r="AC53" s="3">
        <v>1223.489</v>
      </c>
      <c r="AD53" s="2"/>
      <c r="AE53">
        <f t="shared" si="19"/>
        <v>7.1999999999999993</v>
      </c>
      <c r="AF53">
        <f t="shared" si="1"/>
        <v>0.68209564014433066</v>
      </c>
      <c r="AG53">
        <f t="shared" si="2"/>
        <v>0.51562388579089258</v>
      </c>
      <c r="AH53">
        <f t="shared" si="3"/>
        <v>0.42926822311279644</v>
      </c>
      <c r="AI53">
        <f t="shared" si="4"/>
        <v>0.36547484918065504</v>
      </c>
      <c r="AJ53">
        <f t="shared" si="5"/>
        <v>0.34504471098307093</v>
      </c>
      <c r="AK53">
        <f t="shared" si="6"/>
        <v>0.31182166949527118</v>
      </c>
      <c r="AL53">
        <f t="shared" si="20"/>
        <v>7.1999999999999993</v>
      </c>
      <c r="AM53">
        <f t="shared" si="7"/>
        <v>0.68571102585678156</v>
      </c>
      <c r="AN53">
        <f t="shared" si="8"/>
        <v>0.81902391716702139</v>
      </c>
      <c r="AO53">
        <f t="shared" si="9"/>
        <v>0.91984825363321299</v>
      </c>
      <c r="AP53">
        <f t="shared" si="10"/>
        <v>0.9571287990073738</v>
      </c>
      <c r="AQ53">
        <f t="shared" si="11"/>
        <v>0.99808177760029659</v>
      </c>
      <c r="AR53">
        <f t="shared" si="12"/>
        <v>1.000206797210377</v>
      </c>
      <c r="AS53">
        <f t="shared" si="21"/>
        <v>7.1999999999999993</v>
      </c>
      <c r="AT53">
        <f t="shared" si="13"/>
        <v>0.61480097551235746</v>
      </c>
      <c r="AU53">
        <f t="shared" si="14"/>
        <v>0.49541480668026278</v>
      </c>
      <c r="AV53">
        <f t="shared" si="15"/>
        <v>0.42908281871728726</v>
      </c>
      <c r="AW53">
        <f t="shared" si="16"/>
        <v>0.37951566667142084</v>
      </c>
      <c r="AX53">
        <f t="shared" si="17"/>
        <v>0.34148637277692961</v>
      </c>
      <c r="AY53">
        <f t="shared" si="18"/>
        <v>0.31932341657515295</v>
      </c>
    </row>
    <row r="54" spans="3:51" ht="14.4" x14ac:dyDescent="0.3">
      <c r="C54">
        <v>49</v>
      </c>
      <c r="D54" s="10">
        <f t="shared" si="22"/>
        <v>6.4102564102564097E-2</v>
      </c>
      <c r="E54">
        <v>1020.68</v>
      </c>
      <c r="F54">
        <v>1317.7850000000001</v>
      </c>
      <c r="G54">
        <v>1322.9490000000001</v>
      </c>
      <c r="H54">
        <v>1177.5360000000001</v>
      </c>
      <c r="I54" s="1">
        <v>49</v>
      </c>
      <c r="J54" s="1">
        <v>1274.576</v>
      </c>
      <c r="K54" s="2">
        <v>1249.723</v>
      </c>
      <c r="L54" s="2">
        <v>1236.902</v>
      </c>
      <c r="M54" s="2">
        <v>1229.1420000000001</v>
      </c>
      <c r="N54" s="2">
        <v>1226.31</v>
      </c>
      <c r="O54" s="3">
        <v>1222.6310000000001</v>
      </c>
      <c r="P54" s="2">
        <v>49</v>
      </c>
      <c r="Q54" s="1">
        <v>1272.7059999999999</v>
      </c>
      <c r="R54" s="2">
        <v>1290.777</v>
      </c>
      <c r="S54" s="2">
        <v>1305.473</v>
      </c>
      <c r="T54" s="2">
        <v>1311.771</v>
      </c>
      <c r="U54" s="2">
        <v>1317.037</v>
      </c>
      <c r="V54" s="3">
        <v>1317.72</v>
      </c>
      <c r="W54" s="2">
        <v>49</v>
      </c>
      <c r="X54" s="1">
        <v>1263.931</v>
      </c>
      <c r="Y54" s="2">
        <v>1247.0350000000001</v>
      </c>
      <c r="Z54" s="2">
        <v>1238.2159999999999</v>
      </c>
      <c r="AA54" s="2">
        <v>1231.615</v>
      </c>
      <c r="AB54" s="2">
        <v>1227.0540000000001</v>
      </c>
      <c r="AC54" s="3">
        <v>1224.134</v>
      </c>
      <c r="AD54" s="2"/>
      <c r="AE54">
        <f t="shared" si="19"/>
        <v>7.8</v>
      </c>
      <c r="AF54">
        <f t="shared" si="1"/>
        <v>0.69191224179851507</v>
      </c>
      <c r="AG54">
        <f t="shared" si="2"/>
        <v>0.51470598720846417</v>
      </c>
      <c r="AH54">
        <f t="shared" si="3"/>
        <v>0.42329000563283858</v>
      </c>
      <c r="AI54">
        <f t="shared" si="4"/>
        <v>0.36795984285092931</v>
      </c>
      <c r="AJ54">
        <f t="shared" si="5"/>
        <v>0.34776718550577812</v>
      </c>
      <c r="AK54">
        <f t="shared" si="6"/>
        <v>0.32153526941368582</v>
      </c>
      <c r="AL54">
        <f t="shared" si="20"/>
        <v>7.8</v>
      </c>
      <c r="AM54">
        <f t="shared" si="7"/>
        <v>0.67857881339617276</v>
      </c>
      <c r="AN54">
        <f t="shared" si="8"/>
        <v>0.80742821695698341</v>
      </c>
      <c r="AO54">
        <f t="shared" si="9"/>
        <v>0.91221327781303163</v>
      </c>
      <c r="AP54">
        <f t="shared" si="10"/>
        <v>0.95711912384401943</v>
      </c>
      <c r="AQ54">
        <f t="shared" si="11"/>
        <v>0.99466662863906308</v>
      </c>
      <c r="AR54">
        <f t="shared" si="12"/>
        <v>0.99953653858494496</v>
      </c>
      <c r="AS54">
        <f t="shared" si="21"/>
        <v>7.8</v>
      </c>
      <c r="AT54">
        <f t="shared" si="13"/>
        <v>0.61601152236379564</v>
      </c>
      <c r="AU54">
        <f t="shared" si="14"/>
        <v>0.49554007515205106</v>
      </c>
      <c r="AV54">
        <f t="shared" si="15"/>
        <v>0.43265905639255769</v>
      </c>
      <c r="AW54">
        <f t="shared" si="16"/>
        <v>0.38559276714985447</v>
      </c>
      <c r="AX54">
        <f t="shared" si="17"/>
        <v>0.35307203616425087</v>
      </c>
      <c r="AY54">
        <f t="shared" si="18"/>
        <v>0.33225192336487214</v>
      </c>
    </row>
    <row r="55" spans="3:51" ht="14.4" x14ac:dyDescent="0.3">
      <c r="C55">
        <v>50</v>
      </c>
      <c r="D55" s="10">
        <f t="shared" si="22"/>
        <v>7.0512820512820512E-2</v>
      </c>
      <c r="E55">
        <v>1021.893</v>
      </c>
      <c r="F55">
        <v>1319.414</v>
      </c>
      <c r="G55">
        <v>1321.4549999999999</v>
      </c>
      <c r="H55">
        <v>1177.54</v>
      </c>
      <c r="I55" s="1">
        <v>50</v>
      </c>
      <c r="J55" s="1">
        <v>1271.9159999999999</v>
      </c>
      <c r="K55" s="2">
        <v>1249.9960000000001</v>
      </c>
      <c r="L55" s="2">
        <v>1236.6030000000001</v>
      </c>
      <c r="M55" s="2">
        <v>1230.546</v>
      </c>
      <c r="N55" s="2">
        <v>1225.2070000000001</v>
      </c>
      <c r="O55" s="3">
        <v>1223.1880000000001</v>
      </c>
      <c r="P55" s="2">
        <v>50</v>
      </c>
      <c r="Q55" s="1">
        <v>1271.9449999999999</v>
      </c>
      <c r="R55" s="2">
        <v>1288.086</v>
      </c>
      <c r="S55" s="2">
        <v>1302.8979999999999</v>
      </c>
      <c r="T55" s="2">
        <v>1309.8879999999999</v>
      </c>
      <c r="U55" s="2">
        <v>1315.08</v>
      </c>
      <c r="V55" s="3">
        <v>1317.653</v>
      </c>
      <c r="W55" s="2">
        <v>50</v>
      </c>
      <c r="X55" s="1">
        <v>1264.221</v>
      </c>
      <c r="Y55" s="2">
        <v>1248.076</v>
      </c>
      <c r="Z55" s="2">
        <v>1236.2349999999999</v>
      </c>
      <c r="AA55" s="2">
        <v>1232.1130000000001</v>
      </c>
      <c r="AB55" s="2">
        <v>1226.299</v>
      </c>
      <c r="AC55" s="3">
        <v>1223.3920000000001</v>
      </c>
      <c r="AD55" s="2"/>
      <c r="AE55">
        <f t="shared" si="19"/>
        <v>8.4</v>
      </c>
      <c r="AF55">
        <f t="shared" si="1"/>
        <v>0.66520997504828205</v>
      </c>
      <c r="AG55">
        <f t="shared" si="2"/>
        <v>0.51070668339512604</v>
      </c>
      <c r="AH55">
        <f t="shared" si="3"/>
        <v>0.41630601801598666</v>
      </c>
      <c r="AI55">
        <f t="shared" si="4"/>
        <v>0.37361320608427251</v>
      </c>
      <c r="AJ55">
        <f t="shared" si="5"/>
        <v>0.33598122277513948</v>
      </c>
      <c r="AK55">
        <f t="shared" si="6"/>
        <v>0.32175028546456808</v>
      </c>
      <c r="AL55">
        <f t="shared" si="20"/>
        <v>8.4</v>
      </c>
      <c r="AM55">
        <f t="shared" si="7"/>
        <v>0.66541438177537782</v>
      </c>
      <c r="AN55">
        <f t="shared" si="8"/>
        <v>0.77918434667380942</v>
      </c>
      <c r="AO55">
        <f t="shared" si="9"/>
        <v>0.88358684466498394</v>
      </c>
      <c r="AP55">
        <f t="shared" si="10"/>
        <v>0.93285591440292048</v>
      </c>
      <c r="AQ55">
        <f t="shared" si="11"/>
        <v>0.96945176706091274</v>
      </c>
      <c r="AR55">
        <f t="shared" si="12"/>
        <v>0.9875875777097991</v>
      </c>
      <c r="AS55">
        <f t="shared" si="21"/>
        <v>8.4</v>
      </c>
      <c r="AT55">
        <f t="shared" si="13"/>
        <v>0.61097170728956696</v>
      </c>
      <c r="AU55">
        <f t="shared" si="14"/>
        <v>0.49717354835981253</v>
      </c>
      <c r="AV55">
        <f t="shared" si="15"/>
        <v>0.41371216713421716</v>
      </c>
      <c r="AW55">
        <f t="shared" si="16"/>
        <v>0.38465821785528065</v>
      </c>
      <c r="AX55">
        <f t="shared" si="17"/>
        <v>0.34367819332647281</v>
      </c>
      <c r="AY55">
        <f t="shared" si="18"/>
        <v>0.32318818106206976</v>
      </c>
    </row>
    <row r="56" spans="3:51" ht="14.4" x14ac:dyDescent="0.3">
      <c r="C56">
        <v>51</v>
      </c>
      <c r="D56" s="10">
        <f t="shared" si="22"/>
        <v>7.6923076923076927E-2</v>
      </c>
      <c r="E56">
        <v>1021.437</v>
      </c>
      <c r="F56">
        <v>1318.751</v>
      </c>
      <c r="G56">
        <v>1320.847</v>
      </c>
      <c r="H56">
        <v>1177.9100000000001</v>
      </c>
      <c r="I56" s="1">
        <v>51</v>
      </c>
      <c r="J56" s="1">
        <v>1271.8789999999999</v>
      </c>
      <c r="K56" s="2">
        <v>1250.4079999999999</v>
      </c>
      <c r="L56" s="2">
        <v>1238.9169999999999</v>
      </c>
      <c r="M56" s="2">
        <v>1230.992</v>
      </c>
      <c r="N56" s="2">
        <v>1226.8489999999999</v>
      </c>
      <c r="O56" s="3">
        <v>1221.0809999999999</v>
      </c>
      <c r="P56" s="2">
        <v>51</v>
      </c>
      <c r="Q56" s="1">
        <v>1270.3209999999999</v>
      </c>
      <c r="R56" s="2">
        <v>1285.732</v>
      </c>
      <c r="S56" s="2">
        <v>1301.1479999999999</v>
      </c>
      <c r="T56" s="2">
        <v>1308.9369999999999</v>
      </c>
      <c r="U56" s="2">
        <v>1314.9269999999999</v>
      </c>
      <c r="V56" s="3">
        <v>1316.4059999999999</v>
      </c>
      <c r="W56" s="2">
        <v>51</v>
      </c>
      <c r="X56" s="1">
        <v>1263.5820000000001</v>
      </c>
      <c r="Y56" s="2">
        <v>1247.9059999999999</v>
      </c>
      <c r="Z56" s="2">
        <v>1237.8</v>
      </c>
      <c r="AA56" s="2">
        <v>1233.0029999999999</v>
      </c>
      <c r="AB56" s="2">
        <v>1226.17</v>
      </c>
      <c r="AC56" s="3">
        <v>1224.098</v>
      </c>
      <c r="AD56" s="2"/>
      <c r="AE56">
        <f t="shared" si="19"/>
        <v>9</v>
      </c>
      <c r="AF56">
        <f t="shared" si="1"/>
        <v>0.66719918205636064</v>
      </c>
      <c r="AG56">
        <f t="shared" si="2"/>
        <v>0.51475067629454407</v>
      </c>
      <c r="AH56">
        <f t="shared" si="3"/>
        <v>0.43316221838811059</v>
      </c>
      <c r="AI56">
        <f t="shared" si="4"/>
        <v>0.37689309221036432</v>
      </c>
      <c r="AJ56">
        <f t="shared" si="5"/>
        <v>0.3474769420836254</v>
      </c>
      <c r="AK56">
        <f t="shared" si="6"/>
        <v>0.30652295851349998</v>
      </c>
      <c r="AL56">
        <f t="shared" si="20"/>
        <v>9</v>
      </c>
      <c r="AM56">
        <f t="shared" si="7"/>
        <v>0.65613706236110148</v>
      </c>
      <c r="AN56">
        <f t="shared" si="8"/>
        <v>0.76555832463558171</v>
      </c>
      <c r="AO56">
        <f t="shared" si="9"/>
        <v>0.87501508793604077</v>
      </c>
      <c r="AP56">
        <f t="shared" si="10"/>
        <v>0.93031858620714081</v>
      </c>
      <c r="AQ56">
        <f t="shared" si="11"/>
        <v>0.97284881533076251</v>
      </c>
      <c r="AR56">
        <f t="shared" si="12"/>
        <v>0.98335001881554351</v>
      </c>
      <c r="AS56">
        <f t="shared" si="21"/>
        <v>9</v>
      </c>
      <c r="AT56">
        <f t="shared" si="13"/>
        <v>0.60828877954572946</v>
      </c>
      <c r="AU56">
        <f t="shared" si="14"/>
        <v>0.49698596289432706</v>
      </c>
      <c r="AV56">
        <f t="shared" si="15"/>
        <v>0.42523128918425684</v>
      </c>
      <c r="AW56">
        <f t="shared" si="16"/>
        <v>0.39117160485937963</v>
      </c>
      <c r="AX56">
        <f t="shared" si="17"/>
        <v>0.34265590275558983</v>
      </c>
      <c r="AY56">
        <f t="shared" si="18"/>
        <v>0.32794427758962169</v>
      </c>
    </row>
    <row r="57" spans="3:51" ht="14.4" x14ac:dyDescent="0.3">
      <c r="C57">
        <v>52</v>
      </c>
      <c r="D57" s="10">
        <f t="shared" si="22"/>
        <v>8.3333333333333329E-2</v>
      </c>
      <c r="E57">
        <v>1020.893</v>
      </c>
      <c r="F57">
        <v>1317.9359999999999</v>
      </c>
      <c r="G57">
        <v>1321.78</v>
      </c>
      <c r="H57">
        <v>1176.268</v>
      </c>
      <c r="I57" s="1">
        <v>52</v>
      </c>
      <c r="J57" s="1">
        <v>1272.326</v>
      </c>
      <c r="K57" s="2">
        <v>1250.172</v>
      </c>
      <c r="L57" s="2">
        <v>1237.327</v>
      </c>
      <c r="M57" s="2">
        <v>1230.114</v>
      </c>
      <c r="N57" s="2">
        <v>1228.2429999999999</v>
      </c>
      <c r="O57" s="3">
        <v>1222.4090000000001</v>
      </c>
      <c r="P57" s="2">
        <v>52</v>
      </c>
      <c r="Q57" s="1">
        <v>1270.241</v>
      </c>
      <c r="R57" s="2">
        <v>1284.0060000000001</v>
      </c>
      <c r="S57" s="2">
        <v>1299.5640000000001</v>
      </c>
      <c r="T57" s="2">
        <v>1308.962</v>
      </c>
      <c r="U57" s="2">
        <v>1313.7629999999999</v>
      </c>
      <c r="V57" s="3">
        <v>1316.5170000000001</v>
      </c>
      <c r="W57" s="2">
        <v>52</v>
      </c>
      <c r="X57" s="1">
        <v>1262.7909999999999</v>
      </c>
      <c r="Y57" s="2">
        <v>1248.0360000000001</v>
      </c>
      <c r="Z57" s="2">
        <v>1238.838</v>
      </c>
      <c r="AA57" s="2">
        <v>1232.5809999999999</v>
      </c>
      <c r="AB57" s="2">
        <v>1227.527</v>
      </c>
      <c r="AC57" s="3">
        <v>1224.1010000000001</v>
      </c>
      <c r="AD57" s="2"/>
      <c r="AE57">
        <f t="shared" si="19"/>
        <v>9.6</v>
      </c>
      <c r="AF57">
        <f t="shared" si="1"/>
        <v>0.6780500889403398</v>
      </c>
      <c r="AG57">
        <f t="shared" si="2"/>
        <v>0.52167038427873658</v>
      </c>
      <c r="AH57">
        <f t="shared" si="3"/>
        <v>0.43100064940565275</v>
      </c>
      <c r="AI57">
        <f t="shared" si="4"/>
        <v>0.38008583448626398</v>
      </c>
      <c r="AJ57">
        <f t="shared" si="5"/>
        <v>0.36687889996329409</v>
      </c>
      <c r="AK57">
        <f t="shared" si="6"/>
        <v>0.3256981110766024</v>
      </c>
      <c r="AL57">
        <f t="shared" si="20"/>
        <v>9.6</v>
      </c>
      <c r="AM57">
        <f t="shared" si="7"/>
        <v>0.66333258039924348</v>
      </c>
      <c r="AN57">
        <f t="shared" si="8"/>
        <v>0.76049637179885465</v>
      </c>
      <c r="AO57">
        <f t="shared" si="9"/>
        <v>0.87031651466809823</v>
      </c>
      <c r="AP57">
        <f t="shared" si="10"/>
        <v>0.93665471383798782</v>
      </c>
      <c r="AQ57">
        <f t="shared" si="11"/>
        <v>0.97054380664652562</v>
      </c>
      <c r="AR57">
        <f t="shared" si="12"/>
        <v>0.98998362368354276</v>
      </c>
      <c r="AS57">
        <f t="shared" si="21"/>
        <v>9.6</v>
      </c>
      <c r="AT57">
        <f t="shared" si="13"/>
        <v>0.61074484004856411</v>
      </c>
      <c r="AU57">
        <f t="shared" si="14"/>
        <v>0.50659287912584416</v>
      </c>
      <c r="AV57">
        <f t="shared" si="15"/>
        <v>0.44166643137476341</v>
      </c>
      <c r="AW57">
        <f t="shared" si="16"/>
        <v>0.3974997882372866</v>
      </c>
      <c r="AX57">
        <f t="shared" si="17"/>
        <v>0.36182482988395442</v>
      </c>
      <c r="AY57">
        <f t="shared" si="18"/>
        <v>0.33764152807973657</v>
      </c>
    </row>
    <row r="58" spans="3:51" ht="14.4" x14ac:dyDescent="0.3">
      <c r="C58">
        <v>53</v>
      </c>
      <c r="D58" s="10">
        <f t="shared" si="22"/>
        <v>8.9743589743589744E-2</v>
      </c>
      <c r="E58">
        <v>1019.231</v>
      </c>
      <c r="F58">
        <v>1316.7660000000001</v>
      </c>
      <c r="G58">
        <v>1322.0260000000001</v>
      </c>
      <c r="H58">
        <v>1175.5899999999999</v>
      </c>
      <c r="I58" s="1">
        <v>53</v>
      </c>
      <c r="J58" s="1">
        <v>1271.1120000000001</v>
      </c>
      <c r="K58" s="2">
        <v>1248.7460000000001</v>
      </c>
      <c r="L58" s="2">
        <v>1236.345</v>
      </c>
      <c r="M58" s="2">
        <v>1229.991</v>
      </c>
      <c r="N58" s="2">
        <v>1224.9749999999999</v>
      </c>
      <c r="O58" s="3">
        <v>1221.6400000000001</v>
      </c>
      <c r="P58" s="2">
        <v>53</v>
      </c>
      <c r="Q58" s="1">
        <v>1268.4449999999999</v>
      </c>
      <c r="R58" s="2">
        <v>1281.819</v>
      </c>
      <c r="S58" s="2">
        <v>1297.329</v>
      </c>
      <c r="T58" s="2">
        <v>1307.23</v>
      </c>
      <c r="U58" s="2">
        <v>1312.0250000000001</v>
      </c>
      <c r="V58" s="3">
        <v>1315.076</v>
      </c>
      <c r="W58" s="2">
        <v>53</v>
      </c>
      <c r="X58" s="1">
        <v>1262.511</v>
      </c>
      <c r="Y58" s="2">
        <v>1247.8119999999999</v>
      </c>
      <c r="Z58" s="2">
        <v>1236.857</v>
      </c>
      <c r="AA58" s="2">
        <v>1230.759</v>
      </c>
      <c r="AB58" s="2">
        <v>1226.519</v>
      </c>
      <c r="AC58" s="3">
        <v>1224.078</v>
      </c>
      <c r="AD58" s="2"/>
      <c r="AE58">
        <f t="shared" si="19"/>
        <v>10.199999999999999</v>
      </c>
      <c r="AF58">
        <f t="shared" si="1"/>
        <v>0.6766164220547406</v>
      </c>
      <c r="AG58">
        <f t="shared" si="2"/>
        <v>0.51819006063353612</v>
      </c>
      <c r="AH58">
        <f t="shared" si="3"/>
        <v>0.43034935116450418</v>
      </c>
      <c r="AI58">
        <f t="shared" si="4"/>
        <v>0.38534170113900384</v>
      </c>
      <c r="AJ58">
        <f t="shared" si="5"/>
        <v>0.34981158270527524</v>
      </c>
      <c r="AK58">
        <f t="shared" si="6"/>
        <v>0.32618858729529193</v>
      </c>
      <c r="AL58">
        <f t="shared" si="20"/>
        <v>10.199999999999999</v>
      </c>
      <c r="AM58">
        <f t="shared" si="7"/>
        <v>0.6577251090836963</v>
      </c>
      <c r="AN58">
        <f t="shared" si="8"/>
        <v>0.75245792485974894</v>
      </c>
      <c r="AO58">
        <f t="shared" si="9"/>
        <v>0.86232079106930282</v>
      </c>
      <c r="AP58">
        <f t="shared" si="10"/>
        <v>0.93245310817702687</v>
      </c>
      <c r="AQ58">
        <f t="shared" si="11"/>
        <v>0.96641780472601591</v>
      </c>
      <c r="AR58">
        <f t="shared" si="12"/>
        <v>0.98802912676375554</v>
      </c>
      <c r="AS58">
        <f t="shared" si="21"/>
        <v>10.199999999999999</v>
      </c>
      <c r="AT58">
        <f t="shared" si="13"/>
        <v>0.61569246897489627</v>
      </c>
      <c r="AU58">
        <f t="shared" si="14"/>
        <v>0.51157420524735009</v>
      </c>
      <c r="AV58">
        <f t="shared" si="15"/>
        <v>0.43397602992009965</v>
      </c>
      <c r="AW58">
        <f t="shared" si="16"/>
        <v>0.3907817192723978</v>
      </c>
      <c r="AX58">
        <f t="shared" si="17"/>
        <v>0.36074828582761964</v>
      </c>
      <c r="AY58">
        <f t="shared" si="18"/>
        <v>0.34345781152603844</v>
      </c>
    </row>
    <row r="59" spans="3:51" ht="14.4" x14ac:dyDescent="0.3">
      <c r="C59">
        <v>54</v>
      </c>
      <c r="D59" s="10">
        <f t="shared" si="22"/>
        <v>9.6153846153846159E-2</v>
      </c>
      <c r="E59">
        <v>1019.388</v>
      </c>
      <c r="F59">
        <v>1317.6510000000001</v>
      </c>
      <c r="G59">
        <v>1320.441</v>
      </c>
      <c r="H59">
        <v>1174.653</v>
      </c>
      <c r="I59" s="1">
        <v>54</v>
      </c>
      <c r="J59" s="1">
        <v>1270.373</v>
      </c>
      <c r="K59" s="2">
        <v>1250.105</v>
      </c>
      <c r="L59" s="2">
        <v>1236.395</v>
      </c>
      <c r="M59" s="2">
        <v>1230.6410000000001</v>
      </c>
      <c r="N59" s="2">
        <v>1225.384</v>
      </c>
      <c r="O59" s="3">
        <v>1221.6479999999999</v>
      </c>
      <c r="P59" s="2">
        <v>54</v>
      </c>
      <c r="Q59" s="1">
        <v>1267.3900000000001</v>
      </c>
      <c r="R59" s="2">
        <v>1278.788</v>
      </c>
      <c r="S59" s="2">
        <v>1295.4590000000001</v>
      </c>
      <c r="T59" s="2">
        <v>1305.057</v>
      </c>
      <c r="U59" s="2">
        <v>1311.1010000000001</v>
      </c>
      <c r="V59" s="3">
        <v>1314.414</v>
      </c>
      <c r="W59" s="2">
        <v>54</v>
      </c>
      <c r="X59" s="1">
        <v>1262.152</v>
      </c>
      <c r="Y59" s="2">
        <v>1249.5129999999999</v>
      </c>
      <c r="Z59" s="2">
        <v>1236.817</v>
      </c>
      <c r="AA59" s="2">
        <v>1231.9929999999999</v>
      </c>
      <c r="AB59" s="2">
        <v>1225.819</v>
      </c>
      <c r="AC59" s="3">
        <v>1224.076</v>
      </c>
      <c r="AD59" s="2"/>
      <c r="AE59">
        <f t="shared" si="19"/>
        <v>10.799999999999999</v>
      </c>
      <c r="AF59">
        <f t="shared" si="1"/>
        <v>0.66937999132854997</v>
      </c>
      <c r="AG59">
        <f t="shared" si="2"/>
        <v>0.52764374326913643</v>
      </c>
      <c r="AH59">
        <f t="shared" si="3"/>
        <v>0.43176827647939092</v>
      </c>
      <c r="AI59">
        <f t="shared" si="4"/>
        <v>0.39152995146785297</v>
      </c>
      <c r="AJ59">
        <f t="shared" si="5"/>
        <v>0.35476719954125219</v>
      </c>
      <c r="AK59">
        <f t="shared" si="6"/>
        <v>0.32864096001342591</v>
      </c>
      <c r="AL59">
        <f t="shared" si="20"/>
        <v>10.799999999999999</v>
      </c>
      <c r="AM59">
        <f t="shared" si="7"/>
        <v>0.64851955971412223</v>
      </c>
      <c r="AN59">
        <f t="shared" si="8"/>
        <v>0.72822696820934529</v>
      </c>
      <c r="AO59">
        <f t="shared" si="9"/>
        <v>0.84480901830794841</v>
      </c>
      <c r="AP59">
        <f t="shared" si="10"/>
        <v>0.91192883816556847</v>
      </c>
      <c r="AQ59">
        <f t="shared" si="11"/>
        <v>0.95419516356872158</v>
      </c>
      <c r="AR59">
        <f t="shared" si="12"/>
        <v>0.97736331976670943</v>
      </c>
      <c r="AS59">
        <f t="shared" si="21"/>
        <v>10.799999999999999</v>
      </c>
      <c r="AT59">
        <f t="shared" si="13"/>
        <v>0.61188967677869621</v>
      </c>
      <c r="AU59">
        <f t="shared" si="14"/>
        <v>0.52350382522832395</v>
      </c>
      <c r="AV59">
        <f t="shared" si="15"/>
        <v>0.43471936670442918</v>
      </c>
      <c r="AW59">
        <f t="shared" si="16"/>
        <v>0.40098462915565181</v>
      </c>
      <c r="AX59">
        <f t="shared" si="17"/>
        <v>0.35780920012867257</v>
      </c>
      <c r="AY59">
        <f t="shared" si="18"/>
        <v>0.34562021846459379</v>
      </c>
    </row>
    <row r="60" spans="3:51" ht="14.4" x14ac:dyDescent="0.3">
      <c r="C60">
        <v>55</v>
      </c>
      <c r="D60" s="10">
        <f t="shared" si="22"/>
        <v>0.10256410256410256</v>
      </c>
      <c r="E60">
        <v>1019.164</v>
      </c>
      <c r="F60">
        <v>1318.0239999999999</v>
      </c>
      <c r="G60">
        <v>1320.4690000000001</v>
      </c>
      <c r="H60">
        <v>1175.019</v>
      </c>
      <c r="I60" s="1">
        <v>55</v>
      </c>
      <c r="J60" s="1">
        <v>1272.106</v>
      </c>
      <c r="K60" s="2">
        <v>1251.076</v>
      </c>
      <c r="L60" s="2">
        <v>1237.347</v>
      </c>
      <c r="M60" s="2">
        <v>1231.3630000000001</v>
      </c>
      <c r="N60" s="2">
        <v>1226.4259999999999</v>
      </c>
      <c r="O60" s="3">
        <v>1221.039</v>
      </c>
      <c r="P60" s="2">
        <v>55</v>
      </c>
      <c r="Q60" s="1">
        <v>1267.1189999999999</v>
      </c>
      <c r="R60" s="2">
        <v>1278.4290000000001</v>
      </c>
      <c r="S60" s="2">
        <v>1293.8489999999999</v>
      </c>
      <c r="T60" s="2">
        <v>1303.806</v>
      </c>
      <c r="U60" s="2">
        <v>1309.9659999999999</v>
      </c>
      <c r="V60" s="3">
        <v>1312.9090000000001</v>
      </c>
      <c r="W60" s="2">
        <v>55</v>
      </c>
      <c r="X60" s="1">
        <v>1263.779</v>
      </c>
      <c r="Y60" s="2">
        <v>1250.143</v>
      </c>
      <c r="Z60" s="2">
        <v>1238.809</v>
      </c>
      <c r="AA60" s="2">
        <v>1233.2670000000001</v>
      </c>
      <c r="AB60" s="2">
        <v>1225.683</v>
      </c>
      <c r="AC60" s="3">
        <v>1224.019</v>
      </c>
      <c r="AD60" s="2"/>
      <c r="AE60">
        <f t="shared" si="19"/>
        <v>11.4</v>
      </c>
      <c r="AF60">
        <f t="shared" si="1"/>
        <v>0.6789063319464359</v>
      </c>
      <c r="AG60">
        <f t="shared" si="2"/>
        <v>0.53184853676444932</v>
      </c>
      <c r="AH60">
        <f t="shared" si="3"/>
        <v>0.43584490052795377</v>
      </c>
      <c r="AI60">
        <f t="shared" si="4"/>
        <v>0.39400020978287542</v>
      </c>
      <c r="AJ60">
        <f t="shared" si="5"/>
        <v>0.35947694136568631</v>
      </c>
      <c r="AK60">
        <f t="shared" si="6"/>
        <v>0.32180692982762854</v>
      </c>
      <c r="AL60">
        <f t="shared" si="20"/>
        <v>11.4</v>
      </c>
      <c r="AM60">
        <f t="shared" si="7"/>
        <v>0.64403342540470598</v>
      </c>
      <c r="AN60">
        <f t="shared" si="8"/>
        <v>0.72312156917590409</v>
      </c>
      <c r="AO60">
        <f t="shared" si="9"/>
        <v>0.83094996678437838</v>
      </c>
      <c r="AP60">
        <f t="shared" si="10"/>
        <v>0.90057690290549375</v>
      </c>
      <c r="AQ60">
        <f t="shared" si="11"/>
        <v>0.94365231984895637</v>
      </c>
      <c r="AR60">
        <f t="shared" si="12"/>
        <v>0.96423201985944695</v>
      </c>
      <c r="AS60">
        <f t="shared" si="21"/>
        <v>11.4</v>
      </c>
      <c r="AT60">
        <f t="shared" si="13"/>
        <v>0.6206775986853611</v>
      </c>
      <c r="AU60">
        <f t="shared" si="14"/>
        <v>0.52532428936051245</v>
      </c>
      <c r="AV60">
        <f t="shared" si="15"/>
        <v>0.44606831928953544</v>
      </c>
      <c r="AW60">
        <f t="shared" si="16"/>
        <v>0.40731442956540048</v>
      </c>
      <c r="AX60">
        <f t="shared" si="17"/>
        <v>0.35428131883500596</v>
      </c>
      <c r="AY60">
        <f t="shared" si="18"/>
        <v>0.34264536205027823</v>
      </c>
    </row>
    <row r="61" spans="3:51" ht="14.4" x14ac:dyDescent="0.3">
      <c r="C61">
        <v>56</v>
      </c>
      <c r="D61" s="10">
        <f t="shared" si="22"/>
        <v>0.10897435897435898</v>
      </c>
      <c r="E61">
        <v>1020.261</v>
      </c>
      <c r="F61">
        <v>1317.1669999999999</v>
      </c>
      <c r="G61">
        <v>1321.58</v>
      </c>
      <c r="H61">
        <v>1174.9590000000001</v>
      </c>
      <c r="I61" s="1">
        <v>56</v>
      </c>
      <c r="J61" s="1">
        <v>1272.1790000000001</v>
      </c>
      <c r="K61" s="2">
        <v>1251.471</v>
      </c>
      <c r="L61" s="2">
        <v>1236.1189999999999</v>
      </c>
      <c r="M61" s="2">
        <v>1232.2139999999999</v>
      </c>
      <c r="N61" s="2">
        <v>1226.5070000000001</v>
      </c>
      <c r="O61" s="3">
        <v>1222.6659999999999</v>
      </c>
      <c r="P61" s="2">
        <v>56</v>
      </c>
      <c r="Q61" s="1">
        <v>1267.605</v>
      </c>
      <c r="R61" s="2">
        <v>1278.1489999999999</v>
      </c>
      <c r="S61" s="2">
        <v>1292.3</v>
      </c>
      <c r="T61" s="2">
        <v>1303.778</v>
      </c>
      <c r="U61" s="2">
        <v>1310.184</v>
      </c>
      <c r="V61" s="3">
        <v>1313.865</v>
      </c>
      <c r="W61" s="2">
        <v>56</v>
      </c>
      <c r="X61" s="1">
        <v>1264.3889999999999</v>
      </c>
      <c r="Y61" s="2">
        <v>1250.8589999999999</v>
      </c>
      <c r="Z61" s="2">
        <v>1238.79</v>
      </c>
      <c r="AA61" s="2">
        <v>1233.838</v>
      </c>
      <c r="AB61" s="2">
        <v>1226.3630000000001</v>
      </c>
      <c r="AC61" s="3">
        <v>1225.3679999999999</v>
      </c>
      <c r="AD61" s="2"/>
      <c r="AE61">
        <f t="shared" si="19"/>
        <v>12</v>
      </c>
      <c r="AF61">
        <f t="shared" si="1"/>
        <v>0.68364648964896579</v>
      </c>
      <c r="AG61">
        <f t="shared" si="2"/>
        <v>0.5380288028802882</v>
      </c>
      <c r="AH61">
        <f t="shared" si="3"/>
        <v>0.43007425742574201</v>
      </c>
      <c r="AI61">
        <f t="shared" si="4"/>
        <v>0.40261448019801938</v>
      </c>
      <c r="AJ61">
        <f t="shared" si="5"/>
        <v>0.36248312331233162</v>
      </c>
      <c r="AK61">
        <f t="shared" si="6"/>
        <v>0.3354733910891084</v>
      </c>
      <c r="AL61">
        <f t="shared" si="20"/>
        <v>12</v>
      </c>
      <c r="AM61">
        <f t="shared" si="7"/>
        <v>0.65148233573357373</v>
      </c>
      <c r="AN61">
        <f t="shared" si="8"/>
        <v>0.72562725022502206</v>
      </c>
      <c r="AO61">
        <f t="shared" si="9"/>
        <v>0.82513641989198927</v>
      </c>
      <c r="AP61">
        <f t="shared" si="10"/>
        <v>0.90584917866786741</v>
      </c>
      <c r="AQ61">
        <f t="shared" si="11"/>
        <v>0.95089587083708405</v>
      </c>
      <c r="AR61">
        <f t="shared" si="12"/>
        <v>0.97678049054905558</v>
      </c>
      <c r="AS61">
        <f t="shared" si="21"/>
        <v>12</v>
      </c>
      <c r="AT61">
        <f t="shared" si="13"/>
        <v>0.62886757425742523</v>
      </c>
      <c r="AU61">
        <f t="shared" si="14"/>
        <v>0.53372524752475203</v>
      </c>
      <c r="AV61">
        <f t="shared" si="15"/>
        <v>0.44885660441044084</v>
      </c>
      <c r="AW61">
        <f t="shared" si="16"/>
        <v>0.4140343721872185</v>
      </c>
      <c r="AX61">
        <f t="shared" si="17"/>
        <v>0.36147052205220553</v>
      </c>
      <c r="AY61">
        <f t="shared" si="18"/>
        <v>0.35447372862286181</v>
      </c>
    </row>
    <row r="62" spans="3:51" ht="14.4" x14ac:dyDescent="0.3">
      <c r="C62">
        <v>57</v>
      </c>
      <c r="D62" s="10">
        <f t="shared" si="22"/>
        <v>0.11538461538461539</v>
      </c>
      <c r="E62">
        <v>1019.351</v>
      </c>
      <c r="F62">
        <v>1316.2139999999999</v>
      </c>
      <c r="G62">
        <v>1321.174</v>
      </c>
      <c r="H62">
        <v>1175.0419999999999</v>
      </c>
      <c r="I62" s="1">
        <v>57</v>
      </c>
      <c r="J62" s="1">
        <v>1272.5060000000001</v>
      </c>
      <c r="K62" s="2">
        <v>1251.1110000000001</v>
      </c>
      <c r="L62" s="2">
        <v>1237.7260000000001</v>
      </c>
      <c r="M62" s="2">
        <v>1230.9960000000001</v>
      </c>
      <c r="N62" s="2">
        <v>1226.979</v>
      </c>
      <c r="O62" s="3">
        <v>1223.261</v>
      </c>
      <c r="P62" s="2">
        <v>57</v>
      </c>
      <c r="Q62" s="1">
        <v>1268.057</v>
      </c>
      <c r="R62" s="2">
        <v>1276.096</v>
      </c>
      <c r="S62" s="2">
        <v>1292.567</v>
      </c>
      <c r="T62" s="2">
        <v>1302.068</v>
      </c>
      <c r="U62" s="2">
        <v>1309.588</v>
      </c>
      <c r="V62" s="3">
        <v>1313.2760000000001</v>
      </c>
      <c r="W62" s="2">
        <v>57</v>
      </c>
      <c r="X62" s="1">
        <v>1265.633</v>
      </c>
      <c r="Y62" s="2">
        <v>1250.0029999999999</v>
      </c>
      <c r="Z62" s="2">
        <v>1239.558</v>
      </c>
      <c r="AA62" s="2">
        <v>1231.319</v>
      </c>
      <c r="AB62" s="2">
        <v>1228.165</v>
      </c>
      <c r="AC62" s="3">
        <v>1225.4639999999999</v>
      </c>
      <c r="AD62" s="2"/>
      <c r="AE62">
        <f t="shared" si="19"/>
        <v>12.6</v>
      </c>
      <c r="AF62">
        <f t="shared" si="1"/>
        <v>0.69039186240897732</v>
      </c>
      <c r="AG62">
        <f t="shared" si="2"/>
        <v>0.53883914657297605</v>
      </c>
      <c r="AH62">
        <f t="shared" si="3"/>
        <v>0.44402572748137153</v>
      </c>
      <c r="AI62">
        <f t="shared" si="4"/>
        <v>0.39635338452384444</v>
      </c>
      <c r="AJ62">
        <f t="shared" si="5"/>
        <v>0.36789873345989371</v>
      </c>
      <c r="AK62">
        <f t="shared" si="6"/>
        <v>0.3415620661320945</v>
      </c>
      <c r="AL62">
        <f t="shared" si="20"/>
        <v>12.6</v>
      </c>
      <c r="AM62">
        <f t="shared" si="7"/>
        <v>0.65887711444195796</v>
      </c>
      <c r="AN62">
        <f t="shared" si="8"/>
        <v>0.71582183435808855</v>
      </c>
      <c r="AO62">
        <f t="shared" si="9"/>
        <v>0.83249511234522477</v>
      </c>
      <c r="AP62">
        <f t="shared" si="10"/>
        <v>0.89979599353979578</v>
      </c>
      <c r="AQ62">
        <f t="shared" si="11"/>
        <v>0.95306434703765641</v>
      </c>
      <c r="AR62">
        <f t="shared" si="12"/>
        <v>0.97918850763607601</v>
      </c>
      <c r="AS62">
        <f t="shared" si="21"/>
        <v>12.6</v>
      </c>
      <c r="AT62">
        <f t="shared" si="13"/>
        <v>0.64170657070807313</v>
      </c>
      <c r="AU62">
        <f t="shared" si="14"/>
        <v>0.53099056470121553</v>
      </c>
      <c r="AV62">
        <f t="shared" si="15"/>
        <v>0.45700280508882829</v>
      </c>
      <c r="AW62">
        <f t="shared" si="16"/>
        <v>0.39864137364349894</v>
      </c>
      <c r="AX62">
        <f t="shared" si="17"/>
        <v>0.3762998328280398</v>
      </c>
      <c r="AY62">
        <f t="shared" si="18"/>
        <v>0.35716714362621493</v>
      </c>
    </row>
    <row r="63" spans="3:51" ht="14.4" x14ac:dyDescent="0.3">
      <c r="C63">
        <v>58</v>
      </c>
      <c r="D63" s="10">
        <f t="shared" si="22"/>
        <v>0.12179487179487179</v>
      </c>
      <c r="E63">
        <v>1018.443</v>
      </c>
      <c r="F63">
        <v>1317.1890000000001</v>
      </c>
      <c r="G63">
        <v>1320.575</v>
      </c>
      <c r="H63">
        <v>1174.394</v>
      </c>
      <c r="I63" s="1">
        <v>58</v>
      </c>
      <c r="J63" s="1">
        <v>1272.8689999999999</v>
      </c>
      <c r="K63" s="2">
        <v>1250.068</v>
      </c>
      <c r="L63" s="2">
        <v>1237.9760000000001</v>
      </c>
      <c r="M63" s="2">
        <v>1232.0609999999999</v>
      </c>
      <c r="N63" s="2">
        <v>1225.701</v>
      </c>
      <c r="O63" s="3">
        <v>1222.3499999999999</v>
      </c>
      <c r="P63" s="2">
        <v>58</v>
      </c>
      <c r="Q63" s="1">
        <v>1265.7840000000001</v>
      </c>
      <c r="R63" s="2">
        <v>1275.24</v>
      </c>
      <c r="S63" s="2">
        <v>1290.0940000000001</v>
      </c>
      <c r="T63" s="2">
        <v>1299.7249999999999</v>
      </c>
      <c r="U63" s="2">
        <v>1308.5809999999999</v>
      </c>
      <c r="V63" s="3">
        <v>1312.258</v>
      </c>
      <c r="W63" s="2">
        <v>58</v>
      </c>
      <c r="X63" s="1">
        <v>1264.4010000000001</v>
      </c>
      <c r="Y63" s="2">
        <v>1250.4770000000001</v>
      </c>
      <c r="Z63" s="2">
        <v>1238.806</v>
      </c>
      <c r="AA63" s="2">
        <v>1233.1369999999999</v>
      </c>
      <c r="AB63" s="2">
        <v>1225.8879999999999</v>
      </c>
      <c r="AC63" s="3">
        <v>1223.8</v>
      </c>
      <c r="AD63" s="2"/>
      <c r="AE63">
        <f t="shared" si="19"/>
        <v>13.2</v>
      </c>
      <c r="AF63">
        <f t="shared" si="1"/>
        <v>0.68962498686928719</v>
      </c>
      <c r="AG63">
        <f t="shared" si="2"/>
        <v>0.52994852760950972</v>
      </c>
      <c r="AH63">
        <f t="shared" si="3"/>
        <v>0.44526769144577943</v>
      </c>
      <c r="AI63">
        <f t="shared" si="4"/>
        <v>0.40384467243250732</v>
      </c>
      <c r="AJ63">
        <f t="shared" si="5"/>
        <v>0.3593052978045449</v>
      </c>
      <c r="AK63">
        <f t="shared" si="6"/>
        <v>0.33583808956896166</v>
      </c>
      <c r="AL63">
        <f t="shared" si="20"/>
        <v>13.2</v>
      </c>
      <c r="AM63">
        <f t="shared" si="7"/>
        <v>0.64000840365559053</v>
      </c>
      <c r="AN63">
        <f t="shared" si="8"/>
        <v>0.70622920970622183</v>
      </c>
      <c r="AO63">
        <f t="shared" si="9"/>
        <v>0.81025245982002159</v>
      </c>
      <c r="AP63">
        <f t="shared" si="10"/>
        <v>0.8776987989775541</v>
      </c>
      <c r="AQ63">
        <f t="shared" si="11"/>
        <v>0.93971777723309524</v>
      </c>
      <c r="AR63">
        <f t="shared" si="12"/>
        <v>0.96546797857067801</v>
      </c>
      <c r="AS63">
        <f t="shared" si="21"/>
        <v>13.2</v>
      </c>
      <c r="AT63">
        <f t="shared" si="13"/>
        <v>0.63032319058790587</v>
      </c>
      <c r="AU63">
        <f t="shared" si="14"/>
        <v>0.53281277355649737</v>
      </c>
      <c r="AV63">
        <f t="shared" si="15"/>
        <v>0.45108021989565461</v>
      </c>
      <c r="AW63">
        <f t="shared" si="16"/>
        <v>0.41137995027837043</v>
      </c>
      <c r="AX63">
        <f t="shared" si="17"/>
        <v>0.3606148674673475</v>
      </c>
      <c r="AY63">
        <f t="shared" si="18"/>
        <v>0.34599250674043158</v>
      </c>
    </row>
    <row r="64" spans="3:51" ht="14.4" x14ac:dyDescent="0.3">
      <c r="C64">
        <v>59</v>
      </c>
      <c r="D64" s="10">
        <f t="shared" si="22"/>
        <v>0.12820512820512819</v>
      </c>
      <c r="E64">
        <v>1018.723</v>
      </c>
      <c r="F64">
        <v>1316.8789999999999</v>
      </c>
      <c r="G64">
        <v>1319.3340000000001</v>
      </c>
      <c r="H64">
        <v>1174.8679999999999</v>
      </c>
      <c r="I64" s="1">
        <v>59</v>
      </c>
      <c r="J64" s="1">
        <v>1271.125</v>
      </c>
      <c r="K64" s="2">
        <v>1251.124</v>
      </c>
      <c r="L64" s="2">
        <v>1238.972</v>
      </c>
      <c r="M64" s="2">
        <v>1231.8420000000001</v>
      </c>
      <c r="N64" s="2">
        <v>1227.394</v>
      </c>
      <c r="O64" s="3">
        <v>1222.989</v>
      </c>
      <c r="P64" s="2">
        <v>59</v>
      </c>
      <c r="Q64" s="1">
        <v>1265.79</v>
      </c>
      <c r="R64" s="2">
        <v>1273.0350000000001</v>
      </c>
      <c r="S64" s="2">
        <v>1288.68</v>
      </c>
      <c r="T64" s="2">
        <v>1298.43</v>
      </c>
      <c r="U64" s="2">
        <v>1306.5119999999999</v>
      </c>
      <c r="V64" s="3">
        <v>1311.2670000000001</v>
      </c>
      <c r="W64" s="2">
        <v>59</v>
      </c>
      <c r="X64" s="1">
        <v>1265.0740000000001</v>
      </c>
      <c r="Y64" s="2">
        <v>1249.01</v>
      </c>
      <c r="Z64" s="2">
        <v>1238.7270000000001</v>
      </c>
      <c r="AA64" s="2">
        <v>1233.5219999999999</v>
      </c>
      <c r="AB64" s="2">
        <v>1226.115</v>
      </c>
      <c r="AC64" s="3">
        <v>1224.559</v>
      </c>
      <c r="AD64" s="2"/>
      <c r="AE64">
        <f t="shared" si="19"/>
        <v>13.799999999999999</v>
      </c>
      <c r="AF64">
        <f t="shared" si="1"/>
        <v>0.6778136904887655</v>
      </c>
      <c r="AG64">
        <f t="shared" si="2"/>
        <v>0.53697248804670128</v>
      </c>
      <c r="AH64">
        <f t="shared" si="3"/>
        <v>0.45140165198470583</v>
      </c>
      <c r="AI64">
        <f t="shared" si="4"/>
        <v>0.40119427368302579</v>
      </c>
      <c r="AJ64">
        <f t="shared" si="5"/>
        <v>0.36987275633577738</v>
      </c>
      <c r="AK64">
        <f t="shared" si="6"/>
        <v>0.33885403243410794</v>
      </c>
      <c r="AL64">
        <f t="shared" si="20"/>
        <v>13.799999999999999</v>
      </c>
      <c r="AM64">
        <f t="shared" si="7"/>
        <v>0.64024617811296336</v>
      </c>
      <c r="AN64">
        <f t="shared" si="8"/>
        <v>0.69126335283886575</v>
      </c>
      <c r="AO64">
        <f t="shared" si="9"/>
        <v>0.80143087507305877</v>
      </c>
      <c r="AP64">
        <f t="shared" si="10"/>
        <v>0.87008752843089732</v>
      </c>
      <c r="AQ64">
        <f t="shared" si="11"/>
        <v>0.92699861278351703</v>
      </c>
      <c r="AR64">
        <f t="shared" si="12"/>
        <v>0.96048193449803287</v>
      </c>
      <c r="AS64">
        <f t="shared" si="21"/>
        <v>13.799999999999999</v>
      </c>
      <c r="AT64">
        <f t="shared" si="13"/>
        <v>0.63520431515868592</v>
      </c>
      <c r="AU64">
        <f t="shared" si="14"/>
        <v>0.52208631725711441</v>
      </c>
      <c r="AV64">
        <f t="shared" si="15"/>
        <v>0.44967643351571474</v>
      </c>
      <c r="AW64">
        <f t="shared" si="16"/>
        <v>0.41302434318468295</v>
      </c>
      <c r="AX64">
        <f t="shared" si="17"/>
        <v>0.36086641175683631</v>
      </c>
      <c r="AY64">
        <f t="shared" si="18"/>
        <v>0.34990951405172871</v>
      </c>
    </row>
    <row r="65" spans="3:51" ht="14.4" x14ac:dyDescent="0.3">
      <c r="C65">
        <v>60</v>
      </c>
      <c r="D65" s="10">
        <f t="shared" si="22"/>
        <v>0.13461538461538461</v>
      </c>
      <c r="E65">
        <v>1019.054</v>
      </c>
      <c r="F65">
        <v>1316.1110000000001</v>
      </c>
      <c r="G65">
        <v>1321.5909999999999</v>
      </c>
      <c r="H65">
        <v>1175.278</v>
      </c>
      <c r="I65" s="1">
        <v>60</v>
      </c>
      <c r="J65" s="1">
        <v>1271.751</v>
      </c>
      <c r="K65" s="2">
        <v>1251.019</v>
      </c>
      <c r="L65" s="2">
        <v>1238.252</v>
      </c>
      <c r="M65" s="2">
        <v>1231.788</v>
      </c>
      <c r="N65" s="2">
        <v>1227.616</v>
      </c>
      <c r="O65" s="3">
        <v>1222.7739999999999</v>
      </c>
      <c r="P65" s="2">
        <v>60</v>
      </c>
      <c r="Q65" s="1">
        <v>1266.2339999999999</v>
      </c>
      <c r="R65" s="2">
        <v>1274.222</v>
      </c>
      <c r="S65" s="2">
        <v>1285.701</v>
      </c>
      <c r="T65" s="2">
        <v>1298.5820000000001</v>
      </c>
      <c r="U65" s="2">
        <v>1306.1110000000001</v>
      </c>
      <c r="V65" s="3">
        <v>1309.9110000000001</v>
      </c>
      <c r="W65" s="2">
        <v>60</v>
      </c>
      <c r="X65" s="1">
        <v>1264.981</v>
      </c>
      <c r="Y65" s="2">
        <v>1249.0930000000001</v>
      </c>
      <c r="Z65" s="2">
        <v>1239.221</v>
      </c>
      <c r="AA65" s="2">
        <v>1234.298</v>
      </c>
      <c r="AB65" s="2">
        <v>1227.076</v>
      </c>
      <c r="AC65" s="3">
        <v>1224.595</v>
      </c>
      <c r="AD65" s="2"/>
      <c r="AE65">
        <f t="shared" si="19"/>
        <v>14.399999999999999</v>
      </c>
      <c r="AF65">
        <f t="shared" si="1"/>
        <v>0.68501700595740989</v>
      </c>
      <c r="AG65">
        <f t="shared" si="2"/>
        <v>0.53780719007618916</v>
      </c>
      <c r="AH65">
        <f t="shared" si="3"/>
        <v>0.44715372107389528</v>
      </c>
      <c r="AI65">
        <f t="shared" si="4"/>
        <v>0.40125538758671586</v>
      </c>
      <c r="AJ65">
        <f t="shared" si="5"/>
        <v>0.37163164883230448</v>
      </c>
      <c r="AK65">
        <f t="shared" si="6"/>
        <v>0.33725050236805182</v>
      </c>
      <c r="AL65">
        <f t="shared" si="20"/>
        <v>14.399999999999999</v>
      </c>
      <c r="AM65">
        <f t="shared" si="7"/>
        <v>0.64584294874070602</v>
      </c>
      <c r="AN65">
        <f t="shared" si="8"/>
        <v>0.70256260961564332</v>
      </c>
      <c r="AO65">
        <f t="shared" si="9"/>
        <v>0.78407049484140745</v>
      </c>
      <c r="AP65">
        <f t="shared" si="10"/>
        <v>0.8755334332152267</v>
      </c>
      <c r="AQ65">
        <f t="shared" si="11"/>
        <v>0.92899391477849658</v>
      </c>
      <c r="AR65">
        <f t="shared" si="12"/>
        <v>0.9559762271626675</v>
      </c>
      <c r="AS65">
        <f t="shared" si="21"/>
        <v>14.399999999999999</v>
      </c>
      <c r="AT65">
        <f t="shared" si="13"/>
        <v>0.63694588626245219</v>
      </c>
      <c r="AU65">
        <f t="shared" si="14"/>
        <v>0.52413141806252805</v>
      </c>
      <c r="AV65">
        <f t="shared" si="15"/>
        <v>0.45403421073185934</v>
      </c>
      <c r="AW65">
        <f t="shared" si="16"/>
        <v>0.41907791497731317</v>
      </c>
      <c r="AX65">
        <f t="shared" si="17"/>
        <v>0.36779732023034356</v>
      </c>
      <c r="AY65">
        <f t="shared" si="18"/>
        <v>0.35018071048688859</v>
      </c>
    </row>
    <row r="66" spans="3:51" ht="14.4" x14ac:dyDescent="0.3">
      <c r="C66">
        <v>61</v>
      </c>
      <c r="D66" s="10">
        <f t="shared" si="22"/>
        <v>0.14102564102564102</v>
      </c>
      <c r="E66">
        <v>1018.817</v>
      </c>
      <c r="F66">
        <v>1316.915</v>
      </c>
      <c r="G66">
        <v>1320.6289999999999</v>
      </c>
      <c r="H66">
        <v>1174.2570000000001</v>
      </c>
      <c r="I66" s="1">
        <v>61</v>
      </c>
      <c r="J66" s="1">
        <v>1273.2819999999999</v>
      </c>
      <c r="K66" s="2">
        <v>1250.723</v>
      </c>
      <c r="L66" s="2">
        <v>1237.5999999999999</v>
      </c>
      <c r="M66" s="2">
        <v>1230.8530000000001</v>
      </c>
      <c r="N66" s="2">
        <v>1228.049</v>
      </c>
      <c r="O66" s="3">
        <v>1222.875</v>
      </c>
      <c r="P66" s="2">
        <v>61</v>
      </c>
      <c r="Q66" s="1">
        <v>1266.854</v>
      </c>
      <c r="R66" s="2">
        <v>1273.2190000000001</v>
      </c>
      <c r="S66" s="2">
        <v>1286.1110000000001</v>
      </c>
      <c r="T66" s="2">
        <v>1297.354</v>
      </c>
      <c r="U66" s="2">
        <v>1305.5229999999999</v>
      </c>
      <c r="V66" s="3">
        <v>1309.2439999999999</v>
      </c>
      <c r="W66" s="2">
        <v>61</v>
      </c>
      <c r="X66" s="1">
        <v>1263.7539999999999</v>
      </c>
      <c r="Y66" s="2">
        <v>1248.8820000000001</v>
      </c>
      <c r="Z66" s="2">
        <v>1238.4939999999999</v>
      </c>
      <c r="AA66" s="2">
        <v>1233.441</v>
      </c>
      <c r="AB66" s="2">
        <v>1227.1659999999999</v>
      </c>
      <c r="AC66" s="3">
        <v>1223.809</v>
      </c>
      <c r="AD66" s="2"/>
      <c r="AE66">
        <f t="shared" si="19"/>
        <v>15</v>
      </c>
      <c r="AF66">
        <f t="shared" si="1"/>
        <v>0.69414263483295668</v>
      </c>
      <c r="AG66">
        <f t="shared" si="2"/>
        <v>0.53600919682036718</v>
      </c>
      <c r="AH66">
        <f t="shared" si="3"/>
        <v>0.44401996382957765</v>
      </c>
      <c r="AI66">
        <f t="shared" si="4"/>
        <v>0.39672503469836984</v>
      </c>
      <c r="AJ66">
        <f t="shared" si="5"/>
        <v>0.37706963507128904</v>
      </c>
      <c r="AK66">
        <f t="shared" si="6"/>
        <v>0.34080107670092086</v>
      </c>
      <c r="AL66">
        <f t="shared" si="20"/>
        <v>15</v>
      </c>
      <c r="AM66">
        <f t="shared" si="7"/>
        <v>0.64908382284905186</v>
      </c>
      <c r="AN66">
        <f t="shared" si="8"/>
        <v>0.69370101922079419</v>
      </c>
      <c r="AO66">
        <f t="shared" si="9"/>
        <v>0.78407099496698485</v>
      </c>
      <c r="AP66">
        <f t="shared" si="10"/>
        <v>0.86288185730908928</v>
      </c>
      <c r="AQ66">
        <f t="shared" si="11"/>
        <v>0.92014468168627028</v>
      </c>
      <c r="AR66">
        <f t="shared" si="12"/>
        <v>0.94622804189039478</v>
      </c>
      <c r="AS66">
        <f t="shared" si="21"/>
        <v>15</v>
      </c>
      <c r="AT66">
        <f t="shared" si="13"/>
        <v>0.62735353082196521</v>
      </c>
      <c r="AU66">
        <f t="shared" si="14"/>
        <v>0.52310420726492768</v>
      </c>
      <c r="AV66">
        <f t="shared" si="15"/>
        <v>0.45028669965932439</v>
      </c>
      <c r="AW66">
        <f t="shared" si="16"/>
        <v>0.4148663236551754</v>
      </c>
      <c r="AX66">
        <f t="shared" si="17"/>
        <v>0.37088000672938015</v>
      </c>
      <c r="AY66">
        <f t="shared" si="18"/>
        <v>0.34734820339553296</v>
      </c>
    </row>
    <row r="67" spans="3:51" ht="14.4" x14ac:dyDescent="0.3">
      <c r="C67">
        <v>62</v>
      </c>
      <c r="D67" s="10">
        <f t="shared" si="22"/>
        <v>0.14743589743589744</v>
      </c>
      <c r="E67">
        <v>1018.563</v>
      </c>
      <c r="F67">
        <v>1316.88</v>
      </c>
      <c r="G67">
        <v>1319.194</v>
      </c>
      <c r="H67">
        <v>1174.1669999999999</v>
      </c>
      <c r="I67" s="1">
        <v>62</v>
      </c>
      <c r="J67" s="1">
        <v>1272.2909999999999</v>
      </c>
      <c r="K67" s="2">
        <v>1249.8219999999999</v>
      </c>
      <c r="L67" s="2">
        <v>1237.4469999999999</v>
      </c>
      <c r="M67" s="2">
        <v>1231.9849999999999</v>
      </c>
      <c r="N67" s="2">
        <v>1226.056</v>
      </c>
      <c r="O67" s="3">
        <v>1224.1579999999999</v>
      </c>
      <c r="P67" s="2">
        <v>62</v>
      </c>
      <c r="Q67" s="1">
        <v>1265.8699999999999</v>
      </c>
      <c r="R67" s="2">
        <v>1272.5260000000001</v>
      </c>
      <c r="S67" s="2">
        <v>1285.0229999999999</v>
      </c>
      <c r="T67" s="2">
        <v>1295.325</v>
      </c>
      <c r="U67" s="2">
        <v>1303.3140000000001</v>
      </c>
      <c r="V67" s="3">
        <v>1308.819</v>
      </c>
      <c r="W67" s="2">
        <v>62</v>
      </c>
      <c r="X67" s="1">
        <v>1263.729</v>
      </c>
      <c r="Y67" s="2">
        <v>1248.9159999999999</v>
      </c>
      <c r="Z67" s="2">
        <v>1238.538</v>
      </c>
      <c r="AA67" s="2">
        <v>1233.133</v>
      </c>
      <c r="AB67" s="2">
        <v>1226.4749999999999</v>
      </c>
      <c r="AC67" s="3">
        <v>1224.2439999999999</v>
      </c>
      <c r="AD67" s="2"/>
      <c r="AE67">
        <f t="shared" si="19"/>
        <v>15.6</v>
      </c>
      <c r="AF67">
        <f t="shared" si="1"/>
        <v>0.68756174980555307</v>
      </c>
      <c r="AG67">
        <f t="shared" si="2"/>
        <v>0.53011989096998779</v>
      </c>
      <c r="AH67">
        <f t="shared" si="3"/>
        <v>0.44340739806464646</v>
      </c>
      <c r="AI67">
        <f t="shared" si="4"/>
        <v>0.40513478099402228</v>
      </c>
      <c r="AJ67">
        <f t="shared" si="5"/>
        <v>0.36358986217093087</v>
      </c>
      <c r="AK67">
        <f t="shared" si="6"/>
        <v>0.35029044305704399</v>
      </c>
      <c r="AL67">
        <f t="shared" si="20"/>
        <v>15.6</v>
      </c>
      <c r="AM67">
        <f t="shared" si="7"/>
        <v>0.64256935247664793</v>
      </c>
      <c r="AN67">
        <f t="shared" si="8"/>
        <v>0.68920841128698873</v>
      </c>
      <c r="AO67">
        <f t="shared" si="9"/>
        <v>0.77677576674864834</v>
      </c>
      <c r="AP67">
        <f t="shared" si="10"/>
        <v>0.84896260326669581</v>
      </c>
      <c r="AQ67">
        <f t="shared" si="11"/>
        <v>0.90494208656534436</v>
      </c>
      <c r="AR67">
        <f t="shared" si="12"/>
        <v>0.94351600765171961</v>
      </c>
      <c r="AS67">
        <f t="shared" si="21"/>
        <v>15.6</v>
      </c>
      <c r="AT67">
        <f t="shared" si="13"/>
        <v>0.62756721532025816</v>
      </c>
      <c r="AU67">
        <f t="shared" si="14"/>
        <v>0.52377148542879715</v>
      </c>
      <c r="AV67">
        <f t="shared" si="15"/>
        <v>0.45105211158058484</v>
      </c>
      <c r="AW67">
        <f t="shared" si="16"/>
        <v>0.41317889750758546</v>
      </c>
      <c r="AX67">
        <f t="shared" si="17"/>
        <v>0.36652582455697746</v>
      </c>
      <c r="AY67">
        <f t="shared" si="18"/>
        <v>0.35089305108854785</v>
      </c>
    </row>
    <row r="68" spans="3:51" x14ac:dyDescent="0.35">
      <c r="C68">
        <v>63</v>
      </c>
      <c r="D68" s="10">
        <f t="shared" si="22"/>
        <v>0.15384615384615385</v>
      </c>
      <c r="E68">
        <v>1018.958</v>
      </c>
      <c r="F68">
        <v>1317.096</v>
      </c>
      <c r="G68">
        <v>1320.4780000000001</v>
      </c>
      <c r="H68">
        <v>1176.087</v>
      </c>
      <c r="I68" s="1">
        <v>63</v>
      </c>
      <c r="J68" s="1">
        <v>1273.0139999999999</v>
      </c>
      <c r="K68" s="2">
        <v>1249.7</v>
      </c>
      <c r="L68" s="2">
        <v>1238.3109999999999</v>
      </c>
      <c r="M68" s="2">
        <v>1232.7059999999999</v>
      </c>
      <c r="N68" s="2">
        <v>1228.684</v>
      </c>
      <c r="O68" s="3">
        <v>1222.817</v>
      </c>
      <c r="P68" s="2">
        <v>63</v>
      </c>
      <c r="Q68" s="1">
        <v>1266.3050000000001</v>
      </c>
      <c r="R68" s="2">
        <v>1272.5260000000001</v>
      </c>
      <c r="S68" s="2">
        <v>1283.951</v>
      </c>
      <c r="T68" s="2">
        <v>1294.3779999999999</v>
      </c>
      <c r="U68" s="2">
        <v>1303.1869999999999</v>
      </c>
      <c r="V68" s="3">
        <v>1308.5050000000001</v>
      </c>
      <c r="W68" s="2">
        <v>63</v>
      </c>
      <c r="X68" s="1">
        <v>1263.9079999999999</v>
      </c>
      <c r="Y68" s="2">
        <v>1247.8320000000001</v>
      </c>
      <c r="Z68" s="2">
        <v>1239.4110000000001</v>
      </c>
      <c r="AA68" s="2">
        <v>1235.088</v>
      </c>
      <c r="AB68" s="2">
        <v>1227.3230000000001</v>
      </c>
      <c r="AC68" s="3">
        <v>1224.306</v>
      </c>
      <c r="AD68" s="2"/>
      <c r="AE68">
        <f t="shared" si="19"/>
        <v>16.2</v>
      </c>
      <c r="AF68">
        <f t="shared" si="1"/>
        <v>0.6873816564900106</v>
      </c>
      <c r="AG68">
        <f t="shared" si="2"/>
        <v>0.52204469218276883</v>
      </c>
      <c r="AH68">
        <f t="shared" si="3"/>
        <v>0.44127679793488306</v>
      </c>
      <c r="AI68">
        <f t="shared" si="4"/>
        <v>0.40152756207050549</v>
      </c>
      <c r="AJ68">
        <f t="shared" si="5"/>
        <v>0.37300455999262438</v>
      </c>
      <c r="AK68">
        <f t="shared" si="6"/>
        <v>0.33139728669801227</v>
      </c>
      <c r="AL68">
        <f t="shared" si="20"/>
        <v>16.2</v>
      </c>
      <c r="AM68">
        <f t="shared" si="7"/>
        <v>0.63980313313334658</v>
      </c>
      <c r="AN68">
        <f t="shared" si="8"/>
        <v>0.68392088448255128</v>
      </c>
      <c r="AO68">
        <f t="shared" si="9"/>
        <v>0.76494408158344518</v>
      </c>
      <c r="AP68">
        <f t="shared" si="10"/>
        <v>0.83888971625924535</v>
      </c>
      <c r="AQ68">
        <f t="shared" si="11"/>
        <v>0.90136090604145758</v>
      </c>
      <c r="AR68">
        <f t="shared" si="12"/>
        <v>0.93907481082767841</v>
      </c>
      <c r="AS68">
        <f t="shared" si="21"/>
        <v>16.2</v>
      </c>
      <c r="AT68">
        <f t="shared" si="13"/>
        <v>0.62280421817047071</v>
      </c>
      <c r="AU68">
        <f t="shared" si="14"/>
        <v>0.50879731080994905</v>
      </c>
      <c r="AV68">
        <f t="shared" si="15"/>
        <v>0.44907771844350403</v>
      </c>
      <c r="AW68">
        <f t="shared" si="16"/>
        <v>0.41842010084462672</v>
      </c>
      <c r="AX68">
        <f t="shared" si="17"/>
        <v>0.36335269379968727</v>
      </c>
      <c r="AY68">
        <f t="shared" si="18"/>
        <v>0.34195689636831722</v>
      </c>
    </row>
    <row r="69" spans="3:51" x14ac:dyDescent="0.35">
      <c r="C69">
        <v>64</v>
      </c>
      <c r="D69" s="10">
        <f t="shared" si="22"/>
        <v>0.16025641025641027</v>
      </c>
      <c r="E69">
        <v>1019.785</v>
      </c>
      <c r="F69">
        <v>1317.0540000000001</v>
      </c>
      <c r="G69">
        <v>1320.212</v>
      </c>
      <c r="H69">
        <v>1175.096</v>
      </c>
      <c r="I69" s="1">
        <v>64</v>
      </c>
      <c r="J69" s="1">
        <v>1273.3489999999999</v>
      </c>
      <c r="K69" s="2">
        <v>1251.0730000000001</v>
      </c>
      <c r="L69" s="2">
        <v>1238.0350000000001</v>
      </c>
      <c r="M69" s="2">
        <v>1232.6210000000001</v>
      </c>
      <c r="N69" s="2">
        <v>1228.5809999999999</v>
      </c>
      <c r="O69" s="3">
        <v>1223.6669999999999</v>
      </c>
      <c r="P69" s="2">
        <v>64</v>
      </c>
      <c r="Q69" s="1">
        <v>1266.8430000000001</v>
      </c>
      <c r="R69" s="2">
        <v>1272.5709999999999</v>
      </c>
      <c r="S69" s="2">
        <v>1282.7650000000001</v>
      </c>
      <c r="T69" s="2">
        <v>1294.3530000000001</v>
      </c>
      <c r="U69" s="2">
        <v>1301.402</v>
      </c>
      <c r="V69" s="3">
        <v>1308.548</v>
      </c>
      <c r="W69" s="2">
        <v>64</v>
      </c>
      <c r="X69" s="1">
        <v>1263.202</v>
      </c>
      <c r="Y69" s="2">
        <v>1248.1790000000001</v>
      </c>
      <c r="Z69" s="2">
        <v>1239.135</v>
      </c>
      <c r="AA69" s="2">
        <v>1234.623</v>
      </c>
      <c r="AB69" s="2">
        <v>1227.1569999999999</v>
      </c>
      <c r="AC69" s="3">
        <v>1225.33</v>
      </c>
      <c r="AD69" s="2"/>
      <c r="AE69">
        <f t="shared" si="19"/>
        <v>16.8</v>
      </c>
      <c r="AF69">
        <f t="shared" si="1"/>
        <v>0.69212724890460464</v>
      </c>
      <c r="AG69">
        <f t="shared" si="2"/>
        <v>0.53520759661308304</v>
      </c>
      <c r="AH69">
        <f t="shared" si="3"/>
        <v>0.44336353005818652</v>
      </c>
      <c r="AI69">
        <f t="shared" si="4"/>
        <v>0.40522548922920903</v>
      </c>
      <c r="AJ69">
        <f t="shared" si="5"/>
        <v>0.37676636751715203</v>
      </c>
      <c r="AK69">
        <f t="shared" si="6"/>
        <v>0.34215049521689433</v>
      </c>
      <c r="AL69">
        <f t="shared" si="20"/>
        <v>16.8</v>
      </c>
      <c r="AM69">
        <f t="shared" si="7"/>
        <v>0.64629679200890411</v>
      </c>
      <c r="AN69">
        <f t="shared" si="8"/>
        <v>0.68664675467391656</v>
      </c>
      <c r="AO69">
        <f t="shared" si="9"/>
        <v>0.75845672663745634</v>
      </c>
      <c r="AP69">
        <f t="shared" si="10"/>
        <v>0.8400865044590653</v>
      </c>
      <c r="AQ69">
        <f t="shared" si="11"/>
        <v>0.88974203637695637</v>
      </c>
      <c r="AR69">
        <f t="shared" si="12"/>
        <v>0.94008086898941889</v>
      </c>
      <c r="AS69">
        <f t="shared" si="21"/>
        <v>16.8</v>
      </c>
      <c r="AT69">
        <f t="shared" si="13"/>
        <v>0.62064836078276631</v>
      </c>
      <c r="AU69">
        <f t="shared" si="14"/>
        <v>0.51482128516885306</v>
      </c>
      <c r="AV69">
        <f t="shared" si="15"/>
        <v>0.45111230082136933</v>
      </c>
      <c r="AW69">
        <f t="shared" si="16"/>
        <v>0.41932825201820262</v>
      </c>
      <c r="AX69">
        <f t="shared" si="17"/>
        <v>0.36673523154735832</v>
      </c>
      <c r="AY69">
        <f t="shared" si="18"/>
        <v>0.35386522774341633</v>
      </c>
    </row>
    <row r="70" spans="3:51" x14ac:dyDescent="0.35">
      <c r="C70">
        <v>65</v>
      </c>
      <c r="D70" s="10">
        <f t="shared" si="22"/>
        <v>0.16666666666666666</v>
      </c>
      <c r="E70">
        <v>1018.801</v>
      </c>
      <c r="F70">
        <v>1316.09</v>
      </c>
      <c r="G70">
        <v>1320.211</v>
      </c>
      <c r="H70">
        <v>1173.162</v>
      </c>
      <c r="I70" s="1">
        <v>65</v>
      </c>
      <c r="J70" s="1">
        <v>1272.9780000000001</v>
      </c>
      <c r="K70" s="2">
        <v>1249.1469999999999</v>
      </c>
      <c r="L70" s="2">
        <v>1238.4680000000001</v>
      </c>
      <c r="M70" s="2">
        <v>1232.038</v>
      </c>
      <c r="N70" s="2">
        <v>1227.125</v>
      </c>
      <c r="O70" s="3">
        <v>1223.502</v>
      </c>
      <c r="P70" s="2">
        <v>65</v>
      </c>
      <c r="Q70" s="1">
        <v>1267.8979999999999</v>
      </c>
      <c r="R70" s="2">
        <v>1271.3</v>
      </c>
      <c r="S70" s="2">
        <v>1281.79</v>
      </c>
      <c r="T70" s="2">
        <v>1292.336</v>
      </c>
      <c r="U70" s="2">
        <v>1302.2470000000001</v>
      </c>
      <c r="V70" s="3">
        <v>1307.6369999999999</v>
      </c>
      <c r="W70" s="2">
        <v>65</v>
      </c>
      <c r="X70" s="1">
        <v>1263.8820000000001</v>
      </c>
      <c r="Y70" s="2">
        <v>1247.9649999999999</v>
      </c>
      <c r="Z70" s="2">
        <v>1238.934</v>
      </c>
      <c r="AA70" s="2">
        <v>1232.6420000000001</v>
      </c>
      <c r="AB70" s="2">
        <v>1228.26</v>
      </c>
      <c r="AC70" s="3">
        <v>1225.5730000000001</v>
      </c>
      <c r="AD70" s="2"/>
      <c r="AE70">
        <f t="shared" si="19"/>
        <v>17.399999999999999</v>
      </c>
      <c r="AF70">
        <f t="shared" ref="AF70:AF133" si="23">($H70-J70)/($H70-$F70)</f>
        <v>0.69836561065711489</v>
      </c>
      <c r="AG70">
        <f t="shared" ref="AG70:AG133" si="24">($H70-K70)/($H70-$F70)</f>
        <v>0.5316313108698083</v>
      </c>
      <c r="AH70">
        <f t="shared" ref="AH70:AH133" si="25">($H70-L70)/($H70-$F70)</f>
        <v>0.45691536997649229</v>
      </c>
      <c r="AI70">
        <f t="shared" ref="AI70:AI133" si="26">($H70-M70)/($H70-$F70)</f>
        <v>0.41192768386880124</v>
      </c>
      <c r="AJ70">
        <f t="shared" ref="AJ70:AJ133" si="27">($H70-N70)/($H70-$F70)</f>
        <v>0.37755373334825931</v>
      </c>
      <c r="AK70">
        <f t="shared" ref="AK70:AK133" si="28">($H70-O70)/($H70-$F70)</f>
        <v>0.35220530616814033</v>
      </c>
      <c r="AL70">
        <f t="shared" si="20"/>
        <v>17.399999999999999</v>
      </c>
      <c r="AM70">
        <f t="shared" ref="AM70:AM133" si="29">($H70-Q70)/($H70-$F70)</f>
        <v>0.66282323967312184</v>
      </c>
      <c r="AN70">
        <f t="shared" ref="AN70:AN133" si="30">($H70-R70)/($H70-$F70)</f>
        <v>0.68662543378484275</v>
      </c>
      <c r="AO70">
        <f t="shared" ref="AO70:AO133" si="31">($H70-S70)/($H70-$F70)</f>
        <v>0.76001903056084197</v>
      </c>
      <c r="AP70">
        <f t="shared" ref="AP70:AP133" si="32">($H70-T70)/($H70-$F70)</f>
        <v>0.83380443300123197</v>
      </c>
      <c r="AQ70">
        <f t="shared" ref="AQ70:AQ133" si="33">($H70-U70)/($H70-$F70)</f>
        <v>0.90314703906862293</v>
      </c>
      <c r="AR70">
        <f t="shared" ref="AR70:AR133" si="34">($H70-V70)/($H70-$F70)</f>
        <v>0.94085833426620413</v>
      </c>
      <c r="AS70">
        <f t="shared" si="21"/>
        <v>17.399999999999999</v>
      </c>
      <c r="AT70">
        <f t="shared" ref="AT70:AT133" si="35">($H70-X70)/($H70-$F70)</f>
        <v>0.63472517631254965</v>
      </c>
      <c r="AU70">
        <f t="shared" ref="AU70:AU133" si="36">($H70-Y70)/($H70-$F70)</f>
        <v>0.52336141273928094</v>
      </c>
      <c r="AV70">
        <f t="shared" ref="AV70:AV133" si="37">($H70-Z70)/($H70-$F70)</f>
        <v>0.46017575282659795</v>
      </c>
      <c r="AW70">
        <f t="shared" ref="AW70:AW133" si="38">($H70-AA70)/($H70-$F70)</f>
        <v>0.41615358782044154</v>
      </c>
      <c r="AX70">
        <f t="shared" ref="AX70:AX133" si="39">($H70-AB70)/($H70-$F70)</f>
        <v>0.3854947945818874</v>
      </c>
      <c r="AY70">
        <f t="shared" ref="AY70:AY133" si="40">($H70-AC70)/($H70-$F70)</f>
        <v>0.36669511922086717</v>
      </c>
    </row>
    <row r="71" spans="3:51" x14ac:dyDescent="0.35">
      <c r="C71">
        <v>66</v>
      </c>
      <c r="D71" s="10">
        <f t="shared" si="22"/>
        <v>0.17307692307692307</v>
      </c>
      <c r="E71">
        <v>1016.813</v>
      </c>
      <c r="F71">
        <v>1316.261</v>
      </c>
      <c r="G71">
        <v>1318.6410000000001</v>
      </c>
      <c r="H71">
        <v>1173.7059999999999</v>
      </c>
      <c r="I71" s="1">
        <v>66</v>
      </c>
      <c r="J71" s="1">
        <v>1272.0920000000001</v>
      </c>
      <c r="K71" s="2">
        <v>1247.673</v>
      </c>
      <c r="L71" s="2">
        <v>1237.2380000000001</v>
      </c>
      <c r="M71" s="2">
        <v>1230.405</v>
      </c>
      <c r="N71" s="2">
        <v>1226.5889999999999</v>
      </c>
      <c r="O71" s="3">
        <v>1222.7650000000001</v>
      </c>
      <c r="P71" s="2">
        <v>66</v>
      </c>
      <c r="Q71" s="1">
        <v>1266.921</v>
      </c>
      <c r="R71" s="2">
        <v>1269.383</v>
      </c>
      <c r="S71" s="2">
        <v>1281.153</v>
      </c>
      <c r="T71" s="2">
        <v>1290.2370000000001</v>
      </c>
      <c r="U71" s="2">
        <v>1301.2339999999999</v>
      </c>
      <c r="V71" s="3">
        <v>1305.952</v>
      </c>
      <c r="W71" s="2">
        <v>66</v>
      </c>
      <c r="X71" s="1">
        <v>1262.5609999999999</v>
      </c>
      <c r="Y71" s="2">
        <v>1247.143</v>
      </c>
      <c r="Z71" s="2">
        <v>1239.655</v>
      </c>
      <c r="AA71" s="2">
        <v>1232.213</v>
      </c>
      <c r="AB71" s="2">
        <v>1227.951</v>
      </c>
      <c r="AC71" s="3">
        <v>1224.8979999999999</v>
      </c>
      <c r="AD71" s="2"/>
      <c r="AE71">
        <f t="shared" si="19"/>
        <v>18</v>
      </c>
      <c r="AF71">
        <f t="shared" si="23"/>
        <v>0.69016169197853561</v>
      </c>
      <c r="AG71">
        <f t="shared" si="24"/>
        <v>0.51886640244116355</v>
      </c>
      <c r="AH71">
        <f t="shared" si="25"/>
        <v>0.4456665848269098</v>
      </c>
      <c r="AI71">
        <f t="shared" si="26"/>
        <v>0.39773420784960223</v>
      </c>
      <c r="AJ71">
        <f t="shared" si="27"/>
        <v>0.37096559222756137</v>
      </c>
      <c r="AK71">
        <f t="shared" si="28"/>
        <v>0.34414085791449039</v>
      </c>
      <c r="AL71">
        <f t="shared" si="20"/>
        <v>18</v>
      </c>
      <c r="AM71">
        <f t="shared" si="29"/>
        <v>0.65388797306302904</v>
      </c>
      <c r="AN71">
        <f t="shared" si="30"/>
        <v>0.67115850022798285</v>
      </c>
      <c r="AO71">
        <f t="shared" si="31"/>
        <v>0.75372312440812361</v>
      </c>
      <c r="AP71">
        <f t="shared" si="32"/>
        <v>0.81744589807442825</v>
      </c>
      <c r="AQ71">
        <f t="shared" si="33"/>
        <v>0.89458805373364636</v>
      </c>
      <c r="AR71">
        <f t="shared" si="34"/>
        <v>0.92768405176949276</v>
      </c>
      <c r="AS71">
        <f t="shared" si="21"/>
        <v>18</v>
      </c>
      <c r="AT71">
        <f t="shared" si="35"/>
        <v>0.62330328645084343</v>
      </c>
      <c r="AU71">
        <f t="shared" si="36"/>
        <v>0.51514853916032477</v>
      </c>
      <c r="AV71">
        <f t="shared" si="37"/>
        <v>0.46262144435481073</v>
      </c>
      <c r="AW71">
        <f t="shared" si="38"/>
        <v>0.41041703202272833</v>
      </c>
      <c r="AX71">
        <f t="shared" si="39"/>
        <v>0.3805197993756802</v>
      </c>
      <c r="AY71">
        <f t="shared" si="40"/>
        <v>0.35910350391077117</v>
      </c>
    </row>
    <row r="72" spans="3:51" x14ac:dyDescent="0.35">
      <c r="C72">
        <v>67</v>
      </c>
      <c r="D72" s="10">
        <f t="shared" si="22"/>
        <v>0.17948717948717949</v>
      </c>
      <c r="E72">
        <v>1017.2809999999999</v>
      </c>
      <c r="F72">
        <v>1316.201</v>
      </c>
      <c r="G72">
        <v>1318.3589999999999</v>
      </c>
      <c r="H72">
        <v>1173.702</v>
      </c>
      <c r="I72" s="1">
        <v>67</v>
      </c>
      <c r="J72" s="1">
        <v>1270.45</v>
      </c>
      <c r="K72" s="2">
        <v>1247.634</v>
      </c>
      <c r="L72" s="2">
        <v>1236.087</v>
      </c>
      <c r="M72" s="2">
        <v>1231.213</v>
      </c>
      <c r="N72" s="2">
        <v>1225.3430000000001</v>
      </c>
      <c r="O72" s="3">
        <v>1222.8520000000001</v>
      </c>
      <c r="P72" s="2">
        <v>67</v>
      </c>
      <c r="Q72" s="1">
        <v>1266.355</v>
      </c>
      <c r="R72" s="2">
        <v>1269.124</v>
      </c>
      <c r="S72" s="2">
        <v>1279.81</v>
      </c>
      <c r="T72" s="2">
        <v>1288.614</v>
      </c>
      <c r="U72" s="2">
        <v>1298.9829999999999</v>
      </c>
      <c r="V72" s="3">
        <v>1305.2729999999999</v>
      </c>
      <c r="W72" s="2">
        <v>67</v>
      </c>
      <c r="X72" s="1">
        <v>1262.1289999999999</v>
      </c>
      <c r="Y72" s="2">
        <v>1246.914</v>
      </c>
      <c r="Z72" s="2">
        <v>1237.9290000000001</v>
      </c>
      <c r="AA72" s="2">
        <v>1232.5830000000001</v>
      </c>
      <c r="AB72" s="2">
        <v>1226.652</v>
      </c>
      <c r="AC72" s="3">
        <v>1224.548</v>
      </c>
      <c r="AD72" s="2"/>
      <c r="AE72">
        <f t="shared" si="19"/>
        <v>18.599999999999998</v>
      </c>
      <c r="AF72">
        <f t="shared" si="23"/>
        <v>0.67893809781121295</v>
      </c>
      <c r="AG72">
        <f t="shared" si="24"/>
        <v>0.51882469350662108</v>
      </c>
      <c r="AH72">
        <f t="shared" si="25"/>
        <v>0.43779254591260275</v>
      </c>
      <c r="AI72">
        <f t="shared" si="26"/>
        <v>0.40358879711436541</v>
      </c>
      <c r="AJ72">
        <f t="shared" si="27"/>
        <v>0.36239552558263616</v>
      </c>
      <c r="AK72">
        <f t="shared" si="28"/>
        <v>0.34491470115579814</v>
      </c>
      <c r="AL72">
        <f t="shared" si="20"/>
        <v>18.599999999999998</v>
      </c>
      <c r="AM72">
        <f t="shared" si="29"/>
        <v>0.65020105404248452</v>
      </c>
      <c r="AN72">
        <f t="shared" si="30"/>
        <v>0.6696327693527675</v>
      </c>
      <c r="AO72">
        <f t="shared" si="31"/>
        <v>0.74462276928259097</v>
      </c>
      <c r="AP72">
        <f t="shared" si="32"/>
        <v>0.80640565898708072</v>
      </c>
      <c r="AQ72">
        <f t="shared" si="33"/>
        <v>0.87917108190232862</v>
      </c>
      <c r="AR72">
        <f t="shared" si="34"/>
        <v>0.92331174253854331</v>
      </c>
      <c r="AS72">
        <f t="shared" si="21"/>
        <v>18.599999999999998</v>
      </c>
      <c r="AT72">
        <f t="shared" si="35"/>
        <v>0.62054470557688046</v>
      </c>
      <c r="AU72">
        <f t="shared" si="36"/>
        <v>0.51377202647036102</v>
      </c>
      <c r="AV72">
        <f t="shared" si="37"/>
        <v>0.45071895241370169</v>
      </c>
      <c r="AW72">
        <f t="shared" si="38"/>
        <v>0.41320289966947188</v>
      </c>
      <c r="AX72">
        <f t="shared" si="39"/>
        <v>0.37158155495828066</v>
      </c>
      <c r="AY72">
        <f t="shared" si="40"/>
        <v>0.35681653906343197</v>
      </c>
    </row>
    <row r="73" spans="3:51" x14ac:dyDescent="0.35">
      <c r="C73">
        <v>68</v>
      </c>
      <c r="D73" s="10">
        <f t="shared" si="22"/>
        <v>0.1858974358974359</v>
      </c>
      <c r="E73">
        <v>1016.921</v>
      </c>
      <c r="F73">
        <v>1315.511</v>
      </c>
      <c r="G73">
        <v>1318.67</v>
      </c>
      <c r="H73">
        <v>1172.9000000000001</v>
      </c>
      <c r="I73" s="1">
        <v>68</v>
      </c>
      <c r="J73" s="1">
        <v>1271.1289999999999</v>
      </c>
      <c r="K73" s="2">
        <v>1247.838</v>
      </c>
      <c r="L73" s="2">
        <v>1236.3630000000001</v>
      </c>
      <c r="M73" s="2">
        <v>1231.0630000000001</v>
      </c>
      <c r="N73" s="2">
        <v>1226.2950000000001</v>
      </c>
      <c r="O73" s="3">
        <v>1222.95</v>
      </c>
      <c r="P73" s="2">
        <v>68</v>
      </c>
      <c r="Q73" s="1">
        <v>1266.096</v>
      </c>
      <c r="R73" s="2">
        <v>1269.3019999999999</v>
      </c>
      <c r="S73" s="2">
        <v>1278.511</v>
      </c>
      <c r="T73" s="2">
        <v>1289.367</v>
      </c>
      <c r="U73" s="2">
        <v>1298.6569999999999</v>
      </c>
      <c r="V73" s="3">
        <v>1304.567</v>
      </c>
      <c r="W73" s="2">
        <v>68</v>
      </c>
      <c r="X73" s="1">
        <v>1260.6510000000001</v>
      </c>
      <c r="Y73" s="2">
        <v>1246.5519999999999</v>
      </c>
      <c r="Z73" s="2">
        <v>1237.913</v>
      </c>
      <c r="AA73" s="2">
        <v>1233.7940000000001</v>
      </c>
      <c r="AB73" s="2">
        <v>1226.518</v>
      </c>
      <c r="AC73" s="3">
        <v>1224.33</v>
      </c>
      <c r="AD73" s="2"/>
      <c r="AE73">
        <f t="shared" ref="AE73:AE104" si="41">(C73-$C$41)*$E$3</f>
        <v>19.2</v>
      </c>
      <c r="AF73">
        <f t="shared" si="23"/>
        <v>0.68878978479920838</v>
      </c>
      <c r="AG73">
        <f t="shared" si="24"/>
        <v>0.52547138720014541</v>
      </c>
      <c r="AH73">
        <f t="shared" si="25"/>
        <v>0.44500774835040791</v>
      </c>
      <c r="AI73">
        <f t="shared" si="26"/>
        <v>0.40784371472046377</v>
      </c>
      <c r="AJ73">
        <f t="shared" si="27"/>
        <v>0.37441010861714752</v>
      </c>
      <c r="AK73">
        <f t="shared" si="28"/>
        <v>0.35095469493938053</v>
      </c>
      <c r="AL73">
        <f t="shared" si="20"/>
        <v>19.2</v>
      </c>
      <c r="AM73">
        <f t="shared" si="29"/>
        <v>0.65349797701439571</v>
      </c>
      <c r="AN73">
        <f t="shared" si="30"/>
        <v>0.67597871131960297</v>
      </c>
      <c r="AO73">
        <f t="shared" si="31"/>
        <v>0.74055297277208609</v>
      </c>
      <c r="AP73">
        <f t="shared" si="32"/>
        <v>0.81667613297711938</v>
      </c>
      <c r="AQ73">
        <f t="shared" si="33"/>
        <v>0.88181837305677646</v>
      </c>
      <c r="AR73">
        <f t="shared" si="34"/>
        <v>0.92325977659507352</v>
      </c>
      <c r="AS73">
        <f t="shared" si="21"/>
        <v>19.2</v>
      </c>
      <c r="AT73">
        <f t="shared" si="35"/>
        <v>0.61531719152099107</v>
      </c>
      <c r="AU73">
        <f t="shared" si="36"/>
        <v>0.51645384998352073</v>
      </c>
      <c r="AV73">
        <f t="shared" si="37"/>
        <v>0.45587647516671209</v>
      </c>
      <c r="AW73">
        <f t="shared" si="38"/>
        <v>0.42699371016261056</v>
      </c>
      <c r="AX73">
        <f t="shared" si="39"/>
        <v>0.37597380286233167</v>
      </c>
      <c r="AY73">
        <f t="shared" si="40"/>
        <v>0.36063136784679922</v>
      </c>
    </row>
    <row r="74" spans="3:51" x14ac:dyDescent="0.35">
      <c r="C74">
        <v>69</v>
      </c>
      <c r="D74" s="10">
        <f t="shared" si="22"/>
        <v>0.19230769230769232</v>
      </c>
      <c r="E74">
        <v>1017.509</v>
      </c>
      <c r="F74">
        <v>1314.9359999999999</v>
      </c>
      <c r="G74">
        <v>1320.1020000000001</v>
      </c>
      <c r="H74">
        <v>1172.3330000000001</v>
      </c>
      <c r="I74" s="1">
        <v>69</v>
      </c>
      <c r="J74" s="1">
        <v>1271.8979999999999</v>
      </c>
      <c r="K74" s="2">
        <v>1248.1880000000001</v>
      </c>
      <c r="L74" s="2">
        <v>1235.548</v>
      </c>
      <c r="M74" s="2">
        <v>1231.163</v>
      </c>
      <c r="N74" s="2">
        <v>1227.0119999999999</v>
      </c>
      <c r="O74" s="3">
        <v>1223.413</v>
      </c>
      <c r="P74" s="2">
        <v>69</v>
      </c>
      <c r="Q74" s="1">
        <v>1265.7239999999999</v>
      </c>
      <c r="R74" s="2">
        <v>1267.8040000000001</v>
      </c>
      <c r="S74" s="2">
        <v>1277.27</v>
      </c>
      <c r="T74" s="2">
        <v>1287.384</v>
      </c>
      <c r="U74" s="2">
        <v>1298.0909999999999</v>
      </c>
      <c r="V74" s="3">
        <v>1302.9359999999999</v>
      </c>
      <c r="W74" s="2">
        <v>69</v>
      </c>
      <c r="X74" s="1">
        <v>1260.962</v>
      </c>
      <c r="Y74" s="2">
        <v>1246.874</v>
      </c>
      <c r="Z74" s="2">
        <v>1237.269</v>
      </c>
      <c r="AA74" s="2">
        <v>1232.5540000000001</v>
      </c>
      <c r="AB74" s="2">
        <v>1228.2909999999999</v>
      </c>
      <c r="AC74" s="3">
        <v>1224.7909999999999</v>
      </c>
      <c r="AD74" s="2"/>
      <c r="AE74">
        <f t="shared" si="41"/>
        <v>19.8</v>
      </c>
      <c r="AF74">
        <f t="shared" si="23"/>
        <v>0.6981970926277844</v>
      </c>
      <c r="AG74">
        <f t="shared" si="24"/>
        <v>0.53193130579300651</v>
      </c>
      <c r="AH74">
        <f t="shared" si="25"/>
        <v>0.4432936193488215</v>
      </c>
      <c r="AI74">
        <f t="shared" si="26"/>
        <v>0.41254391562589843</v>
      </c>
      <c r="AJ74">
        <f t="shared" si="27"/>
        <v>0.38343513109822319</v>
      </c>
      <c r="AK74">
        <f t="shared" si="28"/>
        <v>0.35819723287728861</v>
      </c>
      <c r="AL74">
        <f t="shared" si="20"/>
        <v>19.8</v>
      </c>
      <c r="AM74">
        <f t="shared" si="29"/>
        <v>0.65490207078392426</v>
      </c>
      <c r="AN74">
        <f t="shared" si="30"/>
        <v>0.66948801918613288</v>
      </c>
      <c r="AO74">
        <f t="shared" si="31"/>
        <v>0.73586810936656322</v>
      </c>
      <c r="AP74">
        <f t="shared" si="32"/>
        <v>0.8067922834722977</v>
      </c>
      <c r="AQ74">
        <f t="shared" si="33"/>
        <v>0.88187485536769883</v>
      </c>
      <c r="AR74">
        <f t="shared" si="34"/>
        <v>0.91585029767957182</v>
      </c>
      <c r="AS74">
        <f t="shared" si="21"/>
        <v>19.8</v>
      </c>
      <c r="AT74">
        <f t="shared" si="35"/>
        <v>0.62150866391310144</v>
      </c>
      <c r="AU74">
        <f t="shared" si="36"/>
        <v>0.52271691338891901</v>
      </c>
      <c r="AV74">
        <f t="shared" si="37"/>
        <v>0.45536208915660958</v>
      </c>
      <c r="AW74">
        <f t="shared" si="38"/>
        <v>0.42229826861987524</v>
      </c>
      <c r="AX74">
        <f t="shared" si="39"/>
        <v>0.39240408687054212</v>
      </c>
      <c r="AY74">
        <f t="shared" si="40"/>
        <v>0.3678604236937506</v>
      </c>
    </row>
    <row r="75" spans="3:51" x14ac:dyDescent="0.35">
      <c r="C75">
        <v>70</v>
      </c>
      <c r="D75" s="10">
        <f t="shared" si="22"/>
        <v>0.19871794871794871</v>
      </c>
      <c r="E75">
        <v>1016.086</v>
      </c>
      <c r="F75">
        <v>1315.568</v>
      </c>
      <c r="G75">
        <v>1318.8530000000001</v>
      </c>
      <c r="H75">
        <v>1173.095</v>
      </c>
      <c r="I75" s="1">
        <v>70</v>
      </c>
      <c r="J75" s="1">
        <v>1270.8389999999999</v>
      </c>
      <c r="K75" s="2">
        <v>1247.6769999999999</v>
      </c>
      <c r="L75" s="2">
        <v>1236.2660000000001</v>
      </c>
      <c r="M75" s="2">
        <v>1230.4929999999999</v>
      </c>
      <c r="N75" s="2">
        <v>1225.55</v>
      </c>
      <c r="O75" s="3">
        <v>1223.6079999999999</v>
      </c>
      <c r="P75" s="2">
        <v>70</v>
      </c>
      <c r="Q75" s="1">
        <v>1265.4760000000001</v>
      </c>
      <c r="R75" s="2">
        <v>1266.1769999999999</v>
      </c>
      <c r="S75" s="2">
        <v>1276.049</v>
      </c>
      <c r="T75" s="2">
        <v>1285.2280000000001</v>
      </c>
      <c r="U75" s="2">
        <v>1296.133</v>
      </c>
      <c r="V75" s="3">
        <v>1301.424</v>
      </c>
      <c r="W75" s="2">
        <v>70</v>
      </c>
      <c r="X75" s="1">
        <v>1260.124</v>
      </c>
      <c r="Y75" s="2">
        <v>1245.646</v>
      </c>
      <c r="Z75" s="2">
        <v>1236.634</v>
      </c>
      <c r="AA75" s="2">
        <v>1233.098</v>
      </c>
      <c r="AB75" s="2">
        <v>1227.1030000000001</v>
      </c>
      <c r="AC75" s="3">
        <v>1223.8050000000001</v>
      </c>
      <c r="AD75" s="2"/>
      <c r="AE75">
        <f t="shared" si="41"/>
        <v>20.399999999999999</v>
      </c>
      <c r="AF75">
        <f t="shared" si="23"/>
        <v>0.68605279596835855</v>
      </c>
      <c r="AG75">
        <f t="shared" si="24"/>
        <v>0.52348164213570225</v>
      </c>
      <c r="AH75">
        <f t="shared" si="25"/>
        <v>0.44338927375713338</v>
      </c>
      <c r="AI75">
        <f t="shared" si="26"/>
        <v>0.40286931558961997</v>
      </c>
      <c r="AJ75">
        <f t="shared" si="27"/>
        <v>0.36817502263586743</v>
      </c>
      <c r="AK75">
        <f t="shared" si="28"/>
        <v>0.35454436981041976</v>
      </c>
      <c r="AL75">
        <f t="shared" si="20"/>
        <v>20.399999999999999</v>
      </c>
      <c r="AM75">
        <f t="shared" si="29"/>
        <v>0.64841057603896957</v>
      </c>
      <c r="AN75">
        <f t="shared" si="30"/>
        <v>0.65333080653878217</v>
      </c>
      <c r="AO75">
        <f t="shared" si="31"/>
        <v>0.72262112821376667</v>
      </c>
      <c r="AP75">
        <f t="shared" si="32"/>
        <v>0.78704737037894945</v>
      </c>
      <c r="AQ75">
        <f t="shared" si="33"/>
        <v>0.86358818863925124</v>
      </c>
      <c r="AR75">
        <f t="shared" si="34"/>
        <v>0.90072504965853173</v>
      </c>
      <c r="AS75">
        <f t="shared" si="21"/>
        <v>20.399999999999999</v>
      </c>
      <c r="AT75">
        <f t="shared" si="35"/>
        <v>0.61084556372084553</v>
      </c>
      <c r="AU75">
        <f t="shared" si="36"/>
        <v>0.50922630954636983</v>
      </c>
      <c r="AV75">
        <f t="shared" si="37"/>
        <v>0.44597221929769154</v>
      </c>
      <c r="AW75">
        <f t="shared" si="38"/>
        <v>0.42115348171232408</v>
      </c>
      <c r="AX75">
        <f t="shared" si="39"/>
        <v>0.37907533357197543</v>
      </c>
      <c r="AY75">
        <f t="shared" si="40"/>
        <v>0.35592708793946959</v>
      </c>
    </row>
    <row r="76" spans="3:51" x14ac:dyDescent="0.35">
      <c r="C76">
        <v>71</v>
      </c>
      <c r="D76" s="10">
        <f t="shared" si="22"/>
        <v>0.20512820512820512</v>
      </c>
      <c r="E76">
        <v>1017.452</v>
      </c>
      <c r="F76">
        <v>1316.2619999999999</v>
      </c>
      <c r="G76">
        <v>1318.6120000000001</v>
      </c>
      <c r="H76">
        <v>1172.912</v>
      </c>
      <c r="I76" s="1">
        <v>71</v>
      </c>
      <c r="J76" s="1">
        <v>1269.9349999999999</v>
      </c>
      <c r="K76" s="2">
        <v>1248.9090000000001</v>
      </c>
      <c r="L76" s="2">
        <v>1235.6759999999999</v>
      </c>
      <c r="M76" s="2">
        <v>1230.0139999999999</v>
      </c>
      <c r="N76" s="2">
        <v>1225.7550000000001</v>
      </c>
      <c r="O76" s="3">
        <v>1223.501</v>
      </c>
      <c r="P76" s="2">
        <v>71</v>
      </c>
      <c r="Q76" s="1">
        <v>1264.624</v>
      </c>
      <c r="R76" s="2">
        <v>1266.701</v>
      </c>
      <c r="S76" s="2">
        <v>1275.357</v>
      </c>
      <c r="T76" s="2">
        <v>1284.9639999999999</v>
      </c>
      <c r="U76" s="2">
        <v>1295.258</v>
      </c>
      <c r="V76" s="3">
        <v>1302.6179999999999</v>
      </c>
      <c r="W76" s="2">
        <v>71</v>
      </c>
      <c r="X76" s="1">
        <v>1259.873</v>
      </c>
      <c r="Y76" s="2">
        <v>1245.742</v>
      </c>
      <c r="Z76" s="2">
        <v>1237.0219999999999</v>
      </c>
      <c r="AA76" s="2">
        <v>1233.864</v>
      </c>
      <c r="AB76" s="2">
        <v>1225.395</v>
      </c>
      <c r="AC76" s="3">
        <v>1224.3699999999999</v>
      </c>
      <c r="AD76" s="2"/>
      <c r="AE76">
        <f t="shared" si="41"/>
        <v>21</v>
      </c>
      <c r="AF76">
        <f t="shared" si="23"/>
        <v>0.67682595047087524</v>
      </c>
      <c r="AG76">
        <f t="shared" si="24"/>
        <v>0.53014998256016821</v>
      </c>
      <c r="AH76">
        <f t="shared" si="25"/>
        <v>0.43783746076037627</v>
      </c>
      <c r="AI76">
        <f t="shared" si="26"/>
        <v>0.39833972793861105</v>
      </c>
      <c r="AJ76">
        <f t="shared" si="27"/>
        <v>0.36862922915940083</v>
      </c>
      <c r="AK76">
        <f t="shared" si="28"/>
        <v>0.35290547610742917</v>
      </c>
      <c r="AL76">
        <f t="shared" si="20"/>
        <v>21</v>
      </c>
      <c r="AM76">
        <f t="shared" si="29"/>
        <v>0.63977677014300693</v>
      </c>
      <c r="AN76">
        <f t="shared" si="30"/>
        <v>0.65426578304848304</v>
      </c>
      <c r="AO76">
        <f t="shared" si="31"/>
        <v>0.71464945936519009</v>
      </c>
      <c r="AP76">
        <f t="shared" si="32"/>
        <v>0.78166724799441911</v>
      </c>
      <c r="AQ76">
        <f t="shared" si="33"/>
        <v>0.85347750261597544</v>
      </c>
      <c r="AR76">
        <f t="shared" si="34"/>
        <v>0.90482036972445057</v>
      </c>
      <c r="AS76">
        <f t="shared" si="21"/>
        <v>21</v>
      </c>
      <c r="AT76">
        <f t="shared" si="35"/>
        <v>0.60663411231252229</v>
      </c>
      <c r="AU76">
        <f t="shared" si="36"/>
        <v>0.50805720265085441</v>
      </c>
      <c r="AV76">
        <f t="shared" si="37"/>
        <v>0.44722706662016004</v>
      </c>
      <c r="AW76">
        <f t="shared" si="38"/>
        <v>0.42519707010812724</v>
      </c>
      <c r="AX76">
        <f t="shared" si="39"/>
        <v>0.36611789326822447</v>
      </c>
      <c r="AY76">
        <f t="shared" si="40"/>
        <v>0.35896756191140489</v>
      </c>
    </row>
    <row r="77" spans="3:51" x14ac:dyDescent="0.35">
      <c r="C77">
        <v>72</v>
      </c>
      <c r="D77" s="10">
        <f t="shared" si="22"/>
        <v>0.21153846153846154</v>
      </c>
      <c r="E77">
        <v>1018.159</v>
      </c>
      <c r="F77">
        <v>1316.2070000000001</v>
      </c>
      <c r="G77">
        <v>1320.7750000000001</v>
      </c>
      <c r="H77">
        <v>1173.7059999999999</v>
      </c>
      <c r="I77" s="1">
        <v>72</v>
      </c>
      <c r="J77" s="1">
        <v>1270.452</v>
      </c>
      <c r="K77" s="2">
        <v>1249.6949999999999</v>
      </c>
      <c r="L77" s="2">
        <v>1236.7850000000001</v>
      </c>
      <c r="M77" s="2">
        <v>1230.914</v>
      </c>
      <c r="N77" s="2">
        <v>1227.4069999999999</v>
      </c>
      <c r="O77" s="3">
        <v>1223.7940000000001</v>
      </c>
      <c r="P77" s="2">
        <v>72</v>
      </c>
      <c r="Q77" s="1">
        <v>1265.5840000000001</v>
      </c>
      <c r="R77" s="2">
        <v>1266.421</v>
      </c>
      <c r="S77" s="2">
        <v>1275.25</v>
      </c>
      <c r="T77" s="2">
        <v>1285.221</v>
      </c>
      <c r="U77" s="2">
        <v>1295.598</v>
      </c>
      <c r="V77" s="3">
        <v>1301.567</v>
      </c>
      <c r="W77" s="2">
        <v>72</v>
      </c>
      <c r="X77" s="1">
        <v>1258.9760000000001</v>
      </c>
      <c r="Y77" s="2">
        <v>1245.3620000000001</v>
      </c>
      <c r="Z77" s="2">
        <v>1237.162</v>
      </c>
      <c r="AA77" s="2">
        <v>1233.8789999999999</v>
      </c>
      <c r="AB77" s="2">
        <v>1226.7370000000001</v>
      </c>
      <c r="AC77" s="3">
        <v>1225.1780000000001</v>
      </c>
      <c r="AD77" s="2"/>
      <c r="AE77">
        <f t="shared" si="41"/>
        <v>21.599999999999998</v>
      </c>
      <c r="AF77">
        <f t="shared" si="23"/>
        <v>0.67891453393309487</v>
      </c>
      <c r="AG77">
        <f t="shared" si="24"/>
        <v>0.53325239822878379</v>
      </c>
      <c r="AH77">
        <f t="shared" si="25"/>
        <v>0.44265654276110405</v>
      </c>
      <c r="AI77">
        <f t="shared" si="26"/>
        <v>0.40145683188188153</v>
      </c>
      <c r="AJ77">
        <f t="shared" si="27"/>
        <v>0.37684647827032752</v>
      </c>
      <c r="AK77">
        <f t="shared" si="28"/>
        <v>0.35149227022968343</v>
      </c>
      <c r="AL77">
        <f t="shared" si="20"/>
        <v>21.599999999999998</v>
      </c>
      <c r="AM77">
        <f t="shared" si="29"/>
        <v>0.64475337015178857</v>
      </c>
      <c r="AN77">
        <f t="shared" si="30"/>
        <v>0.65062701314376747</v>
      </c>
      <c r="AO77">
        <f t="shared" si="31"/>
        <v>0.71258447309141659</v>
      </c>
      <c r="AP77">
        <f t="shared" si="32"/>
        <v>0.78255591188833717</v>
      </c>
      <c r="AQ77">
        <f t="shared" si="33"/>
        <v>0.85537645349857105</v>
      </c>
      <c r="AR77">
        <f t="shared" si="34"/>
        <v>0.89726387884997238</v>
      </c>
      <c r="AS77">
        <f t="shared" si="21"/>
        <v>21.599999999999998</v>
      </c>
      <c r="AT77">
        <f t="shared" si="35"/>
        <v>0.59838176574199542</v>
      </c>
      <c r="AU77">
        <f t="shared" si="36"/>
        <v>0.50284559406600704</v>
      </c>
      <c r="AV77">
        <f t="shared" si="37"/>
        <v>0.44530213823060921</v>
      </c>
      <c r="AW77">
        <f t="shared" si="38"/>
        <v>0.42226370341260705</v>
      </c>
      <c r="AX77">
        <f t="shared" si="39"/>
        <v>0.37214475687889981</v>
      </c>
      <c r="AY77">
        <f t="shared" si="40"/>
        <v>0.36120448277556039</v>
      </c>
    </row>
    <row r="78" spans="3:51" x14ac:dyDescent="0.35">
      <c r="C78">
        <v>73</v>
      </c>
      <c r="D78" s="10">
        <f t="shared" si="22"/>
        <v>0.21794871794871795</v>
      </c>
      <c r="E78">
        <v>1017.93</v>
      </c>
      <c r="F78">
        <v>1315.914</v>
      </c>
      <c r="G78">
        <v>1319.5329999999999</v>
      </c>
      <c r="H78">
        <v>1173.896</v>
      </c>
      <c r="I78" s="1">
        <v>73</v>
      </c>
      <c r="J78" s="1">
        <v>1271.58</v>
      </c>
      <c r="K78" s="2">
        <v>1249.6690000000001</v>
      </c>
      <c r="L78" s="2">
        <v>1238.1289999999999</v>
      </c>
      <c r="M78" s="2">
        <v>1231.213</v>
      </c>
      <c r="N78" s="2">
        <v>1227.135</v>
      </c>
      <c r="O78" s="3">
        <v>1223.2139999999999</v>
      </c>
      <c r="P78" s="2">
        <v>73</v>
      </c>
      <c r="Q78" s="1">
        <v>1264.8409999999999</v>
      </c>
      <c r="R78" s="2">
        <v>1265.9159999999999</v>
      </c>
      <c r="S78" s="2">
        <v>1273.9380000000001</v>
      </c>
      <c r="T78" s="2">
        <v>1283.087</v>
      </c>
      <c r="U78" s="2">
        <v>1295.47</v>
      </c>
      <c r="V78" s="3">
        <v>1300.4259999999999</v>
      </c>
      <c r="W78" s="2">
        <v>73</v>
      </c>
      <c r="X78" s="1">
        <v>1258.56</v>
      </c>
      <c r="Y78" s="2">
        <v>1245.518</v>
      </c>
      <c r="Z78" s="2">
        <v>1237.1790000000001</v>
      </c>
      <c r="AA78" s="2">
        <v>1232.9159999999999</v>
      </c>
      <c r="AB78" s="2">
        <v>1227.2280000000001</v>
      </c>
      <c r="AC78" s="3">
        <v>1224.98</v>
      </c>
      <c r="AD78" s="2"/>
      <c r="AE78">
        <f t="shared" si="41"/>
        <v>22.2</v>
      </c>
      <c r="AF78">
        <f t="shared" si="23"/>
        <v>0.68782830345449131</v>
      </c>
      <c r="AG78">
        <f t="shared" si="24"/>
        <v>0.53354504358602517</v>
      </c>
      <c r="AH78">
        <f t="shared" si="25"/>
        <v>0.45228773817403384</v>
      </c>
      <c r="AI78">
        <f t="shared" si="26"/>
        <v>0.40358968581447419</v>
      </c>
      <c r="AJ78">
        <f t="shared" si="27"/>
        <v>0.37487501584306232</v>
      </c>
      <c r="AK78">
        <f t="shared" si="28"/>
        <v>0.34726583954146639</v>
      </c>
      <c r="AL78">
        <f t="shared" si="20"/>
        <v>22.2</v>
      </c>
      <c r="AM78">
        <f t="shared" si="29"/>
        <v>0.64037657198383247</v>
      </c>
      <c r="AN78">
        <f t="shared" si="30"/>
        <v>0.64794603500964643</v>
      </c>
      <c r="AO78">
        <f t="shared" si="31"/>
        <v>0.70443183258460285</v>
      </c>
      <c r="AP78">
        <f t="shared" si="32"/>
        <v>0.76885324395499166</v>
      </c>
      <c r="AQ78">
        <f t="shared" si="33"/>
        <v>0.85604641665141068</v>
      </c>
      <c r="AR78">
        <f t="shared" si="34"/>
        <v>0.89094340154064944</v>
      </c>
      <c r="AS78">
        <f t="shared" si="21"/>
        <v>22.2</v>
      </c>
      <c r="AT78">
        <f t="shared" si="35"/>
        <v>0.59614978383021844</v>
      </c>
      <c r="AU78">
        <f t="shared" si="36"/>
        <v>0.50431635426495269</v>
      </c>
      <c r="AV78">
        <f t="shared" si="37"/>
        <v>0.44559844526750214</v>
      </c>
      <c r="AW78">
        <f t="shared" si="38"/>
        <v>0.41558112351955362</v>
      </c>
      <c r="AX78">
        <f t="shared" si="39"/>
        <v>0.37552986241180764</v>
      </c>
      <c r="AY78">
        <f t="shared" si="40"/>
        <v>0.35970088298666403</v>
      </c>
    </row>
    <row r="79" spans="3:51" x14ac:dyDescent="0.35">
      <c r="C79">
        <v>74</v>
      </c>
      <c r="D79" s="10">
        <f t="shared" si="22"/>
        <v>0.22435897435897437</v>
      </c>
      <c r="E79">
        <v>1017.658</v>
      </c>
      <c r="F79">
        <v>1316.4559999999999</v>
      </c>
      <c r="G79">
        <v>1318.3820000000001</v>
      </c>
      <c r="H79">
        <v>1173.222</v>
      </c>
      <c r="I79" s="1">
        <v>74</v>
      </c>
      <c r="J79" s="1">
        <v>1272.135</v>
      </c>
      <c r="K79" s="2">
        <v>1249.5039999999999</v>
      </c>
      <c r="L79" s="2">
        <v>1237.153</v>
      </c>
      <c r="M79" s="2">
        <v>1232.221</v>
      </c>
      <c r="N79" s="2">
        <v>1226.8430000000001</v>
      </c>
      <c r="O79" s="3">
        <v>1224.009</v>
      </c>
      <c r="P79" s="2">
        <v>74</v>
      </c>
      <c r="Q79" s="1">
        <v>1265.568</v>
      </c>
      <c r="R79" s="2">
        <v>1264.81</v>
      </c>
      <c r="S79" s="2">
        <v>1273.5740000000001</v>
      </c>
      <c r="T79" s="2">
        <v>1281.3530000000001</v>
      </c>
      <c r="U79" s="2">
        <v>1293.4559999999999</v>
      </c>
      <c r="V79" s="3">
        <v>1300.002</v>
      </c>
      <c r="W79" s="2">
        <v>74</v>
      </c>
      <c r="X79" s="1">
        <v>1258.9090000000001</v>
      </c>
      <c r="Y79" s="2">
        <v>1246.0709999999999</v>
      </c>
      <c r="Z79" s="2">
        <v>1237.9090000000001</v>
      </c>
      <c r="AA79" s="2">
        <v>1234.0229999999999</v>
      </c>
      <c r="AB79" s="2">
        <v>1227.4749999999999</v>
      </c>
      <c r="AC79" s="3">
        <v>1224.7719999999999</v>
      </c>
      <c r="AD79" s="2"/>
      <c r="AE79">
        <f t="shared" si="41"/>
        <v>22.8</v>
      </c>
      <c r="AF79">
        <f t="shared" si="23"/>
        <v>0.69056927824399283</v>
      </c>
      <c r="AG79">
        <f t="shared" si="24"/>
        <v>0.53256908275967973</v>
      </c>
      <c r="AH79">
        <f t="shared" si="25"/>
        <v>0.44633955625061139</v>
      </c>
      <c r="AI79">
        <f t="shared" si="26"/>
        <v>0.41190639094069881</v>
      </c>
      <c r="AJ79">
        <f t="shared" si="27"/>
        <v>0.37435943979781422</v>
      </c>
      <c r="AK79">
        <f t="shared" si="28"/>
        <v>0.35457363475152592</v>
      </c>
      <c r="AL79">
        <f t="shared" si="20"/>
        <v>22.8</v>
      </c>
      <c r="AM79">
        <f t="shared" si="29"/>
        <v>0.64472122540737575</v>
      </c>
      <c r="AN79">
        <f t="shared" si="30"/>
        <v>0.63942918580783903</v>
      </c>
      <c r="AO79">
        <f t="shared" si="31"/>
        <v>0.70061577558401034</v>
      </c>
      <c r="AP79">
        <f t="shared" si="32"/>
        <v>0.75492550651381751</v>
      </c>
      <c r="AQ79">
        <f t="shared" si="33"/>
        <v>0.83942360054177068</v>
      </c>
      <c r="AR79">
        <f t="shared" si="34"/>
        <v>0.88512504014410009</v>
      </c>
      <c r="AS79">
        <f t="shared" si="21"/>
        <v>22.8</v>
      </c>
      <c r="AT79">
        <f t="shared" si="35"/>
        <v>0.5982308669729266</v>
      </c>
      <c r="AU79">
        <f t="shared" si="36"/>
        <v>0.50860130974489282</v>
      </c>
      <c r="AV79">
        <f t="shared" si="37"/>
        <v>0.45161763268497812</v>
      </c>
      <c r="AW79">
        <f t="shared" si="38"/>
        <v>0.42448720275912116</v>
      </c>
      <c r="AX79">
        <f t="shared" si="39"/>
        <v>0.3787717999916218</v>
      </c>
      <c r="AY79">
        <f t="shared" si="40"/>
        <v>0.35990058226398747</v>
      </c>
    </row>
    <row r="80" spans="3:51" x14ac:dyDescent="0.35">
      <c r="C80">
        <v>75</v>
      </c>
      <c r="D80" s="10">
        <f t="shared" si="22"/>
        <v>0.23076923076923078</v>
      </c>
      <c r="E80">
        <v>1017.551</v>
      </c>
      <c r="F80">
        <v>1316.079</v>
      </c>
      <c r="G80">
        <v>1318.4570000000001</v>
      </c>
      <c r="H80">
        <v>1174.001</v>
      </c>
      <c r="I80" s="1">
        <v>75</v>
      </c>
      <c r="J80" s="1">
        <v>1270.2380000000001</v>
      </c>
      <c r="K80" s="2">
        <v>1248.6099999999999</v>
      </c>
      <c r="L80" s="2">
        <v>1237.732</v>
      </c>
      <c r="M80" s="2">
        <v>1230.79</v>
      </c>
      <c r="N80" s="2">
        <v>1227.29</v>
      </c>
      <c r="O80" s="3">
        <v>1221.9780000000001</v>
      </c>
      <c r="P80" s="2">
        <v>75</v>
      </c>
      <c r="Q80" s="1">
        <v>1265.115</v>
      </c>
      <c r="R80" s="2">
        <v>1263.5309999999999</v>
      </c>
      <c r="S80" s="2">
        <v>1272.001</v>
      </c>
      <c r="T80" s="2">
        <v>1281.0150000000001</v>
      </c>
      <c r="U80" s="2">
        <v>1292.365</v>
      </c>
      <c r="V80" s="3">
        <v>1299.7629999999999</v>
      </c>
      <c r="W80" s="2">
        <v>75</v>
      </c>
      <c r="X80" s="1">
        <v>1257.0150000000001</v>
      </c>
      <c r="Y80" s="2">
        <v>1243.453</v>
      </c>
      <c r="Z80" s="2">
        <v>1237.4190000000001</v>
      </c>
      <c r="AA80" s="2">
        <v>1233.875</v>
      </c>
      <c r="AB80" s="2">
        <v>1226.7090000000001</v>
      </c>
      <c r="AC80" s="3">
        <v>1223.498</v>
      </c>
      <c r="AD80" s="2"/>
      <c r="AE80">
        <f t="shared" si="41"/>
        <v>23.4</v>
      </c>
      <c r="AF80">
        <f t="shared" si="23"/>
        <v>0.67735328481538382</v>
      </c>
      <c r="AG80">
        <f t="shared" si="24"/>
        <v>0.52512704289193213</v>
      </c>
      <c r="AH80">
        <f t="shared" si="25"/>
        <v>0.44856346513886741</v>
      </c>
      <c r="AI80">
        <f t="shared" si="26"/>
        <v>0.3997029800532102</v>
      </c>
      <c r="AJ80">
        <f t="shared" si="27"/>
        <v>0.37506862427680565</v>
      </c>
      <c r="AK80">
        <f t="shared" si="28"/>
        <v>0.33768071059558902</v>
      </c>
      <c r="AL80">
        <f t="shared" si="20"/>
        <v>23.4</v>
      </c>
      <c r="AM80">
        <f t="shared" si="29"/>
        <v>0.64129562634609194</v>
      </c>
      <c r="AN80">
        <f t="shared" si="30"/>
        <v>0.63014682076042727</v>
      </c>
      <c r="AO80">
        <f t="shared" si="31"/>
        <v>0.68976196173932636</v>
      </c>
      <c r="AP80">
        <f t="shared" si="32"/>
        <v>0.75320598544461592</v>
      </c>
      <c r="AQ80">
        <f t="shared" si="33"/>
        <v>0.83309168203381279</v>
      </c>
      <c r="AR80">
        <f t="shared" si="34"/>
        <v>0.88516167175776661</v>
      </c>
      <c r="AS80">
        <f t="shared" si="21"/>
        <v>23.4</v>
      </c>
      <c r="AT80">
        <f t="shared" si="35"/>
        <v>0.5842846886921278</v>
      </c>
      <c r="AU80">
        <f t="shared" si="36"/>
        <v>0.48883007925224181</v>
      </c>
      <c r="AV80">
        <f t="shared" si="37"/>
        <v>0.44636044989372126</v>
      </c>
      <c r="AW80">
        <f t="shared" si="38"/>
        <v>0.42141640507326983</v>
      </c>
      <c r="AX80">
        <f t="shared" si="39"/>
        <v>0.37097932121792321</v>
      </c>
      <c r="AY80">
        <f t="shared" si="40"/>
        <v>0.34837905938991315</v>
      </c>
    </row>
    <row r="81" spans="3:51" x14ac:dyDescent="0.35">
      <c r="C81">
        <v>76</v>
      </c>
      <c r="D81" s="10">
        <f t="shared" si="22"/>
        <v>0.23717948717948717</v>
      </c>
      <c r="E81">
        <v>1016.347</v>
      </c>
      <c r="F81">
        <v>1314.83</v>
      </c>
      <c r="G81">
        <v>1318.345</v>
      </c>
      <c r="H81">
        <v>1172.086</v>
      </c>
      <c r="I81" s="1">
        <v>76</v>
      </c>
      <c r="J81" s="1">
        <v>1270.079</v>
      </c>
      <c r="K81" s="2">
        <v>1248.558</v>
      </c>
      <c r="L81" s="2">
        <v>1237.154</v>
      </c>
      <c r="M81" s="2">
        <v>1229.3040000000001</v>
      </c>
      <c r="N81" s="2">
        <v>1226.8699999999999</v>
      </c>
      <c r="O81" s="3">
        <v>1221.587</v>
      </c>
      <c r="P81" s="2">
        <v>76</v>
      </c>
      <c r="Q81" s="1">
        <v>1265.0440000000001</v>
      </c>
      <c r="R81" s="2">
        <v>1264.2570000000001</v>
      </c>
      <c r="S81" s="2">
        <v>1272.4000000000001</v>
      </c>
      <c r="T81" s="2">
        <v>1280.3499999999999</v>
      </c>
      <c r="U81" s="2">
        <v>1290.8130000000001</v>
      </c>
      <c r="V81" s="3">
        <v>1298.2840000000001</v>
      </c>
      <c r="W81" s="2">
        <v>76</v>
      </c>
      <c r="X81" s="1">
        <v>1256.279</v>
      </c>
      <c r="Y81" s="2">
        <v>1243.6579999999999</v>
      </c>
      <c r="Z81" s="2">
        <v>1237.336</v>
      </c>
      <c r="AA81" s="2">
        <v>1232.307</v>
      </c>
      <c r="AB81" s="2">
        <v>1227.4079999999999</v>
      </c>
      <c r="AC81" s="3">
        <v>1222.989</v>
      </c>
      <c r="AD81" s="2"/>
      <c r="AE81">
        <f t="shared" si="41"/>
        <v>24</v>
      </c>
      <c r="AF81">
        <f t="shared" si="23"/>
        <v>0.68649470380541389</v>
      </c>
      <c r="AG81">
        <f t="shared" si="24"/>
        <v>0.53572829681107459</v>
      </c>
      <c r="AH81">
        <f t="shared" si="25"/>
        <v>0.4558370229221545</v>
      </c>
      <c r="AI81">
        <f t="shared" si="26"/>
        <v>0.40084346802667792</v>
      </c>
      <c r="AJ81">
        <f t="shared" si="27"/>
        <v>0.38379196323488141</v>
      </c>
      <c r="AK81">
        <f t="shared" si="28"/>
        <v>0.34678165106764564</v>
      </c>
      <c r="AL81">
        <f t="shared" si="20"/>
        <v>24</v>
      </c>
      <c r="AM81">
        <f t="shared" si="29"/>
        <v>0.65122176763997186</v>
      </c>
      <c r="AN81">
        <f t="shared" si="30"/>
        <v>0.64570840105363525</v>
      </c>
      <c r="AO81">
        <f t="shared" si="31"/>
        <v>0.7027545816286509</v>
      </c>
      <c r="AP81">
        <f t="shared" si="32"/>
        <v>0.75844869136355964</v>
      </c>
      <c r="AQ81">
        <f t="shared" si="33"/>
        <v>0.83174774421341813</v>
      </c>
      <c r="AR81">
        <f t="shared" si="34"/>
        <v>0.884086196267445</v>
      </c>
      <c r="AS81">
        <f t="shared" si="21"/>
        <v>24</v>
      </c>
      <c r="AT81">
        <f t="shared" si="35"/>
        <v>0.58981813596368349</v>
      </c>
      <c r="AU81">
        <f t="shared" si="36"/>
        <v>0.5014011096788652</v>
      </c>
      <c r="AV81">
        <f t="shared" si="37"/>
        <v>0.45711203272992235</v>
      </c>
      <c r="AW81">
        <f t="shared" si="38"/>
        <v>0.42188112985484533</v>
      </c>
      <c r="AX81">
        <f t="shared" si="39"/>
        <v>0.3875609482710301</v>
      </c>
      <c r="AY81">
        <f t="shared" si="40"/>
        <v>0.35660342991649424</v>
      </c>
    </row>
    <row r="82" spans="3:51" x14ac:dyDescent="0.35">
      <c r="C82">
        <v>77</v>
      </c>
      <c r="D82" s="10">
        <f t="shared" si="22"/>
        <v>0.24358974358974358</v>
      </c>
      <c r="E82">
        <v>1015.24</v>
      </c>
      <c r="F82">
        <v>1314.692</v>
      </c>
      <c r="G82">
        <v>1318.7270000000001</v>
      </c>
      <c r="H82">
        <v>1170.8019999999999</v>
      </c>
      <c r="I82" s="1">
        <v>77</v>
      </c>
      <c r="J82" s="1">
        <v>1271.1890000000001</v>
      </c>
      <c r="K82" s="2">
        <v>1246.6759999999999</v>
      </c>
      <c r="L82" s="2">
        <v>1234.5329999999999</v>
      </c>
      <c r="M82" s="2">
        <v>1229.569</v>
      </c>
      <c r="N82" s="2">
        <v>1225.6600000000001</v>
      </c>
      <c r="O82" s="3">
        <v>1222.163</v>
      </c>
      <c r="P82" s="2">
        <v>77</v>
      </c>
      <c r="Q82" s="1">
        <v>1264.6690000000001</v>
      </c>
      <c r="R82" s="2">
        <v>1263.588</v>
      </c>
      <c r="S82" s="2">
        <v>1270.5740000000001</v>
      </c>
      <c r="T82" s="2">
        <v>1279.511</v>
      </c>
      <c r="U82" s="2">
        <v>1289.6289999999999</v>
      </c>
      <c r="V82" s="3">
        <v>1295.8320000000001</v>
      </c>
      <c r="W82" s="2">
        <v>77</v>
      </c>
      <c r="X82" s="1">
        <v>1255.694</v>
      </c>
      <c r="Y82" s="2">
        <v>1244.297</v>
      </c>
      <c r="Z82" s="2">
        <v>1234.9369999999999</v>
      </c>
      <c r="AA82" s="2">
        <v>1231.692</v>
      </c>
      <c r="AB82" s="2">
        <v>1225.538</v>
      </c>
      <c r="AC82" s="3">
        <v>1222.9559999999999</v>
      </c>
      <c r="AD82" s="2"/>
      <c r="AE82">
        <f t="shared" si="41"/>
        <v>24.599999999999998</v>
      </c>
      <c r="AF82">
        <f t="shared" si="23"/>
        <v>0.69766488289665785</v>
      </c>
      <c r="AG82">
        <f t="shared" si="24"/>
        <v>0.52730558065188671</v>
      </c>
      <c r="AH82">
        <f t="shared" si="25"/>
        <v>0.44291472652720792</v>
      </c>
      <c r="AI82">
        <f t="shared" si="26"/>
        <v>0.40841615122663155</v>
      </c>
      <c r="AJ82">
        <f t="shared" si="27"/>
        <v>0.38124956564042073</v>
      </c>
      <c r="AK82">
        <f t="shared" si="28"/>
        <v>0.35694627840711701</v>
      </c>
      <c r="AL82">
        <f t="shared" si="20"/>
        <v>24.599999999999998</v>
      </c>
      <c r="AM82">
        <f t="shared" si="29"/>
        <v>0.65235249148655305</v>
      </c>
      <c r="AN82">
        <f t="shared" si="30"/>
        <v>0.6448398081868093</v>
      </c>
      <c r="AO82">
        <f t="shared" si="31"/>
        <v>0.69339078462714643</v>
      </c>
      <c r="AP82">
        <f t="shared" si="32"/>
        <v>0.75550072972409466</v>
      </c>
      <c r="AQ82">
        <f t="shared" si="33"/>
        <v>0.825818333449162</v>
      </c>
      <c r="AR82">
        <f t="shared" si="34"/>
        <v>0.86892765306831687</v>
      </c>
      <c r="AS82">
        <f t="shared" si="21"/>
        <v>24.599999999999998</v>
      </c>
      <c r="AT82">
        <f t="shared" si="35"/>
        <v>0.58997845576482033</v>
      </c>
      <c r="AU82">
        <f t="shared" si="36"/>
        <v>0.51077211758982599</v>
      </c>
      <c r="AV82">
        <f t="shared" si="37"/>
        <v>0.44572242685384633</v>
      </c>
      <c r="AW82">
        <f t="shared" si="38"/>
        <v>0.42317047744805097</v>
      </c>
      <c r="AX82">
        <f t="shared" si="39"/>
        <v>0.3804016957398017</v>
      </c>
      <c r="AY82">
        <f t="shared" si="40"/>
        <v>0.36245743276113668</v>
      </c>
    </row>
    <row r="83" spans="3:51" x14ac:dyDescent="0.35">
      <c r="C83">
        <v>78</v>
      </c>
      <c r="D83" s="10">
        <f t="shared" si="22"/>
        <v>0.25</v>
      </c>
      <c r="E83">
        <v>1015.982</v>
      </c>
      <c r="F83">
        <v>1315.6590000000001</v>
      </c>
      <c r="G83">
        <v>1317.7750000000001</v>
      </c>
      <c r="H83">
        <v>1170.6120000000001</v>
      </c>
      <c r="I83" s="1">
        <v>78</v>
      </c>
      <c r="J83" s="1">
        <v>1270.5170000000001</v>
      </c>
      <c r="K83" s="2">
        <v>1248.0530000000001</v>
      </c>
      <c r="L83" s="2">
        <v>1234.5930000000001</v>
      </c>
      <c r="M83" s="2">
        <v>1230.586</v>
      </c>
      <c r="N83" s="2">
        <v>1224.5119999999999</v>
      </c>
      <c r="O83" s="3">
        <v>1223.181</v>
      </c>
      <c r="P83" s="2">
        <v>78</v>
      </c>
      <c r="Q83" s="1">
        <v>1264.422</v>
      </c>
      <c r="R83" s="2">
        <v>1264.78</v>
      </c>
      <c r="S83" s="2">
        <v>1270.6410000000001</v>
      </c>
      <c r="T83" s="2">
        <v>1279.1510000000001</v>
      </c>
      <c r="U83" s="2">
        <v>1287.941</v>
      </c>
      <c r="V83" s="3">
        <v>1295.8230000000001</v>
      </c>
      <c r="W83" s="2">
        <v>78</v>
      </c>
      <c r="X83" s="1">
        <v>1255.9010000000001</v>
      </c>
      <c r="Y83" s="2">
        <v>1244.5709999999999</v>
      </c>
      <c r="Z83" s="2">
        <v>1233.894</v>
      </c>
      <c r="AA83" s="2">
        <v>1231.7819999999999</v>
      </c>
      <c r="AB83" s="2">
        <v>1226.03</v>
      </c>
      <c r="AC83" s="3">
        <v>1224.3440000000001</v>
      </c>
      <c r="AD83" s="2"/>
      <c r="AE83">
        <f t="shared" si="41"/>
        <v>25.2</v>
      </c>
      <c r="AF83">
        <f t="shared" si="23"/>
        <v>0.68877674133211964</v>
      </c>
      <c r="AG83">
        <f t="shared" si="24"/>
        <v>0.53390280391872991</v>
      </c>
      <c r="AH83">
        <f t="shared" si="25"/>
        <v>0.4411052969037621</v>
      </c>
      <c r="AI83">
        <f t="shared" si="26"/>
        <v>0.41347976862672048</v>
      </c>
      <c r="AJ83">
        <f t="shared" si="27"/>
        <v>0.37160368708073832</v>
      </c>
      <c r="AK83">
        <f t="shared" si="28"/>
        <v>0.36242735113445951</v>
      </c>
      <c r="AL83">
        <f t="shared" si="20"/>
        <v>25.2</v>
      </c>
      <c r="AM83">
        <f t="shared" si="29"/>
        <v>0.64675587912883359</v>
      </c>
      <c r="AN83">
        <f t="shared" si="30"/>
        <v>0.64922404462001881</v>
      </c>
      <c r="AO83">
        <f t="shared" si="31"/>
        <v>0.68963163664191596</v>
      </c>
      <c r="AP83">
        <f t="shared" si="32"/>
        <v>0.74830227443518282</v>
      </c>
      <c r="AQ83">
        <f t="shared" si="33"/>
        <v>0.80890332099250539</v>
      </c>
      <c r="AR83">
        <f t="shared" si="34"/>
        <v>0.86324432770067627</v>
      </c>
      <c r="AS83">
        <f t="shared" si="21"/>
        <v>25.2</v>
      </c>
      <c r="AT83">
        <f t="shared" si="35"/>
        <v>0.58800940384840761</v>
      </c>
      <c r="AU83">
        <f t="shared" si="36"/>
        <v>0.50989679207429195</v>
      </c>
      <c r="AV83">
        <f t="shared" si="37"/>
        <v>0.43628616931063663</v>
      </c>
      <c r="AW83">
        <f t="shared" si="38"/>
        <v>0.42172537177604386</v>
      </c>
      <c r="AX83">
        <f t="shared" si="39"/>
        <v>0.38206926030872673</v>
      </c>
      <c r="AY83">
        <f t="shared" si="40"/>
        <v>0.3704454418223056</v>
      </c>
    </row>
    <row r="84" spans="3:51" x14ac:dyDescent="0.35">
      <c r="C84">
        <v>79</v>
      </c>
      <c r="D84" s="10">
        <f t="shared" si="22"/>
        <v>0.25641025641025639</v>
      </c>
      <c r="E84">
        <v>1015.208</v>
      </c>
      <c r="F84">
        <v>1314.979</v>
      </c>
      <c r="G84">
        <v>1319.0050000000001</v>
      </c>
      <c r="H84">
        <v>1171.4159999999999</v>
      </c>
      <c r="I84" s="1">
        <v>79</v>
      </c>
      <c r="J84" s="1">
        <v>1271.558</v>
      </c>
      <c r="K84" s="2">
        <v>1247.9480000000001</v>
      </c>
      <c r="L84" s="2">
        <v>1235.9000000000001</v>
      </c>
      <c r="M84" s="2">
        <v>1230.9169999999999</v>
      </c>
      <c r="N84" s="2">
        <v>1225.3409999999999</v>
      </c>
      <c r="O84" s="3">
        <v>1222.6690000000001</v>
      </c>
      <c r="P84" s="2">
        <v>79</v>
      </c>
      <c r="Q84" s="1">
        <v>1265.442</v>
      </c>
      <c r="R84" s="2">
        <v>1264.633</v>
      </c>
      <c r="S84" s="2">
        <v>1271.2560000000001</v>
      </c>
      <c r="T84" s="2">
        <v>1278.7090000000001</v>
      </c>
      <c r="U84" s="2">
        <v>1287.4929999999999</v>
      </c>
      <c r="V84" s="3">
        <v>1294.961</v>
      </c>
      <c r="W84" s="2">
        <v>79</v>
      </c>
      <c r="X84" s="1">
        <v>1257.028</v>
      </c>
      <c r="Y84" s="2">
        <v>1243.8340000000001</v>
      </c>
      <c r="Z84" s="2">
        <v>1235.7940000000001</v>
      </c>
      <c r="AA84" s="2">
        <v>1231.9949999999999</v>
      </c>
      <c r="AB84" s="2">
        <v>1226.3699999999999</v>
      </c>
      <c r="AC84" s="3">
        <v>1224.9459999999999</v>
      </c>
      <c r="AD84" s="2"/>
      <c r="AE84">
        <f t="shared" si="41"/>
        <v>25.8</v>
      </c>
      <c r="AF84">
        <f t="shared" si="23"/>
        <v>0.6975474182066409</v>
      </c>
      <c r="AG84">
        <f t="shared" si="24"/>
        <v>0.53309000229864312</v>
      </c>
      <c r="AH84">
        <f t="shared" si="25"/>
        <v>0.44916865766249037</v>
      </c>
      <c r="AI84">
        <f t="shared" si="26"/>
        <v>0.41445915730376165</v>
      </c>
      <c r="AJ84">
        <f t="shared" si="27"/>
        <v>0.3756190661939352</v>
      </c>
      <c r="AK84">
        <f t="shared" si="28"/>
        <v>0.35700702827330244</v>
      </c>
      <c r="AL84">
        <f t="shared" si="20"/>
        <v>25.8</v>
      </c>
      <c r="AM84">
        <f t="shared" si="29"/>
        <v>0.65494591224758469</v>
      </c>
      <c r="AN84">
        <f t="shared" si="30"/>
        <v>0.64931075555679407</v>
      </c>
      <c r="AO84">
        <f t="shared" si="31"/>
        <v>0.6954438121242944</v>
      </c>
      <c r="AP84">
        <f t="shared" si="32"/>
        <v>0.74735830262672165</v>
      </c>
      <c r="AQ84">
        <f t="shared" si="33"/>
        <v>0.80854398417419471</v>
      </c>
      <c r="AR84">
        <f t="shared" si="34"/>
        <v>0.86056295842243469</v>
      </c>
      <c r="AS84">
        <f t="shared" si="21"/>
        <v>25.8</v>
      </c>
      <c r="AT84">
        <f t="shared" si="35"/>
        <v>0.59633749643013878</v>
      </c>
      <c r="AU84">
        <f t="shared" si="36"/>
        <v>0.5044335936139539</v>
      </c>
      <c r="AV84">
        <f t="shared" si="37"/>
        <v>0.44843030585875265</v>
      </c>
      <c r="AW84">
        <f t="shared" si="38"/>
        <v>0.42196805583611313</v>
      </c>
      <c r="AX84">
        <f t="shared" si="39"/>
        <v>0.38278665115663446</v>
      </c>
      <c r="AY84">
        <f t="shared" si="40"/>
        <v>0.37286766088755413</v>
      </c>
    </row>
    <row r="85" spans="3:51" x14ac:dyDescent="0.35">
      <c r="C85">
        <v>80</v>
      </c>
      <c r="D85" s="10">
        <f t="shared" si="22"/>
        <v>0.26282051282051283</v>
      </c>
      <c r="E85">
        <v>1016.388</v>
      </c>
      <c r="F85">
        <v>1313.8409999999999</v>
      </c>
      <c r="G85">
        <v>1318.943</v>
      </c>
      <c r="H85">
        <v>1171.6600000000001</v>
      </c>
      <c r="I85" s="1">
        <v>80</v>
      </c>
      <c r="J85" s="1">
        <v>1271.4090000000001</v>
      </c>
      <c r="K85" s="2">
        <v>1248.355</v>
      </c>
      <c r="L85" s="2">
        <v>1236.49</v>
      </c>
      <c r="M85" s="2">
        <v>1230.309</v>
      </c>
      <c r="N85" s="2">
        <v>1225.7950000000001</v>
      </c>
      <c r="O85" s="3">
        <v>1222.5540000000001</v>
      </c>
      <c r="P85" s="2">
        <v>80</v>
      </c>
      <c r="Q85" s="1">
        <v>1264.973</v>
      </c>
      <c r="R85" s="2">
        <v>1263.7270000000001</v>
      </c>
      <c r="S85" s="2">
        <v>1270.451</v>
      </c>
      <c r="T85" s="2">
        <v>1278.4860000000001</v>
      </c>
      <c r="U85" s="2">
        <v>1286.796</v>
      </c>
      <c r="V85" s="3">
        <v>1294.6279999999999</v>
      </c>
      <c r="W85" s="2">
        <v>80</v>
      </c>
      <c r="X85" s="1">
        <v>1255.847</v>
      </c>
      <c r="Y85" s="2">
        <v>1243.05</v>
      </c>
      <c r="Z85" s="2">
        <v>1235.8620000000001</v>
      </c>
      <c r="AA85" s="2">
        <v>1232.222</v>
      </c>
      <c r="AB85" s="2">
        <v>1226.604</v>
      </c>
      <c r="AC85" s="3">
        <v>1225.2460000000001</v>
      </c>
      <c r="AD85" s="2"/>
      <c r="AE85">
        <f t="shared" si="41"/>
        <v>26.4</v>
      </c>
      <c r="AF85">
        <f t="shared" si="23"/>
        <v>0.70156350004571744</v>
      </c>
      <c r="AG85">
        <f t="shared" si="24"/>
        <v>0.53941806570498196</v>
      </c>
      <c r="AH85">
        <f t="shared" si="25"/>
        <v>0.45596809700311586</v>
      </c>
      <c r="AI85">
        <f t="shared" si="26"/>
        <v>0.41249534044633224</v>
      </c>
      <c r="AJ85">
        <f t="shared" si="27"/>
        <v>0.38074707591028378</v>
      </c>
      <c r="AK85">
        <f t="shared" si="28"/>
        <v>0.35795218770440546</v>
      </c>
      <c r="AL85">
        <f t="shared" si="20"/>
        <v>26.4</v>
      </c>
      <c r="AM85">
        <f t="shared" si="29"/>
        <v>0.65629725490747703</v>
      </c>
      <c r="AN85">
        <f t="shared" si="30"/>
        <v>0.64753377736828499</v>
      </c>
      <c r="AO85">
        <f t="shared" si="31"/>
        <v>0.69482560961028594</v>
      </c>
      <c r="AP85">
        <f t="shared" si="32"/>
        <v>0.75133808314753847</v>
      </c>
      <c r="AQ85">
        <f t="shared" si="33"/>
        <v>0.80978471103734062</v>
      </c>
      <c r="AR85">
        <f t="shared" si="34"/>
        <v>0.86486942699798153</v>
      </c>
      <c r="AS85">
        <f t="shared" si="21"/>
        <v>26.4</v>
      </c>
      <c r="AT85">
        <f t="shared" si="35"/>
        <v>0.59211146355701538</v>
      </c>
      <c r="AU85">
        <f t="shared" si="36"/>
        <v>0.50210646992214125</v>
      </c>
      <c r="AV85">
        <f t="shared" si="37"/>
        <v>0.45155119179074615</v>
      </c>
      <c r="AW85">
        <f t="shared" si="38"/>
        <v>0.42595002145152994</v>
      </c>
      <c r="AX85">
        <f t="shared" si="39"/>
        <v>0.38643700635105982</v>
      </c>
      <c r="AY85">
        <f t="shared" si="40"/>
        <v>0.37688580049373743</v>
      </c>
    </row>
    <row r="86" spans="3:51" x14ac:dyDescent="0.35">
      <c r="C86">
        <v>81</v>
      </c>
      <c r="D86" s="10">
        <f t="shared" si="22"/>
        <v>0.26923076923076922</v>
      </c>
      <c r="E86">
        <v>1015.846</v>
      </c>
      <c r="F86">
        <v>1314.403</v>
      </c>
      <c r="G86">
        <v>1319.38</v>
      </c>
      <c r="H86">
        <v>1171.127</v>
      </c>
      <c r="I86" s="1">
        <v>81</v>
      </c>
      <c r="J86" s="1">
        <v>1271.4069999999999</v>
      </c>
      <c r="K86" s="2">
        <v>1249.5920000000001</v>
      </c>
      <c r="L86" s="2">
        <v>1235.2149999999999</v>
      </c>
      <c r="M86" s="2">
        <v>1231.8900000000001</v>
      </c>
      <c r="N86" s="2">
        <v>1225.548</v>
      </c>
      <c r="O86" s="3">
        <v>1225.42</v>
      </c>
      <c r="P86" s="2">
        <v>81</v>
      </c>
      <c r="Q86" s="1">
        <v>1265.6010000000001</v>
      </c>
      <c r="R86" s="2">
        <v>1265.732</v>
      </c>
      <c r="S86" s="2">
        <v>1271.1500000000001</v>
      </c>
      <c r="T86" s="2">
        <v>1277.3150000000001</v>
      </c>
      <c r="U86" s="2">
        <v>1285.6469999999999</v>
      </c>
      <c r="V86" s="3">
        <v>1293.3019999999999</v>
      </c>
      <c r="W86" s="2">
        <v>81</v>
      </c>
      <c r="X86" s="1">
        <v>1255.0830000000001</v>
      </c>
      <c r="Y86" s="2">
        <v>1244.9939999999999</v>
      </c>
      <c r="Z86" s="2">
        <v>1236.0250000000001</v>
      </c>
      <c r="AA86" s="2">
        <v>1232.4069999999999</v>
      </c>
      <c r="AB86" s="2">
        <v>1227.06</v>
      </c>
      <c r="AC86" s="3">
        <v>1226.0429999999999</v>
      </c>
      <c r="AD86" s="2"/>
      <c r="AE86">
        <f t="shared" si="41"/>
        <v>27</v>
      </c>
      <c r="AF86">
        <f t="shared" si="23"/>
        <v>0.69990787012479361</v>
      </c>
      <c r="AG86">
        <f t="shared" si="24"/>
        <v>0.54764929227505033</v>
      </c>
      <c r="AH86">
        <f t="shared" si="25"/>
        <v>0.44730450319662701</v>
      </c>
      <c r="AI86">
        <f t="shared" si="26"/>
        <v>0.4240975459951431</v>
      </c>
      <c r="AJ86">
        <f t="shared" si="27"/>
        <v>0.3798333286803095</v>
      </c>
      <c r="AK86">
        <f t="shared" si="28"/>
        <v>0.37893994807225284</v>
      </c>
      <c r="AL86">
        <f t="shared" si="20"/>
        <v>27</v>
      </c>
      <c r="AM86">
        <f t="shared" si="29"/>
        <v>0.65938468410620144</v>
      </c>
      <c r="AN86">
        <f t="shared" si="30"/>
        <v>0.66029900332225899</v>
      </c>
      <c r="AO86">
        <f t="shared" si="31"/>
        <v>0.69811412937267991</v>
      </c>
      <c r="AP86">
        <f t="shared" si="32"/>
        <v>0.74114296881543351</v>
      </c>
      <c r="AQ86">
        <f t="shared" si="33"/>
        <v>0.79929646277115451</v>
      </c>
      <c r="AR86">
        <f t="shared" si="34"/>
        <v>0.85272481085457363</v>
      </c>
      <c r="AS86">
        <f t="shared" si="21"/>
        <v>27</v>
      </c>
      <c r="AT86">
        <f t="shared" si="35"/>
        <v>0.58597392445350294</v>
      </c>
      <c r="AU86">
        <f t="shared" si="36"/>
        <v>0.51555738574499521</v>
      </c>
      <c r="AV86">
        <f t="shared" si="37"/>
        <v>0.45295792735699009</v>
      </c>
      <c r="AW86">
        <f t="shared" si="38"/>
        <v>0.42770596610737277</v>
      </c>
      <c r="AX86">
        <f t="shared" si="39"/>
        <v>0.39038638711298451</v>
      </c>
      <c r="AY86">
        <f t="shared" si="40"/>
        <v>0.38328819900052985</v>
      </c>
    </row>
    <row r="87" spans="3:51" x14ac:dyDescent="0.35">
      <c r="C87">
        <v>82</v>
      </c>
      <c r="D87" s="10">
        <f t="shared" si="22"/>
        <v>0.27564102564102566</v>
      </c>
      <c r="E87">
        <v>1015.564</v>
      </c>
      <c r="F87">
        <v>1314.0050000000001</v>
      </c>
      <c r="G87">
        <v>1319.223</v>
      </c>
      <c r="H87">
        <v>1172.2270000000001</v>
      </c>
      <c r="I87" s="1">
        <v>82</v>
      </c>
      <c r="J87" s="1">
        <v>1271.798</v>
      </c>
      <c r="K87" s="2">
        <v>1248.9380000000001</v>
      </c>
      <c r="L87" s="2">
        <v>1236.568</v>
      </c>
      <c r="M87" s="2">
        <v>1231.76</v>
      </c>
      <c r="N87" s="2">
        <v>1227.067</v>
      </c>
      <c r="O87" s="3">
        <v>1224.02</v>
      </c>
      <c r="P87" s="2">
        <v>82</v>
      </c>
      <c r="Q87" s="1">
        <v>1265.6489999999999</v>
      </c>
      <c r="R87" s="2">
        <v>1264.825</v>
      </c>
      <c r="S87" s="2">
        <v>1269.9449999999999</v>
      </c>
      <c r="T87" s="2">
        <v>1277.4169999999999</v>
      </c>
      <c r="U87" s="2">
        <v>1286.5550000000001</v>
      </c>
      <c r="V87" s="3">
        <v>1292.7560000000001</v>
      </c>
      <c r="W87" s="2">
        <v>82</v>
      </c>
      <c r="X87" s="1">
        <v>1256.895</v>
      </c>
      <c r="Y87" s="2">
        <v>1244.3589999999999</v>
      </c>
      <c r="Z87" s="2">
        <v>1236.701</v>
      </c>
      <c r="AA87" s="2">
        <v>1232.242</v>
      </c>
      <c r="AB87" s="2">
        <v>1227.606</v>
      </c>
      <c r="AC87" s="3">
        <v>1225.3789999999999</v>
      </c>
      <c r="AD87" s="2"/>
      <c r="AE87">
        <f t="shared" si="41"/>
        <v>27.599999999999998</v>
      </c>
      <c r="AF87">
        <f t="shared" si="23"/>
        <v>0.70230219074891664</v>
      </c>
      <c r="AG87">
        <f t="shared" si="24"/>
        <v>0.54106419895893576</v>
      </c>
      <c r="AH87">
        <f t="shared" si="25"/>
        <v>0.45381511941203773</v>
      </c>
      <c r="AI87">
        <f t="shared" si="26"/>
        <v>0.4199029468605841</v>
      </c>
      <c r="AJ87">
        <f t="shared" si="27"/>
        <v>0.38680190156441696</v>
      </c>
      <c r="AK87">
        <f t="shared" si="28"/>
        <v>0.36531055593956668</v>
      </c>
      <c r="AL87">
        <f t="shared" si="20"/>
        <v>27.599999999999998</v>
      </c>
      <c r="AM87">
        <f t="shared" si="29"/>
        <v>0.65893156907277428</v>
      </c>
      <c r="AN87">
        <f t="shared" si="30"/>
        <v>0.65311966595663606</v>
      </c>
      <c r="AO87">
        <f t="shared" si="31"/>
        <v>0.68923246201808341</v>
      </c>
      <c r="AP87">
        <f t="shared" si="32"/>
        <v>0.74193457377025918</v>
      </c>
      <c r="AQ87">
        <f t="shared" si="33"/>
        <v>0.80638745080336838</v>
      </c>
      <c r="AR87">
        <f t="shared" si="34"/>
        <v>0.85012484306450919</v>
      </c>
      <c r="AS87">
        <f t="shared" si="21"/>
        <v>27.599999999999998</v>
      </c>
      <c r="AT87">
        <f t="shared" si="35"/>
        <v>0.59718715174427539</v>
      </c>
      <c r="AU87">
        <f t="shared" si="36"/>
        <v>0.50876722763757298</v>
      </c>
      <c r="AV87">
        <f t="shared" si="37"/>
        <v>0.45475320571597794</v>
      </c>
      <c r="AW87">
        <f t="shared" si="38"/>
        <v>0.42330262805230617</v>
      </c>
      <c r="AX87">
        <f t="shared" si="39"/>
        <v>0.39060361974354202</v>
      </c>
      <c r="AY87">
        <f t="shared" si="40"/>
        <v>0.37489596411290754</v>
      </c>
    </row>
    <row r="88" spans="3:51" x14ac:dyDescent="0.35">
      <c r="C88">
        <v>83</v>
      </c>
      <c r="D88" s="10">
        <f t="shared" si="22"/>
        <v>0.28205128205128205</v>
      </c>
      <c r="E88">
        <v>1015.59</v>
      </c>
      <c r="F88">
        <v>1315.0920000000001</v>
      </c>
      <c r="G88">
        <v>1317.779</v>
      </c>
      <c r="H88">
        <v>1171.788</v>
      </c>
      <c r="I88" s="1">
        <v>83</v>
      </c>
      <c r="J88" s="1">
        <v>1270.9549999999999</v>
      </c>
      <c r="K88" s="2">
        <v>1248.002</v>
      </c>
      <c r="L88" s="2">
        <v>1237.0730000000001</v>
      </c>
      <c r="M88" s="2">
        <v>1230.3599999999999</v>
      </c>
      <c r="N88" s="2">
        <v>1227.519</v>
      </c>
      <c r="O88" s="3">
        <v>1222.4079999999999</v>
      </c>
      <c r="P88" s="2">
        <v>83</v>
      </c>
      <c r="Q88" s="1">
        <v>1264.4670000000001</v>
      </c>
      <c r="R88" s="2">
        <v>1263.5709999999999</v>
      </c>
      <c r="S88" s="2">
        <v>1268.71</v>
      </c>
      <c r="T88" s="2">
        <v>1275.7750000000001</v>
      </c>
      <c r="U88" s="2">
        <v>1285.3040000000001</v>
      </c>
      <c r="V88" s="3">
        <v>1292.258</v>
      </c>
      <c r="W88" s="2">
        <v>83</v>
      </c>
      <c r="X88" s="1">
        <v>1255.335</v>
      </c>
      <c r="Y88" s="2">
        <v>1243.307</v>
      </c>
      <c r="Z88" s="2">
        <v>1237.355</v>
      </c>
      <c r="AA88" s="2">
        <v>1231.6849999999999</v>
      </c>
      <c r="AB88" s="2">
        <v>1226.46</v>
      </c>
      <c r="AC88" s="3">
        <v>1223.741</v>
      </c>
      <c r="AD88" s="2"/>
      <c r="AE88">
        <f t="shared" si="41"/>
        <v>28.2</v>
      </c>
      <c r="AF88">
        <f t="shared" si="23"/>
        <v>0.69200441020487813</v>
      </c>
      <c r="AG88">
        <f t="shared" si="24"/>
        <v>0.53183442192820785</v>
      </c>
      <c r="AH88">
        <f t="shared" si="25"/>
        <v>0.45556997711159525</v>
      </c>
      <c r="AI88">
        <f t="shared" si="26"/>
        <v>0.40872550661530632</v>
      </c>
      <c r="AJ88">
        <f t="shared" si="27"/>
        <v>0.38890051917601715</v>
      </c>
      <c r="AK88">
        <f t="shared" si="28"/>
        <v>0.35323508066767056</v>
      </c>
      <c r="AL88">
        <f t="shared" si="20"/>
        <v>28.2</v>
      </c>
      <c r="AM88">
        <f t="shared" si="29"/>
        <v>0.64673002847094307</v>
      </c>
      <c r="AN88">
        <f t="shared" si="30"/>
        <v>0.64047758611064487</v>
      </c>
      <c r="AO88">
        <f t="shared" si="31"/>
        <v>0.67633841344275081</v>
      </c>
      <c r="AP88">
        <f t="shared" si="32"/>
        <v>0.72563920058058407</v>
      </c>
      <c r="AQ88">
        <f t="shared" si="33"/>
        <v>0.79213420420923353</v>
      </c>
      <c r="AR88">
        <f t="shared" si="34"/>
        <v>0.84066041422430604</v>
      </c>
      <c r="AS88">
        <f t="shared" si="21"/>
        <v>28.2</v>
      </c>
      <c r="AT88">
        <f t="shared" si="35"/>
        <v>0.5830053592363087</v>
      </c>
      <c r="AU88">
        <f t="shared" si="36"/>
        <v>0.49907190308714316</v>
      </c>
      <c r="AV88">
        <f t="shared" si="37"/>
        <v>0.45753782169374174</v>
      </c>
      <c r="AW88">
        <f t="shared" si="38"/>
        <v>0.41797158488248687</v>
      </c>
      <c r="AX88">
        <f t="shared" si="39"/>
        <v>0.38151063473455027</v>
      </c>
      <c r="AY88">
        <f t="shared" si="40"/>
        <v>0.3625369843130683</v>
      </c>
    </row>
    <row r="89" spans="3:51" x14ac:dyDescent="0.35">
      <c r="C89">
        <v>84</v>
      </c>
      <c r="D89" s="10">
        <f t="shared" si="22"/>
        <v>0.28846153846153844</v>
      </c>
      <c r="E89">
        <v>1014.8630000000001</v>
      </c>
      <c r="F89">
        <v>1314.421</v>
      </c>
      <c r="G89">
        <v>1318.5540000000001</v>
      </c>
      <c r="H89">
        <v>1171.8030000000001</v>
      </c>
      <c r="I89" s="1">
        <v>84</v>
      </c>
      <c r="J89" s="1">
        <v>1270.4169999999999</v>
      </c>
      <c r="K89" s="2">
        <v>1247.722</v>
      </c>
      <c r="L89" s="2">
        <v>1236.2909999999999</v>
      </c>
      <c r="M89" s="2">
        <v>1229.72</v>
      </c>
      <c r="N89" s="2">
        <v>1226.999</v>
      </c>
      <c r="O89" s="3">
        <v>1222.45</v>
      </c>
      <c r="P89" s="2">
        <v>84</v>
      </c>
      <c r="Q89" s="1">
        <v>1263.1110000000001</v>
      </c>
      <c r="R89" s="2">
        <v>1264.153</v>
      </c>
      <c r="S89" s="2">
        <v>1267.059</v>
      </c>
      <c r="T89" s="2">
        <v>1275.4929999999999</v>
      </c>
      <c r="U89" s="2">
        <v>1284.627</v>
      </c>
      <c r="V89" s="3">
        <v>1291.578</v>
      </c>
      <c r="W89" s="2">
        <v>84</v>
      </c>
      <c r="X89" s="1">
        <v>1253.942</v>
      </c>
      <c r="Y89" s="2">
        <v>1242.4349999999999</v>
      </c>
      <c r="Z89" s="2">
        <v>1235.7529999999999</v>
      </c>
      <c r="AA89" s="2">
        <v>1232.1869999999999</v>
      </c>
      <c r="AB89" s="2">
        <v>1225.778</v>
      </c>
      <c r="AC89" s="3">
        <v>1223.075</v>
      </c>
      <c r="AD89" s="2"/>
      <c r="AE89">
        <f t="shared" si="41"/>
        <v>28.799999999999997</v>
      </c>
      <c r="AF89">
        <f t="shared" si="23"/>
        <v>0.6914554965011418</v>
      </c>
      <c r="AG89">
        <f t="shared" si="24"/>
        <v>0.53232411056107853</v>
      </c>
      <c r="AH89">
        <f t="shared" si="25"/>
        <v>0.45217293749736959</v>
      </c>
      <c r="AI89">
        <f t="shared" si="26"/>
        <v>0.40609880940694681</v>
      </c>
      <c r="AJ89">
        <f t="shared" si="27"/>
        <v>0.38701987126449633</v>
      </c>
      <c r="AK89">
        <f t="shared" si="28"/>
        <v>0.3551234766999955</v>
      </c>
      <c r="AL89">
        <f t="shared" si="20"/>
        <v>28.799999999999997</v>
      </c>
      <c r="AM89">
        <f t="shared" si="29"/>
        <v>0.64022774123883408</v>
      </c>
      <c r="AN89">
        <f t="shared" si="30"/>
        <v>0.64753397186890815</v>
      </c>
      <c r="AO89">
        <f t="shared" si="31"/>
        <v>0.66791008147639075</v>
      </c>
      <c r="AP89">
        <f t="shared" si="32"/>
        <v>0.72704707680657332</v>
      </c>
      <c r="AQ89">
        <f t="shared" si="33"/>
        <v>0.79109228849093305</v>
      </c>
      <c r="AR89">
        <f t="shared" si="34"/>
        <v>0.83983087688790981</v>
      </c>
      <c r="AS89">
        <f t="shared" si="21"/>
        <v>28.799999999999997</v>
      </c>
      <c r="AT89">
        <f t="shared" si="35"/>
        <v>0.5759371187367649</v>
      </c>
      <c r="AU89">
        <f t="shared" si="36"/>
        <v>0.4952530536117451</v>
      </c>
      <c r="AV89">
        <f t="shared" si="37"/>
        <v>0.44840062264230213</v>
      </c>
      <c r="AW89">
        <f t="shared" si="38"/>
        <v>0.42339676618659505</v>
      </c>
      <c r="AX89">
        <f t="shared" si="39"/>
        <v>0.37845853959528203</v>
      </c>
      <c r="AY89">
        <f t="shared" si="40"/>
        <v>0.35950581273051058</v>
      </c>
    </row>
    <row r="90" spans="3:51" x14ac:dyDescent="0.35">
      <c r="C90">
        <v>85</v>
      </c>
      <c r="D90" s="10">
        <f t="shared" si="22"/>
        <v>0.29487179487179488</v>
      </c>
      <c r="E90">
        <v>1015.439</v>
      </c>
      <c r="F90">
        <v>1314.4280000000001</v>
      </c>
      <c r="G90">
        <v>1318.53</v>
      </c>
      <c r="H90">
        <v>1171.365</v>
      </c>
      <c r="I90" s="1">
        <v>85</v>
      </c>
      <c r="J90" s="1">
        <v>1270.1079999999999</v>
      </c>
      <c r="K90" s="2">
        <v>1248.5540000000001</v>
      </c>
      <c r="L90" s="2">
        <v>1236.2719999999999</v>
      </c>
      <c r="M90" s="2">
        <v>1230.348</v>
      </c>
      <c r="N90" s="2">
        <v>1227.963</v>
      </c>
      <c r="O90" s="3">
        <v>1223.7539999999999</v>
      </c>
      <c r="P90" s="2">
        <v>85</v>
      </c>
      <c r="Q90" s="1">
        <v>1264.066</v>
      </c>
      <c r="R90" s="2">
        <v>1264.2170000000001</v>
      </c>
      <c r="S90" s="2">
        <v>1267.2840000000001</v>
      </c>
      <c r="T90" s="2">
        <v>1275.279</v>
      </c>
      <c r="U90" s="2">
        <v>1284.5519999999999</v>
      </c>
      <c r="V90" s="3">
        <v>1291.386</v>
      </c>
      <c r="W90" s="2">
        <v>85</v>
      </c>
      <c r="X90" s="1">
        <v>1252.1300000000001</v>
      </c>
      <c r="Y90" s="2">
        <v>1243.0360000000001</v>
      </c>
      <c r="Z90" s="2">
        <v>1235.0619999999999</v>
      </c>
      <c r="AA90" s="2">
        <v>1231.316</v>
      </c>
      <c r="AB90" s="2">
        <v>1226.152</v>
      </c>
      <c r="AC90" s="3">
        <v>1224.3440000000001</v>
      </c>
      <c r="AD90" s="2"/>
      <c r="AE90">
        <f t="shared" si="41"/>
        <v>29.4</v>
      </c>
      <c r="AF90">
        <f t="shared" si="23"/>
        <v>0.69020641255950088</v>
      </c>
      <c r="AG90">
        <f t="shared" si="24"/>
        <v>0.5395455149130105</v>
      </c>
      <c r="AH90">
        <f t="shared" si="25"/>
        <v>0.45369522518051403</v>
      </c>
      <c r="AI90">
        <f t="shared" si="26"/>
        <v>0.41228689458490247</v>
      </c>
      <c r="AJ90">
        <f t="shared" si="27"/>
        <v>0.39561591746293534</v>
      </c>
      <c r="AK90">
        <f t="shared" si="28"/>
        <v>0.3661953125546078</v>
      </c>
      <c r="AL90">
        <f t="shared" si="20"/>
        <v>29.4</v>
      </c>
      <c r="AM90">
        <f t="shared" si="29"/>
        <v>0.64797327051718445</v>
      </c>
      <c r="AN90">
        <f t="shared" si="30"/>
        <v>0.64902874957186707</v>
      </c>
      <c r="AO90">
        <f t="shared" si="31"/>
        <v>0.67046685725869037</v>
      </c>
      <c r="AP90">
        <f t="shared" si="32"/>
        <v>0.72635132773673072</v>
      </c>
      <c r="AQ90">
        <f t="shared" si="33"/>
        <v>0.79116892557824048</v>
      </c>
      <c r="AR90">
        <f t="shared" si="34"/>
        <v>0.83893809021200361</v>
      </c>
      <c r="AS90">
        <f t="shared" si="21"/>
        <v>29.4</v>
      </c>
      <c r="AT90">
        <f t="shared" si="35"/>
        <v>0.56454149570468981</v>
      </c>
      <c r="AU90">
        <f t="shared" si="36"/>
        <v>0.50097509488826597</v>
      </c>
      <c r="AV90">
        <f t="shared" si="37"/>
        <v>0.44523741288802726</v>
      </c>
      <c r="AW90">
        <f t="shared" si="38"/>
        <v>0.41905314441889224</v>
      </c>
      <c r="AX90">
        <f t="shared" si="39"/>
        <v>0.38295715873426389</v>
      </c>
      <c r="AY90">
        <f t="shared" si="40"/>
        <v>0.37031936978813534</v>
      </c>
    </row>
    <row r="91" spans="3:51" x14ac:dyDescent="0.35">
      <c r="C91">
        <v>86</v>
      </c>
      <c r="D91" s="10">
        <f t="shared" si="22"/>
        <v>0.30128205128205127</v>
      </c>
      <c r="E91">
        <v>1014.558</v>
      </c>
      <c r="F91">
        <v>1315.34</v>
      </c>
      <c r="G91">
        <v>1316.7539999999999</v>
      </c>
      <c r="H91">
        <v>1171.4169999999999</v>
      </c>
      <c r="I91" s="1">
        <v>86</v>
      </c>
      <c r="J91" s="1">
        <v>1270.711</v>
      </c>
      <c r="K91" s="2">
        <v>1247.011</v>
      </c>
      <c r="L91" s="2">
        <v>1236.0350000000001</v>
      </c>
      <c r="M91" s="2">
        <v>1230.7429999999999</v>
      </c>
      <c r="N91" s="2">
        <v>1225.9190000000001</v>
      </c>
      <c r="O91" s="3">
        <v>1223.376</v>
      </c>
      <c r="P91" s="2">
        <v>86</v>
      </c>
      <c r="Q91" s="1">
        <v>1264.201</v>
      </c>
      <c r="R91" s="2">
        <v>1262.886</v>
      </c>
      <c r="S91" s="2">
        <v>1267.2180000000001</v>
      </c>
      <c r="T91" s="2">
        <v>1273.74</v>
      </c>
      <c r="U91" s="2">
        <v>1282.5219999999999</v>
      </c>
      <c r="V91" s="3">
        <v>1290.171</v>
      </c>
      <c r="W91" s="2">
        <v>86</v>
      </c>
      <c r="X91" s="1">
        <v>1254.3520000000001</v>
      </c>
      <c r="Y91" s="2">
        <v>1242.3599999999999</v>
      </c>
      <c r="Z91" s="2">
        <v>1234.6079999999999</v>
      </c>
      <c r="AA91" s="2">
        <v>1230.877</v>
      </c>
      <c r="AB91" s="2">
        <v>1226.4280000000001</v>
      </c>
      <c r="AC91" s="3">
        <v>1223.8209999999999</v>
      </c>
      <c r="AD91" s="2"/>
      <c r="AE91">
        <f t="shared" si="41"/>
        <v>30</v>
      </c>
      <c r="AF91">
        <f t="shared" si="23"/>
        <v>0.68991057718363358</v>
      </c>
      <c r="AG91">
        <f t="shared" si="24"/>
        <v>0.52523919040042277</v>
      </c>
      <c r="AH91">
        <f t="shared" si="25"/>
        <v>0.44897618865643552</v>
      </c>
      <c r="AI91">
        <f t="shared" si="26"/>
        <v>0.41220652710129735</v>
      </c>
      <c r="AJ91">
        <f t="shared" si="27"/>
        <v>0.37868860432314627</v>
      </c>
      <c r="AK91">
        <f t="shared" si="28"/>
        <v>0.36101943400290476</v>
      </c>
      <c r="AL91">
        <f t="shared" si="20"/>
        <v>30</v>
      </c>
      <c r="AM91">
        <f t="shared" si="29"/>
        <v>0.64467805701659986</v>
      </c>
      <c r="AN91">
        <f t="shared" si="30"/>
        <v>0.6355412269060543</v>
      </c>
      <c r="AO91">
        <f t="shared" si="31"/>
        <v>0.66564065507250514</v>
      </c>
      <c r="AP91">
        <f t="shared" si="32"/>
        <v>0.71095655315689699</v>
      </c>
      <c r="AQ91">
        <f t="shared" si="33"/>
        <v>0.77197529234382289</v>
      </c>
      <c r="AR91">
        <f t="shared" si="34"/>
        <v>0.82512176650014335</v>
      </c>
      <c r="AS91">
        <f t="shared" si="21"/>
        <v>30</v>
      </c>
      <c r="AT91">
        <f t="shared" si="35"/>
        <v>0.57624563134453954</v>
      </c>
      <c r="AU91">
        <f t="shared" si="36"/>
        <v>0.49292329926418976</v>
      </c>
      <c r="AV91">
        <f t="shared" si="37"/>
        <v>0.43906116465054251</v>
      </c>
      <c r="AW91">
        <f t="shared" si="38"/>
        <v>0.41313758051180172</v>
      </c>
      <c r="AX91">
        <f t="shared" si="39"/>
        <v>0.38222521765110645</v>
      </c>
      <c r="AY91">
        <f t="shared" si="40"/>
        <v>0.3641113651049519</v>
      </c>
    </row>
    <row r="92" spans="3:51" x14ac:dyDescent="0.35">
      <c r="C92">
        <v>87</v>
      </c>
      <c r="D92" s="10">
        <f t="shared" si="22"/>
        <v>0.30769230769230771</v>
      </c>
      <c r="E92">
        <v>1015.986</v>
      </c>
      <c r="F92">
        <v>1314.6859999999999</v>
      </c>
      <c r="G92">
        <v>1316.2629999999999</v>
      </c>
      <c r="H92">
        <v>1172.252</v>
      </c>
      <c r="I92" s="1">
        <v>87</v>
      </c>
      <c r="J92" s="1">
        <v>1269.5309999999999</v>
      </c>
      <c r="K92" s="2">
        <v>1249.673</v>
      </c>
      <c r="L92" s="2">
        <v>1237.374</v>
      </c>
      <c r="M92" s="2">
        <v>1232.2380000000001</v>
      </c>
      <c r="N92" s="2">
        <v>1226.903</v>
      </c>
      <c r="O92" s="3">
        <v>1222.6679999999999</v>
      </c>
      <c r="P92" s="2">
        <v>87</v>
      </c>
      <c r="Q92" s="1">
        <v>1262.8810000000001</v>
      </c>
      <c r="R92" s="2">
        <v>1264.204</v>
      </c>
      <c r="S92" s="2">
        <v>1266.615</v>
      </c>
      <c r="T92" s="2">
        <v>1273.5540000000001</v>
      </c>
      <c r="U92" s="2">
        <v>1281.317</v>
      </c>
      <c r="V92" s="3">
        <v>1289.7329999999999</v>
      </c>
      <c r="W92" s="2">
        <v>87</v>
      </c>
      <c r="X92" s="1">
        <v>1252.847</v>
      </c>
      <c r="Y92" s="2">
        <v>1242.511</v>
      </c>
      <c r="Z92" s="2">
        <v>1234.107</v>
      </c>
      <c r="AA92" s="2">
        <v>1233.5509999999999</v>
      </c>
      <c r="AB92" s="2">
        <v>1226.095</v>
      </c>
      <c r="AC92" s="3">
        <v>1224.4749999999999</v>
      </c>
      <c r="AD92" s="2"/>
      <c r="AE92">
        <f t="shared" si="41"/>
        <v>30.599999999999998</v>
      </c>
      <c r="AF92">
        <f t="shared" si="23"/>
        <v>0.68297597483746875</v>
      </c>
      <c r="AG92">
        <f t="shared" si="24"/>
        <v>0.54355701588104011</v>
      </c>
      <c r="AH92">
        <f t="shared" si="25"/>
        <v>0.4572082508389857</v>
      </c>
      <c r="AI92">
        <f t="shared" si="26"/>
        <v>0.42114944465506915</v>
      </c>
      <c r="AJ92">
        <f t="shared" si="27"/>
        <v>0.38369350014743725</v>
      </c>
      <c r="AK92">
        <f t="shared" si="28"/>
        <v>0.35396043079601747</v>
      </c>
      <c r="AL92">
        <f t="shared" si="20"/>
        <v>30.599999999999998</v>
      </c>
      <c r="AM92">
        <f t="shared" si="29"/>
        <v>0.63628768412036563</v>
      </c>
      <c r="AN92">
        <f t="shared" si="30"/>
        <v>0.64557619669460953</v>
      </c>
      <c r="AO92">
        <f t="shared" si="31"/>
        <v>0.66250333487790891</v>
      </c>
      <c r="AP92">
        <f t="shared" si="32"/>
        <v>0.71122063552241854</v>
      </c>
      <c r="AQ92">
        <f t="shared" si="33"/>
        <v>0.76572307173848997</v>
      </c>
      <c r="AR92">
        <f t="shared" si="34"/>
        <v>0.82481008747911322</v>
      </c>
      <c r="AS92">
        <f t="shared" si="21"/>
        <v>30.599999999999998</v>
      </c>
      <c r="AT92">
        <f t="shared" si="35"/>
        <v>0.56584102110451184</v>
      </c>
      <c r="AU92">
        <f t="shared" si="36"/>
        <v>0.49327407781849858</v>
      </c>
      <c r="AV92">
        <f t="shared" si="37"/>
        <v>0.43427131162503357</v>
      </c>
      <c r="AW92">
        <f t="shared" si="38"/>
        <v>0.43036774927334759</v>
      </c>
      <c r="AX92">
        <f t="shared" si="39"/>
        <v>0.37802069730541926</v>
      </c>
      <c r="AY92">
        <f t="shared" si="40"/>
        <v>0.36664700843899606</v>
      </c>
    </row>
    <row r="93" spans="3:51" x14ac:dyDescent="0.35">
      <c r="C93">
        <v>88</v>
      </c>
      <c r="D93" s="10">
        <f t="shared" si="22"/>
        <v>0.3141025641025641</v>
      </c>
      <c r="E93">
        <v>1017.8440000000001</v>
      </c>
      <c r="F93">
        <v>1314.4449999999999</v>
      </c>
      <c r="G93">
        <v>1318.164</v>
      </c>
      <c r="H93">
        <v>1172.646</v>
      </c>
      <c r="I93" s="1">
        <v>88</v>
      </c>
      <c r="J93" s="1">
        <v>1271.308</v>
      </c>
      <c r="K93" s="2">
        <v>1252.6010000000001</v>
      </c>
      <c r="L93" s="2">
        <v>1236.9780000000001</v>
      </c>
      <c r="M93" s="2">
        <v>1232.5319999999999</v>
      </c>
      <c r="N93" s="2">
        <v>1227.92</v>
      </c>
      <c r="O93" s="3">
        <v>1224.9639999999999</v>
      </c>
      <c r="P93" s="2">
        <v>88</v>
      </c>
      <c r="Q93" s="1">
        <v>1264.463</v>
      </c>
      <c r="R93" s="2">
        <v>1266.4949999999999</v>
      </c>
      <c r="S93" s="2">
        <v>1265.729</v>
      </c>
      <c r="T93" s="2">
        <v>1274.644</v>
      </c>
      <c r="U93" s="2">
        <v>1280.442</v>
      </c>
      <c r="V93" s="3">
        <v>1290.066</v>
      </c>
      <c r="W93" s="2">
        <v>88</v>
      </c>
      <c r="X93" s="1">
        <v>1252.3050000000001</v>
      </c>
      <c r="Y93" s="2">
        <v>1244.0419999999999</v>
      </c>
      <c r="Z93" s="2">
        <v>1235.396</v>
      </c>
      <c r="AA93" s="2">
        <v>1233.75</v>
      </c>
      <c r="AB93" s="2">
        <v>1227.258</v>
      </c>
      <c r="AC93" s="3">
        <v>1225.337</v>
      </c>
      <c r="AD93" s="2"/>
      <c r="AE93">
        <f t="shared" si="41"/>
        <v>31.2</v>
      </c>
      <c r="AF93">
        <f t="shared" si="23"/>
        <v>0.69578769949012365</v>
      </c>
      <c r="AG93">
        <f t="shared" si="24"/>
        <v>0.56386152229564501</v>
      </c>
      <c r="AH93">
        <f t="shared" si="25"/>
        <v>0.45368444065190949</v>
      </c>
      <c r="AI93">
        <f t="shared" si="26"/>
        <v>0.42233019978984321</v>
      </c>
      <c r="AJ93">
        <f t="shared" si="27"/>
        <v>0.38980528776648721</v>
      </c>
      <c r="AK93">
        <f t="shared" si="28"/>
        <v>0.3689588784124006</v>
      </c>
      <c r="AL93">
        <f t="shared" si="20"/>
        <v>31.2</v>
      </c>
      <c r="AM93">
        <f t="shared" si="29"/>
        <v>0.64751514467661986</v>
      </c>
      <c r="AN93">
        <f t="shared" si="30"/>
        <v>0.66184528804857545</v>
      </c>
      <c r="AO93">
        <f t="shared" si="31"/>
        <v>0.65644327534044733</v>
      </c>
      <c r="AP93">
        <f t="shared" si="32"/>
        <v>0.71931395849053992</v>
      </c>
      <c r="AQ93">
        <f t="shared" si="33"/>
        <v>0.76020282230481218</v>
      </c>
      <c r="AR93">
        <f t="shared" si="34"/>
        <v>0.82807354071608463</v>
      </c>
      <c r="AS93">
        <f t="shared" si="21"/>
        <v>31.2</v>
      </c>
      <c r="AT93">
        <f t="shared" si="35"/>
        <v>0.56177406046587153</v>
      </c>
      <c r="AU93">
        <f t="shared" si="36"/>
        <v>0.50350143513000778</v>
      </c>
      <c r="AV93">
        <f t="shared" si="37"/>
        <v>0.44252780344008075</v>
      </c>
      <c r="AW93">
        <f t="shared" si="38"/>
        <v>0.43091982312992372</v>
      </c>
      <c r="AX93">
        <f t="shared" si="39"/>
        <v>0.38513670759314306</v>
      </c>
      <c r="AY93">
        <f t="shared" si="40"/>
        <v>0.37158936240735152</v>
      </c>
    </row>
    <row r="94" spans="3:51" x14ac:dyDescent="0.35">
      <c r="C94">
        <v>89</v>
      </c>
      <c r="D94" s="10">
        <f t="shared" si="22"/>
        <v>0.32051282051282054</v>
      </c>
      <c r="E94">
        <v>1016.29</v>
      </c>
      <c r="F94">
        <v>1313.8</v>
      </c>
      <c r="G94">
        <v>1319.8510000000001</v>
      </c>
      <c r="H94">
        <v>1172.2470000000001</v>
      </c>
      <c r="I94" s="1">
        <v>89</v>
      </c>
      <c r="J94" s="1">
        <v>1271.944</v>
      </c>
      <c r="K94" s="2">
        <v>1252.028</v>
      </c>
      <c r="L94" s="2">
        <v>1237.08</v>
      </c>
      <c r="M94" s="2">
        <v>1232.6279999999999</v>
      </c>
      <c r="N94" s="2">
        <v>1228.106</v>
      </c>
      <c r="O94" s="3">
        <v>1224.973</v>
      </c>
      <c r="P94" s="2">
        <v>89</v>
      </c>
      <c r="Q94" s="1">
        <v>1265.732</v>
      </c>
      <c r="R94" s="2">
        <v>1265.1790000000001</v>
      </c>
      <c r="S94" s="2">
        <v>1267.441</v>
      </c>
      <c r="T94" s="2">
        <v>1273.759</v>
      </c>
      <c r="U94" s="2">
        <v>1280.885</v>
      </c>
      <c r="V94" s="3">
        <v>1287.5450000000001</v>
      </c>
      <c r="W94" s="2">
        <v>89</v>
      </c>
      <c r="X94" s="1">
        <v>1254.136</v>
      </c>
      <c r="Y94" s="2">
        <v>1245.078</v>
      </c>
      <c r="Z94" s="2">
        <v>1235.2840000000001</v>
      </c>
      <c r="AA94" s="2">
        <v>1233.4960000000001</v>
      </c>
      <c r="AB94" s="2">
        <v>1229.395</v>
      </c>
      <c r="AC94" s="3">
        <v>1225.316</v>
      </c>
      <c r="AD94" s="2"/>
      <c r="AE94">
        <f t="shared" si="41"/>
        <v>31.799999999999997</v>
      </c>
      <c r="AF94">
        <f t="shared" si="23"/>
        <v>0.70430863351536155</v>
      </c>
      <c r="AG94">
        <f t="shared" si="24"/>
        <v>0.5636122159191258</v>
      </c>
      <c r="AH94">
        <f t="shared" si="25"/>
        <v>0.4580121933127515</v>
      </c>
      <c r="AI94">
        <f t="shared" si="26"/>
        <v>0.42656107606338195</v>
      </c>
      <c r="AJ94">
        <f t="shared" si="27"/>
        <v>0.39461544439185303</v>
      </c>
      <c r="AK94">
        <f t="shared" si="28"/>
        <v>0.37248239175432474</v>
      </c>
      <c r="AL94">
        <f t="shared" si="20"/>
        <v>31.799999999999997</v>
      </c>
      <c r="AM94">
        <f t="shared" si="29"/>
        <v>0.66042401079454327</v>
      </c>
      <c r="AN94">
        <f t="shared" si="30"/>
        <v>0.65651734685948082</v>
      </c>
      <c r="AO94">
        <f t="shared" si="31"/>
        <v>0.67249722718699034</v>
      </c>
      <c r="AP94">
        <f t="shared" si="32"/>
        <v>0.71713068603279351</v>
      </c>
      <c r="AQ94">
        <f t="shared" si="33"/>
        <v>0.76747225420867105</v>
      </c>
      <c r="AR94">
        <f t="shared" si="34"/>
        <v>0.81452176923131336</v>
      </c>
      <c r="AS94">
        <f t="shared" si="21"/>
        <v>31.799999999999997</v>
      </c>
      <c r="AT94">
        <f t="shared" si="35"/>
        <v>0.57850416451788356</v>
      </c>
      <c r="AU94">
        <f t="shared" si="36"/>
        <v>0.51451399829039279</v>
      </c>
      <c r="AV94">
        <f t="shared" si="37"/>
        <v>0.44532436613847876</v>
      </c>
      <c r="AW94">
        <f t="shared" si="38"/>
        <v>0.4326930548981659</v>
      </c>
      <c r="AX94">
        <f t="shared" si="39"/>
        <v>0.4037215742513402</v>
      </c>
      <c r="AY94">
        <f t="shared" si="40"/>
        <v>0.37490551242290876</v>
      </c>
    </row>
    <row r="95" spans="3:51" x14ac:dyDescent="0.35">
      <c r="C95">
        <v>90</v>
      </c>
      <c r="D95" s="10">
        <f t="shared" si="22"/>
        <v>0.32692307692307693</v>
      </c>
      <c r="E95">
        <v>1014.832</v>
      </c>
      <c r="F95">
        <v>1315.0809999999999</v>
      </c>
      <c r="G95">
        <v>1317.8</v>
      </c>
      <c r="H95">
        <v>1172.1120000000001</v>
      </c>
      <c r="I95" s="1">
        <v>90</v>
      </c>
      <c r="J95" s="1">
        <v>1272.1679999999999</v>
      </c>
      <c r="K95" s="2">
        <v>1250.0160000000001</v>
      </c>
      <c r="L95" s="2">
        <v>1237.2639999999999</v>
      </c>
      <c r="M95" s="2">
        <v>1232.991</v>
      </c>
      <c r="N95" s="2">
        <v>1227.864</v>
      </c>
      <c r="O95" s="3">
        <v>1225.604</v>
      </c>
      <c r="P95" s="2">
        <v>90</v>
      </c>
      <c r="Q95" s="1">
        <v>1264.9770000000001</v>
      </c>
      <c r="R95" s="2">
        <v>1265.1389999999999</v>
      </c>
      <c r="S95" s="2">
        <v>1266.6669999999999</v>
      </c>
      <c r="T95" s="2">
        <v>1272.7190000000001</v>
      </c>
      <c r="U95" s="2">
        <v>1280.2850000000001</v>
      </c>
      <c r="V95" s="3">
        <v>1287.789</v>
      </c>
      <c r="W95" s="2">
        <v>90</v>
      </c>
      <c r="X95" s="1">
        <v>1253.163</v>
      </c>
      <c r="Y95" s="2">
        <v>1243.288</v>
      </c>
      <c r="Z95" s="2">
        <v>1235.2660000000001</v>
      </c>
      <c r="AA95" s="2">
        <v>1232</v>
      </c>
      <c r="AB95" s="2">
        <v>1228.771</v>
      </c>
      <c r="AC95" s="3">
        <v>1225.0360000000001</v>
      </c>
      <c r="AD95" s="2"/>
      <c r="AE95">
        <f t="shared" si="41"/>
        <v>32.4</v>
      </c>
      <c r="AF95">
        <f t="shared" si="23"/>
        <v>0.69984402213067121</v>
      </c>
      <c r="AG95">
        <f t="shared" si="24"/>
        <v>0.54490134224901965</v>
      </c>
      <c r="AH95">
        <f t="shared" si="25"/>
        <v>0.45570718127705934</v>
      </c>
      <c r="AI95">
        <f t="shared" si="26"/>
        <v>0.42581958326630237</v>
      </c>
      <c r="AJ95">
        <f t="shared" si="27"/>
        <v>0.38995866236736648</v>
      </c>
      <c r="AK95">
        <f t="shared" si="28"/>
        <v>0.37415103973588698</v>
      </c>
      <c r="AL95">
        <f t="shared" si="20"/>
        <v>32.4</v>
      </c>
      <c r="AM95">
        <f t="shared" si="29"/>
        <v>0.64954640516475681</v>
      </c>
      <c r="AN95">
        <f t="shared" si="30"/>
        <v>0.65067951793745449</v>
      </c>
      <c r="AO95">
        <f t="shared" si="31"/>
        <v>0.66136714952192399</v>
      </c>
      <c r="AP95">
        <f t="shared" si="32"/>
        <v>0.70369800446250652</v>
      </c>
      <c r="AQ95">
        <f t="shared" si="33"/>
        <v>0.75661856766152202</v>
      </c>
      <c r="AR95">
        <f t="shared" si="34"/>
        <v>0.80910547041666414</v>
      </c>
      <c r="AS95">
        <f t="shared" si="21"/>
        <v>32.4</v>
      </c>
      <c r="AT95">
        <f t="shared" si="35"/>
        <v>0.56691310703719011</v>
      </c>
      <c r="AU95">
        <f t="shared" si="36"/>
        <v>0.4978421895655703</v>
      </c>
      <c r="AV95">
        <f t="shared" si="37"/>
        <v>0.44173212374710652</v>
      </c>
      <c r="AW95">
        <f t="shared" si="38"/>
        <v>0.41888801068763154</v>
      </c>
      <c r="AX95">
        <f t="shared" si="39"/>
        <v>0.39630269498982262</v>
      </c>
      <c r="AY95">
        <f t="shared" si="40"/>
        <v>0.37017815050815245</v>
      </c>
    </row>
    <row r="96" spans="3:51" x14ac:dyDescent="0.35">
      <c r="C96">
        <v>91</v>
      </c>
      <c r="D96" s="10">
        <f t="shared" si="22"/>
        <v>0.33333333333333331</v>
      </c>
      <c r="E96">
        <v>1013.7</v>
      </c>
      <c r="F96">
        <v>1314.1179999999999</v>
      </c>
      <c r="G96">
        <v>1318.136</v>
      </c>
      <c r="H96">
        <v>1172.0450000000001</v>
      </c>
      <c r="I96" s="1">
        <v>91</v>
      </c>
      <c r="J96" s="1">
        <v>1271.3779999999999</v>
      </c>
      <c r="K96" s="2">
        <v>1246.8920000000001</v>
      </c>
      <c r="L96" s="2">
        <v>1237.173</v>
      </c>
      <c r="M96" s="2">
        <v>1230.2739999999999</v>
      </c>
      <c r="N96" s="2">
        <v>1228.3779999999999</v>
      </c>
      <c r="O96" s="3">
        <v>1223.4010000000001</v>
      </c>
      <c r="P96" s="2">
        <v>91</v>
      </c>
      <c r="Q96" s="1">
        <v>1264.5119999999999</v>
      </c>
      <c r="R96" s="2">
        <v>1263.146</v>
      </c>
      <c r="S96" s="2">
        <v>1266.9570000000001</v>
      </c>
      <c r="T96" s="2">
        <v>1272.252</v>
      </c>
      <c r="U96" s="2">
        <v>1279.0840000000001</v>
      </c>
      <c r="V96" s="3">
        <v>1285.9190000000001</v>
      </c>
      <c r="W96" s="2">
        <v>91</v>
      </c>
      <c r="X96" s="1">
        <v>1253.22</v>
      </c>
      <c r="Y96" s="2">
        <v>1241.3499999999999</v>
      </c>
      <c r="Z96" s="2">
        <v>1236.5830000000001</v>
      </c>
      <c r="AA96" s="2">
        <v>1231.5060000000001</v>
      </c>
      <c r="AB96" s="2">
        <v>1227.701</v>
      </c>
      <c r="AC96" s="3">
        <v>1224.4639999999999</v>
      </c>
      <c r="AD96" s="2"/>
      <c r="AE96">
        <f t="shared" si="41"/>
        <v>33</v>
      </c>
      <c r="AF96">
        <f t="shared" si="23"/>
        <v>0.69916873719848216</v>
      </c>
      <c r="AG96">
        <f t="shared" si="24"/>
        <v>0.5268207189261862</v>
      </c>
      <c r="AH96">
        <f t="shared" si="25"/>
        <v>0.45841222470138582</v>
      </c>
      <c r="AI96">
        <f t="shared" si="26"/>
        <v>0.40985268136802822</v>
      </c>
      <c r="AJ96">
        <f t="shared" si="27"/>
        <v>0.39650742927931354</v>
      </c>
      <c r="AK96">
        <f t="shared" si="28"/>
        <v>0.36147614254643767</v>
      </c>
      <c r="AL96">
        <f t="shared" si="20"/>
        <v>33</v>
      </c>
      <c r="AM96">
        <f t="shared" si="29"/>
        <v>0.65084146882236571</v>
      </c>
      <c r="AN96">
        <f t="shared" si="30"/>
        <v>0.64122669331963122</v>
      </c>
      <c r="AO96">
        <f t="shared" si="31"/>
        <v>0.66805093156335216</v>
      </c>
      <c r="AP96">
        <f t="shared" si="32"/>
        <v>0.70532050424781612</v>
      </c>
      <c r="AQ96">
        <f t="shared" si="33"/>
        <v>0.75340845903162523</v>
      </c>
      <c r="AR96">
        <f t="shared" si="34"/>
        <v>0.8015175297206375</v>
      </c>
      <c r="AS96">
        <f t="shared" si="21"/>
        <v>33</v>
      </c>
      <c r="AT96">
        <f t="shared" si="35"/>
        <v>0.57136120163577897</v>
      </c>
      <c r="AU96">
        <f t="shared" si="36"/>
        <v>0.48781260337995186</v>
      </c>
      <c r="AV96">
        <f t="shared" si="37"/>
        <v>0.45425943001133273</v>
      </c>
      <c r="AW96">
        <f t="shared" si="38"/>
        <v>0.41852427977166717</v>
      </c>
      <c r="AX96">
        <f t="shared" si="39"/>
        <v>0.39174227333835426</v>
      </c>
      <c r="AY96">
        <f t="shared" si="40"/>
        <v>0.36895821162360137</v>
      </c>
    </row>
    <row r="97" spans="3:51" x14ac:dyDescent="0.35">
      <c r="C97">
        <v>92</v>
      </c>
      <c r="D97" s="10">
        <f t="shared" si="22"/>
        <v>0.33974358974358976</v>
      </c>
      <c r="E97">
        <v>1016.136</v>
      </c>
      <c r="F97">
        <v>1313.558</v>
      </c>
      <c r="G97">
        <v>1318.288</v>
      </c>
      <c r="H97">
        <v>1171.271</v>
      </c>
      <c r="I97" s="1">
        <v>92</v>
      </c>
      <c r="J97" s="1">
        <v>1269.924</v>
      </c>
      <c r="K97" s="2">
        <v>1248.8489999999999</v>
      </c>
      <c r="L97" s="2">
        <v>1234.9880000000001</v>
      </c>
      <c r="M97" s="2">
        <v>1230.088</v>
      </c>
      <c r="N97" s="2">
        <v>1227.768</v>
      </c>
      <c r="O97" s="3">
        <v>1224.3800000000001</v>
      </c>
      <c r="P97" s="2">
        <v>92</v>
      </c>
      <c r="Q97" s="1">
        <v>1263.299</v>
      </c>
      <c r="R97" s="2">
        <v>1264.472</v>
      </c>
      <c r="S97" s="2">
        <v>1265.7919999999999</v>
      </c>
      <c r="T97" s="2">
        <v>1272.086</v>
      </c>
      <c r="U97" s="2">
        <v>1277.68</v>
      </c>
      <c r="V97" s="3">
        <v>1286.5609999999999</v>
      </c>
      <c r="W97" s="2">
        <v>92</v>
      </c>
      <c r="X97" s="1">
        <v>1250.6859999999999</v>
      </c>
      <c r="Y97" s="2">
        <v>1240.76</v>
      </c>
      <c r="Z97" s="2">
        <v>1234.769</v>
      </c>
      <c r="AA97" s="2">
        <v>1231.8910000000001</v>
      </c>
      <c r="AB97" s="2">
        <v>1226.306</v>
      </c>
      <c r="AC97" s="3">
        <v>1225.0150000000001</v>
      </c>
      <c r="AD97" s="2"/>
      <c r="AE97">
        <f t="shared" si="41"/>
        <v>33.6</v>
      </c>
      <c r="AF97">
        <f t="shared" si="23"/>
        <v>0.6933381124066148</v>
      </c>
      <c r="AG97">
        <f t="shared" si="24"/>
        <v>0.54522198092587482</v>
      </c>
      <c r="AH97">
        <f t="shared" si="25"/>
        <v>0.44780619452233922</v>
      </c>
      <c r="AI97">
        <f t="shared" si="26"/>
        <v>0.41336875470000767</v>
      </c>
      <c r="AJ97">
        <f t="shared" si="27"/>
        <v>0.39706368115147594</v>
      </c>
      <c r="AK97">
        <f t="shared" si="28"/>
        <v>0.37325265133146485</v>
      </c>
      <c r="AL97">
        <f t="shared" si="20"/>
        <v>33.6</v>
      </c>
      <c r="AM97">
        <f t="shared" si="29"/>
        <v>0.64677728815703472</v>
      </c>
      <c r="AN97">
        <f t="shared" si="30"/>
        <v>0.65502118956756417</v>
      </c>
      <c r="AO97">
        <f t="shared" si="31"/>
        <v>0.66429821417276302</v>
      </c>
      <c r="AP97">
        <f t="shared" si="32"/>
        <v>0.7085327542221006</v>
      </c>
      <c r="AQ97">
        <f t="shared" si="33"/>
        <v>0.74784766001110492</v>
      </c>
      <c r="AR97">
        <f t="shared" si="34"/>
        <v>0.81026376267684286</v>
      </c>
      <c r="AS97">
        <f t="shared" si="21"/>
        <v>33.6</v>
      </c>
      <c r="AT97">
        <f t="shared" si="35"/>
        <v>0.55813250683477722</v>
      </c>
      <c r="AU97">
        <f t="shared" si="36"/>
        <v>0.4883720930232559</v>
      </c>
      <c r="AV97">
        <f t="shared" si="37"/>
        <v>0.44626705180374898</v>
      </c>
      <c r="AW97">
        <f t="shared" si="38"/>
        <v>0.42604032694483757</v>
      </c>
      <c r="AX97">
        <f t="shared" si="39"/>
        <v>0.38678867359632341</v>
      </c>
      <c r="AY97">
        <f t="shared" si="40"/>
        <v>0.37771546241048115</v>
      </c>
    </row>
    <row r="98" spans="3:51" x14ac:dyDescent="0.35">
      <c r="C98">
        <v>93</v>
      </c>
      <c r="D98" s="10">
        <f t="shared" si="22"/>
        <v>0.34615384615384615</v>
      </c>
      <c r="E98">
        <v>1015.2859999999999</v>
      </c>
      <c r="F98">
        <v>1314.479</v>
      </c>
      <c r="G98">
        <v>1318.567</v>
      </c>
      <c r="H98">
        <v>1171.885</v>
      </c>
      <c r="I98" s="1">
        <v>93</v>
      </c>
      <c r="J98" s="1">
        <v>1270.6849999999999</v>
      </c>
      <c r="K98" s="2">
        <v>1250.509</v>
      </c>
      <c r="L98" s="2">
        <v>1234.549</v>
      </c>
      <c r="M98" s="2">
        <v>1232.5940000000001</v>
      </c>
      <c r="N98" s="2">
        <v>1227.683</v>
      </c>
      <c r="O98" s="3">
        <v>1225.7760000000001</v>
      </c>
      <c r="P98" s="2">
        <v>93</v>
      </c>
      <c r="Q98" s="1">
        <v>1264.68</v>
      </c>
      <c r="R98" s="2">
        <v>1264.3209999999999</v>
      </c>
      <c r="S98" s="2">
        <v>1266.501</v>
      </c>
      <c r="T98" s="2">
        <v>1272.191</v>
      </c>
      <c r="U98" s="2">
        <v>1277.115</v>
      </c>
      <c r="V98" s="3">
        <v>1285.9590000000001</v>
      </c>
      <c r="W98" s="2">
        <v>93</v>
      </c>
      <c r="X98" s="1">
        <v>1251.7059999999999</v>
      </c>
      <c r="Y98" s="2">
        <v>1242.42</v>
      </c>
      <c r="Z98" s="2">
        <v>1236.4380000000001</v>
      </c>
      <c r="AA98" s="2">
        <v>1232.008</v>
      </c>
      <c r="AB98" s="2">
        <v>1228.346</v>
      </c>
      <c r="AC98" s="3">
        <v>1226.636</v>
      </c>
      <c r="AD98" s="2"/>
      <c r="AE98">
        <f t="shared" si="41"/>
        <v>34.199999999999996</v>
      </c>
      <c r="AF98">
        <f t="shared" si="23"/>
        <v>0.69287627810426744</v>
      </c>
      <c r="AG98">
        <f t="shared" si="24"/>
        <v>0.55138364868087009</v>
      </c>
      <c r="AH98">
        <f t="shared" si="25"/>
        <v>0.43945748067941121</v>
      </c>
      <c r="AI98">
        <f t="shared" si="26"/>
        <v>0.42574722639101253</v>
      </c>
      <c r="AJ98">
        <f t="shared" si="27"/>
        <v>0.39130678710184147</v>
      </c>
      <c r="AK98">
        <f t="shared" si="28"/>
        <v>0.3779331528675825</v>
      </c>
      <c r="AL98">
        <f t="shared" si="20"/>
        <v>34.199999999999996</v>
      </c>
      <c r="AM98">
        <f t="shared" si="29"/>
        <v>0.6507637067478298</v>
      </c>
      <c r="AN98">
        <f t="shared" si="30"/>
        <v>0.6482460692595754</v>
      </c>
      <c r="AO98">
        <f t="shared" si="31"/>
        <v>0.66353423005175505</v>
      </c>
      <c r="AP98">
        <f t="shared" si="32"/>
        <v>0.70343773230290196</v>
      </c>
      <c r="AQ98">
        <f t="shared" si="33"/>
        <v>0.73796933952340193</v>
      </c>
      <c r="AR98">
        <f t="shared" si="34"/>
        <v>0.79999158449864671</v>
      </c>
      <c r="AS98">
        <f t="shared" si="21"/>
        <v>34.199999999999996</v>
      </c>
      <c r="AT98">
        <f t="shared" si="35"/>
        <v>0.55977811128097876</v>
      </c>
      <c r="AU98">
        <f t="shared" si="36"/>
        <v>0.49465615664053225</v>
      </c>
      <c r="AV98">
        <f t="shared" si="37"/>
        <v>0.4527048823933692</v>
      </c>
      <c r="AW98">
        <f t="shared" si="38"/>
        <v>0.42163765656338992</v>
      </c>
      <c r="AX98">
        <f t="shared" si="39"/>
        <v>0.39595635159964648</v>
      </c>
      <c r="AY98">
        <f t="shared" si="40"/>
        <v>0.3839642621709185</v>
      </c>
    </row>
    <row r="99" spans="3:51" x14ac:dyDescent="0.35">
      <c r="C99">
        <v>94</v>
      </c>
      <c r="D99" s="10">
        <f t="shared" si="22"/>
        <v>0.35256410256410259</v>
      </c>
      <c r="E99">
        <v>1013.412</v>
      </c>
      <c r="F99">
        <v>1313.922</v>
      </c>
      <c r="G99">
        <v>1319.2239999999999</v>
      </c>
      <c r="H99">
        <v>1172.2919999999999</v>
      </c>
      <c r="I99" s="1">
        <v>94</v>
      </c>
      <c r="J99" s="1">
        <v>1271.7829999999999</v>
      </c>
      <c r="K99" s="2">
        <v>1250.3209999999999</v>
      </c>
      <c r="L99" s="2">
        <v>1236.9059999999999</v>
      </c>
      <c r="M99" s="2">
        <v>1233.2080000000001</v>
      </c>
      <c r="N99" s="2">
        <v>1228.4680000000001</v>
      </c>
      <c r="O99" s="3">
        <v>1225.82</v>
      </c>
      <c r="P99" s="2">
        <v>94</v>
      </c>
      <c r="Q99" s="1">
        <v>1264.04</v>
      </c>
      <c r="R99" s="2">
        <v>1263.72</v>
      </c>
      <c r="S99" s="2">
        <v>1265.989</v>
      </c>
      <c r="T99" s="2">
        <v>1271.1849999999999</v>
      </c>
      <c r="U99" s="2">
        <v>1278.0039999999999</v>
      </c>
      <c r="V99" s="3">
        <v>1284.818</v>
      </c>
      <c r="W99" s="2">
        <v>94</v>
      </c>
      <c r="X99" s="1">
        <v>1253.43</v>
      </c>
      <c r="Y99" s="2">
        <v>1243.0250000000001</v>
      </c>
      <c r="Z99" s="2">
        <v>1235.7449999999999</v>
      </c>
      <c r="AA99" s="2">
        <v>1232.7190000000001</v>
      </c>
      <c r="AB99" s="2">
        <v>1227.9079999999999</v>
      </c>
      <c r="AC99" s="3">
        <v>1225.127</v>
      </c>
      <c r="AD99" s="2"/>
      <c r="AE99">
        <f t="shared" si="41"/>
        <v>34.799999999999997</v>
      </c>
      <c r="AF99">
        <f t="shared" si="23"/>
        <v>0.70247122784720684</v>
      </c>
      <c r="AG99">
        <f t="shared" si="24"/>
        <v>0.55093553625644243</v>
      </c>
      <c r="AH99">
        <f t="shared" si="25"/>
        <v>0.4562169031984748</v>
      </c>
      <c r="AI99">
        <f t="shared" si="26"/>
        <v>0.43010661582998039</v>
      </c>
      <c r="AJ99">
        <f t="shared" si="27"/>
        <v>0.39663913012779861</v>
      </c>
      <c r="AK99">
        <f t="shared" si="28"/>
        <v>0.37794252630092479</v>
      </c>
      <c r="AL99">
        <f t="shared" si="20"/>
        <v>34.799999999999997</v>
      </c>
      <c r="AM99">
        <f t="shared" si="29"/>
        <v>0.6478006072159852</v>
      </c>
      <c r="AN99">
        <f t="shared" si="30"/>
        <v>0.64554119889853878</v>
      </c>
      <c r="AO99">
        <f t="shared" si="31"/>
        <v>0.66156181599943542</v>
      </c>
      <c r="AP99">
        <f t="shared" si="32"/>
        <v>0.69824895855397839</v>
      </c>
      <c r="AQ99">
        <f t="shared" si="33"/>
        <v>0.74639553766857236</v>
      </c>
      <c r="AR99">
        <f t="shared" si="34"/>
        <v>0.79450681352820718</v>
      </c>
      <c r="AS99">
        <f t="shared" si="21"/>
        <v>34.799999999999997</v>
      </c>
      <c r="AT99">
        <f t="shared" si="35"/>
        <v>0.57288710019063815</v>
      </c>
      <c r="AU99">
        <f t="shared" si="36"/>
        <v>0.49942102661865506</v>
      </c>
      <c r="AV99">
        <f t="shared" si="37"/>
        <v>0.44801948739673747</v>
      </c>
      <c r="AW99">
        <f t="shared" si="38"/>
        <v>0.42665395749488166</v>
      </c>
      <c r="AX99">
        <f t="shared" si="39"/>
        <v>0.39268516557226535</v>
      </c>
      <c r="AY99">
        <f t="shared" si="40"/>
        <v>0.37304949516345404</v>
      </c>
    </row>
    <row r="100" spans="3:51" x14ac:dyDescent="0.35">
      <c r="C100">
        <v>95</v>
      </c>
      <c r="D100" s="10">
        <f t="shared" si="22"/>
        <v>0.35897435897435898</v>
      </c>
      <c r="E100">
        <v>1014.747</v>
      </c>
      <c r="F100">
        <v>1314.2950000000001</v>
      </c>
      <c r="G100">
        <v>1317.711</v>
      </c>
      <c r="H100">
        <v>1171.94</v>
      </c>
      <c r="I100" s="1">
        <v>95</v>
      </c>
      <c r="J100" s="1">
        <v>1272.2629999999999</v>
      </c>
      <c r="K100" s="2">
        <v>1251.5640000000001</v>
      </c>
      <c r="L100" s="2">
        <v>1237.5920000000001</v>
      </c>
      <c r="M100" s="2">
        <v>1232.0830000000001</v>
      </c>
      <c r="N100" s="2">
        <v>1227.9469999999999</v>
      </c>
      <c r="O100" s="3">
        <v>1224.2190000000001</v>
      </c>
      <c r="P100" s="2">
        <v>95</v>
      </c>
      <c r="Q100" s="1">
        <v>1263.684</v>
      </c>
      <c r="R100" s="2">
        <v>1263.0029999999999</v>
      </c>
      <c r="S100" s="2">
        <v>1263.6990000000001</v>
      </c>
      <c r="T100" s="2">
        <v>1270.6690000000001</v>
      </c>
      <c r="U100" s="2">
        <v>1276.6279999999999</v>
      </c>
      <c r="V100" s="3">
        <v>1284.9880000000001</v>
      </c>
      <c r="W100" s="2">
        <v>95</v>
      </c>
      <c r="X100" s="1">
        <v>1252.0319999999999</v>
      </c>
      <c r="Y100" s="2">
        <v>1241.5830000000001</v>
      </c>
      <c r="Z100" s="2">
        <v>1237.479</v>
      </c>
      <c r="AA100" s="2">
        <v>1233.135</v>
      </c>
      <c r="AB100" s="2">
        <v>1226.9390000000001</v>
      </c>
      <c r="AC100" s="3">
        <v>1224.902</v>
      </c>
      <c r="AD100" s="2"/>
      <c r="AE100">
        <f t="shared" si="41"/>
        <v>35.4</v>
      </c>
      <c r="AF100">
        <f t="shared" si="23"/>
        <v>0.70473815461346534</v>
      </c>
      <c r="AG100">
        <f t="shared" si="24"/>
        <v>0.55933405921815194</v>
      </c>
      <c r="AH100">
        <f t="shared" si="25"/>
        <v>0.46118506550525118</v>
      </c>
      <c r="AI100">
        <f t="shared" si="26"/>
        <v>0.42248603842506427</v>
      </c>
      <c r="AJ100">
        <f t="shared" si="27"/>
        <v>0.39343191317480825</v>
      </c>
      <c r="AK100">
        <f t="shared" si="28"/>
        <v>0.367243862175547</v>
      </c>
      <c r="AL100">
        <f t="shared" si="20"/>
        <v>35.4</v>
      </c>
      <c r="AM100">
        <f t="shared" si="29"/>
        <v>0.64447332373292054</v>
      </c>
      <c r="AN100">
        <f t="shared" si="30"/>
        <v>0.63968950862280816</v>
      </c>
      <c r="AO100">
        <f t="shared" si="31"/>
        <v>0.64457869410979596</v>
      </c>
      <c r="AP100">
        <f t="shared" si="32"/>
        <v>0.69354079589758022</v>
      </c>
      <c r="AQ100">
        <f t="shared" si="33"/>
        <v>0.73540093428400732</v>
      </c>
      <c r="AR100">
        <f t="shared" si="34"/>
        <v>0.79412735766218245</v>
      </c>
      <c r="AS100">
        <f t="shared" si="21"/>
        <v>35.4</v>
      </c>
      <c r="AT100">
        <f t="shared" si="35"/>
        <v>0.56262161497664187</v>
      </c>
      <c r="AU100">
        <f t="shared" si="36"/>
        <v>0.48922061044571685</v>
      </c>
      <c r="AV100">
        <f t="shared" si="37"/>
        <v>0.46039127533279461</v>
      </c>
      <c r="AW100">
        <f t="shared" si="38"/>
        <v>0.42987601418987692</v>
      </c>
      <c r="AX100">
        <f t="shared" si="39"/>
        <v>0.38635102384882875</v>
      </c>
      <c r="AY100">
        <f t="shared" si="40"/>
        <v>0.37204172666924229</v>
      </c>
    </row>
    <row r="101" spans="3:51" x14ac:dyDescent="0.35">
      <c r="C101">
        <v>96</v>
      </c>
      <c r="D101" s="10">
        <f t="shared" si="22"/>
        <v>0.36538461538461536</v>
      </c>
      <c r="E101">
        <v>1015.509</v>
      </c>
      <c r="F101">
        <v>1312.9090000000001</v>
      </c>
      <c r="G101">
        <v>1318.1980000000001</v>
      </c>
      <c r="H101">
        <v>1171.5239999999999</v>
      </c>
      <c r="I101" s="1">
        <v>96</v>
      </c>
      <c r="J101" s="1">
        <v>1273.979</v>
      </c>
      <c r="K101" s="2">
        <v>1252.3800000000001</v>
      </c>
      <c r="L101" s="2">
        <v>1238.42</v>
      </c>
      <c r="M101" s="2">
        <v>1232.31</v>
      </c>
      <c r="N101" s="2">
        <v>1228.181</v>
      </c>
      <c r="O101" s="3">
        <v>1224.1780000000001</v>
      </c>
      <c r="P101" s="2">
        <v>96</v>
      </c>
      <c r="Q101" s="1">
        <v>1262.992</v>
      </c>
      <c r="R101" s="2">
        <v>1264.681</v>
      </c>
      <c r="S101" s="2">
        <v>1264.01</v>
      </c>
      <c r="T101" s="2">
        <v>1270.557</v>
      </c>
      <c r="U101" s="2">
        <v>1276.7280000000001</v>
      </c>
      <c r="V101" s="3">
        <v>1284.4639999999999</v>
      </c>
      <c r="W101" s="2">
        <v>96</v>
      </c>
      <c r="X101" s="1">
        <v>1251.0119999999999</v>
      </c>
      <c r="Y101" s="2">
        <v>1243.0250000000001</v>
      </c>
      <c r="Z101" s="2">
        <v>1236.04</v>
      </c>
      <c r="AA101" s="2">
        <v>1233.3309999999999</v>
      </c>
      <c r="AB101" s="2">
        <v>1225.992</v>
      </c>
      <c r="AC101" s="3">
        <v>1225.588</v>
      </c>
      <c r="AD101" s="2"/>
      <c r="AE101">
        <f t="shared" si="41"/>
        <v>36</v>
      </c>
      <c r="AF101">
        <f t="shared" si="23"/>
        <v>0.72465254447077132</v>
      </c>
      <c r="AG101">
        <f t="shared" si="24"/>
        <v>0.5718852777876019</v>
      </c>
      <c r="AH101">
        <f t="shared" si="25"/>
        <v>0.47314778795487555</v>
      </c>
      <c r="AI101">
        <f t="shared" si="26"/>
        <v>0.42993245393782908</v>
      </c>
      <c r="AJ101">
        <f t="shared" si="27"/>
        <v>0.4007285072673909</v>
      </c>
      <c r="AK101">
        <f t="shared" si="28"/>
        <v>0.37241574424443996</v>
      </c>
      <c r="AL101">
        <f t="shared" si="20"/>
        <v>36</v>
      </c>
      <c r="AM101">
        <f t="shared" si="29"/>
        <v>0.64694274498709148</v>
      </c>
      <c r="AN101">
        <f t="shared" si="30"/>
        <v>0.65888884959507732</v>
      </c>
      <c r="AO101">
        <f t="shared" si="31"/>
        <v>0.65414294302790221</v>
      </c>
      <c r="AP101">
        <f t="shared" si="32"/>
        <v>0.70044912826678907</v>
      </c>
      <c r="AQ101">
        <f t="shared" si="33"/>
        <v>0.74409590833539641</v>
      </c>
      <c r="AR101">
        <f t="shared" si="34"/>
        <v>0.79881175513668268</v>
      </c>
      <c r="AS101">
        <f t="shared" si="21"/>
        <v>36</v>
      </c>
      <c r="AT101">
        <f t="shared" si="35"/>
        <v>0.56220956961488089</v>
      </c>
      <c r="AU101">
        <f t="shared" si="36"/>
        <v>0.50571842840471115</v>
      </c>
      <c r="AV101">
        <f t="shared" si="37"/>
        <v>0.45631431905789138</v>
      </c>
      <c r="AW101">
        <f t="shared" si="38"/>
        <v>0.43715387063691286</v>
      </c>
      <c r="AX101">
        <f t="shared" si="39"/>
        <v>0.38524595961382035</v>
      </c>
      <c r="AY101">
        <f t="shared" si="40"/>
        <v>0.38238851363298793</v>
      </c>
    </row>
    <row r="102" spans="3:51" x14ac:dyDescent="0.35">
      <c r="C102">
        <v>97</v>
      </c>
      <c r="D102" s="10">
        <f t="shared" si="22"/>
        <v>0.37179487179487181</v>
      </c>
      <c r="E102">
        <v>1017.192</v>
      </c>
      <c r="F102">
        <v>1315.067</v>
      </c>
      <c r="G102">
        <v>1319.0909999999999</v>
      </c>
      <c r="H102">
        <v>1172.81</v>
      </c>
      <c r="I102" s="1">
        <v>97</v>
      </c>
      <c r="J102" s="1">
        <v>1274.241</v>
      </c>
      <c r="K102" s="2">
        <v>1252.703</v>
      </c>
      <c r="L102" s="2">
        <v>1238.752</v>
      </c>
      <c r="M102" s="2">
        <v>1232.79</v>
      </c>
      <c r="N102" s="2">
        <v>1228.0160000000001</v>
      </c>
      <c r="O102" s="3">
        <v>1225.462</v>
      </c>
      <c r="P102" s="2">
        <v>97</v>
      </c>
      <c r="Q102" s="1">
        <v>1264.1780000000001</v>
      </c>
      <c r="R102" s="2">
        <v>1263.903</v>
      </c>
      <c r="S102" s="2">
        <v>1264.143</v>
      </c>
      <c r="T102" s="2">
        <v>1271.2840000000001</v>
      </c>
      <c r="U102" s="2">
        <v>1277.2460000000001</v>
      </c>
      <c r="V102" s="3">
        <v>1283.8040000000001</v>
      </c>
      <c r="W102" s="2">
        <v>97</v>
      </c>
      <c r="X102" s="1">
        <v>1250.752</v>
      </c>
      <c r="Y102" s="2">
        <v>1243.1759999999999</v>
      </c>
      <c r="Z102" s="2">
        <v>1235.7339999999999</v>
      </c>
      <c r="AA102" s="2">
        <v>1232.855</v>
      </c>
      <c r="AB102" s="2">
        <v>1227.5989999999999</v>
      </c>
      <c r="AC102" s="3">
        <v>1225.925</v>
      </c>
      <c r="AD102" s="2"/>
      <c r="AE102">
        <f t="shared" si="41"/>
        <v>36.6</v>
      </c>
      <c r="AF102">
        <f t="shared" si="23"/>
        <v>0.71301236494513454</v>
      </c>
      <c r="AG102">
        <f t="shared" si="24"/>
        <v>0.5616103249752209</v>
      </c>
      <c r="AH102">
        <f t="shared" si="25"/>
        <v>0.46354133715739809</v>
      </c>
      <c r="AI102">
        <f t="shared" si="26"/>
        <v>0.42163127297777958</v>
      </c>
      <c r="AJ102">
        <f t="shared" si="27"/>
        <v>0.38807229169742163</v>
      </c>
      <c r="AK102">
        <f t="shared" si="28"/>
        <v>0.37011886937022448</v>
      </c>
      <c r="AL102">
        <f t="shared" si="20"/>
        <v>36.6</v>
      </c>
      <c r="AM102">
        <f t="shared" si="29"/>
        <v>0.64227419388852658</v>
      </c>
      <c r="AN102">
        <f t="shared" si="30"/>
        <v>0.64034107284703057</v>
      </c>
      <c r="AO102">
        <f t="shared" si="31"/>
        <v>0.64202816030142662</v>
      </c>
      <c r="AP102">
        <f t="shared" si="32"/>
        <v>0.69222604160076562</v>
      </c>
      <c r="AQ102">
        <f t="shared" si="33"/>
        <v>0.73413610578038413</v>
      </c>
      <c r="AR102">
        <f t="shared" si="34"/>
        <v>0.78023577047175252</v>
      </c>
      <c r="AS102">
        <f t="shared" si="21"/>
        <v>36.6</v>
      </c>
      <c r="AT102">
        <f t="shared" si="35"/>
        <v>0.54789570987719394</v>
      </c>
      <c r="AU102">
        <f t="shared" si="36"/>
        <v>0.49463998256676267</v>
      </c>
      <c r="AV102">
        <f t="shared" si="37"/>
        <v>0.44232621241836922</v>
      </c>
      <c r="AW102">
        <f t="shared" si="38"/>
        <v>0.42208819249667889</v>
      </c>
      <c r="AX102">
        <f t="shared" si="39"/>
        <v>0.38514097724540769</v>
      </c>
      <c r="AY102">
        <f t="shared" si="40"/>
        <v>0.37337354225099634</v>
      </c>
    </row>
    <row r="103" spans="3:51" x14ac:dyDescent="0.35">
      <c r="C103">
        <v>98</v>
      </c>
      <c r="D103" s="10">
        <f t="shared" si="22"/>
        <v>0.37820512820512819</v>
      </c>
      <c r="E103">
        <v>1016.1180000000001</v>
      </c>
      <c r="F103">
        <v>1314.902</v>
      </c>
      <c r="G103">
        <v>1318.461</v>
      </c>
      <c r="H103">
        <v>1173.2529999999999</v>
      </c>
      <c r="I103" s="1">
        <v>98</v>
      </c>
      <c r="J103" s="1">
        <v>1274.4880000000001</v>
      </c>
      <c r="K103" s="2">
        <v>1253.376</v>
      </c>
      <c r="L103" s="2">
        <v>1239.239</v>
      </c>
      <c r="M103" s="2">
        <v>1232.675</v>
      </c>
      <c r="N103" s="2">
        <v>1228.5350000000001</v>
      </c>
      <c r="O103" s="3">
        <v>1225.127</v>
      </c>
      <c r="P103" s="2">
        <v>98</v>
      </c>
      <c r="Q103" s="1">
        <v>1264.451</v>
      </c>
      <c r="R103" s="2">
        <v>1264.566</v>
      </c>
      <c r="S103" s="2">
        <v>1264.7249999999999</v>
      </c>
      <c r="T103" s="2">
        <v>1269.307</v>
      </c>
      <c r="U103" s="2">
        <v>1276.116</v>
      </c>
      <c r="V103" s="3">
        <v>1283.2349999999999</v>
      </c>
      <c r="W103" s="2">
        <v>98</v>
      </c>
      <c r="X103" s="1">
        <v>1252.4590000000001</v>
      </c>
      <c r="Y103" s="2">
        <v>1242.8710000000001</v>
      </c>
      <c r="Z103" s="2">
        <v>1236.21</v>
      </c>
      <c r="AA103" s="2">
        <v>1232.25</v>
      </c>
      <c r="AB103" s="2">
        <v>1227.7539999999999</v>
      </c>
      <c r="AC103" s="3">
        <v>1225.837</v>
      </c>
      <c r="AD103" s="2"/>
      <c r="AE103">
        <f t="shared" si="41"/>
        <v>37.199999999999996</v>
      </c>
      <c r="AF103">
        <f t="shared" si="23"/>
        <v>0.71468912593805844</v>
      </c>
      <c r="AG103">
        <f t="shared" si="24"/>
        <v>0.56564465686309107</v>
      </c>
      <c r="AH103">
        <f t="shared" si="25"/>
        <v>0.4658416226023484</v>
      </c>
      <c r="AI103">
        <f t="shared" si="26"/>
        <v>0.41950172609760733</v>
      </c>
      <c r="AJ103">
        <f t="shared" si="27"/>
        <v>0.3902745518852947</v>
      </c>
      <c r="AK103">
        <f t="shared" si="28"/>
        <v>0.36621508093950528</v>
      </c>
      <c r="AL103">
        <f t="shared" si="20"/>
        <v>37.199999999999996</v>
      </c>
      <c r="AM103">
        <f t="shared" si="29"/>
        <v>0.64383087773298797</v>
      </c>
      <c r="AN103">
        <f t="shared" si="30"/>
        <v>0.64464274368333008</v>
      </c>
      <c r="AO103">
        <f t="shared" si="31"/>
        <v>0.64576523660597607</v>
      </c>
      <c r="AP103">
        <f t="shared" si="32"/>
        <v>0.67811279994917018</v>
      </c>
      <c r="AQ103">
        <f t="shared" si="33"/>
        <v>0.72618232391333493</v>
      </c>
      <c r="AR103">
        <f t="shared" si="34"/>
        <v>0.77644035609146467</v>
      </c>
      <c r="AS103">
        <f t="shared" si="21"/>
        <v>37.199999999999996</v>
      </c>
      <c r="AT103">
        <f t="shared" si="35"/>
        <v>0.55917090837210337</v>
      </c>
      <c r="AU103">
        <f t="shared" si="36"/>
        <v>0.49148246722532535</v>
      </c>
      <c r="AV103">
        <f t="shared" si="37"/>
        <v>0.44445777944073067</v>
      </c>
      <c r="AW103">
        <f t="shared" si="38"/>
        <v>0.41650135193330007</v>
      </c>
      <c r="AX103">
        <f t="shared" si="39"/>
        <v>0.38476092312688359</v>
      </c>
      <c r="AY103">
        <f t="shared" si="40"/>
        <v>0.37122747071987811</v>
      </c>
    </row>
    <row r="104" spans="3:51" x14ac:dyDescent="0.35">
      <c r="C104">
        <v>99</v>
      </c>
      <c r="D104" s="10">
        <f t="shared" si="22"/>
        <v>0.38461538461538464</v>
      </c>
      <c r="E104">
        <v>1017.638</v>
      </c>
      <c r="F104">
        <v>1314.7570000000001</v>
      </c>
      <c r="G104">
        <v>1317.3620000000001</v>
      </c>
      <c r="H104">
        <v>1173.287</v>
      </c>
      <c r="I104" s="1">
        <v>99</v>
      </c>
      <c r="J104" s="1">
        <v>1274.1669999999999</v>
      </c>
      <c r="K104" s="2">
        <v>1255.248</v>
      </c>
      <c r="L104" s="2">
        <v>1239.81</v>
      </c>
      <c r="M104" s="2">
        <v>1233.463</v>
      </c>
      <c r="N104" s="2">
        <v>1229.7850000000001</v>
      </c>
      <c r="O104" s="3">
        <v>1225.0530000000001</v>
      </c>
      <c r="P104" s="2">
        <v>99</v>
      </c>
      <c r="Q104" s="1">
        <v>1264.354</v>
      </c>
      <c r="R104" s="2">
        <v>1263.7819999999999</v>
      </c>
      <c r="S104" s="2">
        <v>1263.8140000000001</v>
      </c>
      <c r="T104" s="2">
        <v>1269.838</v>
      </c>
      <c r="U104" s="2">
        <v>1275.6769999999999</v>
      </c>
      <c r="V104" s="3">
        <v>1283.3789999999999</v>
      </c>
      <c r="W104" s="2">
        <v>99</v>
      </c>
      <c r="X104" s="1">
        <v>1251.2159999999999</v>
      </c>
      <c r="Y104" s="2">
        <v>1241.752</v>
      </c>
      <c r="Z104" s="2">
        <v>1237.2840000000001</v>
      </c>
      <c r="AA104" s="2">
        <v>1234.346</v>
      </c>
      <c r="AB104" s="2">
        <v>1227.347</v>
      </c>
      <c r="AC104" s="3">
        <v>1224.181</v>
      </c>
      <c r="AD104" s="2"/>
      <c r="AE104">
        <f t="shared" si="41"/>
        <v>37.799999999999997</v>
      </c>
      <c r="AF104">
        <f t="shared" si="23"/>
        <v>0.71308404608750875</v>
      </c>
      <c r="AG104">
        <f t="shared" si="24"/>
        <v>0.57935251290026146</v>
      </c>
      <c r="AH104">
        <f t="shared" si="25"/>
        <v>0.47022690323036614</v>
      </c>
      <c r="AI104">
        <f t="shared" si="26"/>
        <v>0.42536226761857582</v>
      </c>
      <c r="AJ104">
        <f t="shared" si="27"/>
        <v>0.39936382271859783</v>
      </c>
      <c r="AK104">
        <f t="shared" si="28"/>
        <v>0.36591503498975092</v>
      </c>
      <c r="AL104">
        <f t="shared" si="20"/>
        <v>37.799999999999997</v>
      </c>
      <c r="AM104">
        <f t="shared" si="29"/>
        <v>0.64371951650526604</v>
      </c>
      <c r="AN104">
        <f t="shared" si="30"/>
        <v>0.63967625645012982</v>
      </c>
      <c r="AO104">
        <f t="shared" si="31"/>
        <v>0.63990245281685176</v>
      </c>
      <c r="AP104">
        <f t="shared" si="32"/>
        <v>0.68248391885205284</v>
      </c>
      <c r="AQ104">
        <f t="shared" si="33"/>
        <v>0.72375768714214928</v>
      </c>
      <c r="AR104">
        <f t="shared" si="34"/>
        <v>0.77820032515727611</v>
      </c>
      <c r="AS104">
        <f t="shared" si="21"/>
        <v>37.799999999999997</v>
      </c>
      <c r="AT104">
        <f t="shared" si="35"/>
        <v>0.55085177069343216</v>
      </c>
      <c r="AU104">
        <f t="shared" si="36"/>
        <v>0.48395419523573835</v>
      </c>
      <c r="AV104">
        <f t="shared" si="37"/>
        <v>0.45237152753233945</v>
      </c>
      <c r="AW104">
        <f t="shared" si="38"/>
        <v>0.4316038736127798</v>
      </c>
      <c r="AX104">
        <f t="shared" si="39"/>
        <v>0.38213048702905161</v>
      </c>
      <c r="AY104">
        <f t="shared" si="40"/>
        <v>0.35975118399660705</v>
      </c>
    </row>
    <row r="105" spans="3:51" x14ac:dyDescent="0.35">
      <c r="C105">
        <v>100</v>
      </c>
      <c r="D105" s="10">
        <f t="shared" si="22"/>
        <v>0.39102564102564102</v>
      </c>
      <c r="E105">
        <v>1017.245</v>
      </c>
      <c r="F105">
        <v>1315.7080000000001</v>
      </c>
      <c r="G105">
        <v>1318.652</v>
      </c>
      <c r="H105">
        <v>1172.4580000000001</v>
      </c>
      <c r="I105" s="1">
        <v>100</v>
      </c>
      <c r="J105" s="1">
        <v>1273.7829999999999</v>
      </c>
      <c r="K105" s="2">
        <v>1257.165</v>
      </c>
      <c r="L105" s="2">
        <v>1239.4159999999999</v>
      </c>
      <c r="M105" s="2">
        <v>1233.223</v>
      </c>
      <c r="N105" s="2">
        <v>1230.4780000000001</v>
      </c>
      <c r="O105" s="3">
        <v>1226.2909999999999</v>
      </c>
      <c r="P105" s="2">
        <v>100</v>
      </c>
      <c r="Q105" s="1">
        <v>1264.0909999999999</v>
      </c>
      <c r="R105" s="2">
        <v>1265.1220000000001</v>
      </c>
      <c r="S105" s="2">
        <v>1264.6859999999999</v>
      </c>
      <c r="T105" s="2">
        <v>1270.1669999999999</v>
      </c>
      <c r="U105" s="2">
        <v>1275.0070000000001</v>
      </c>
      <c r="V105" s="3">
        <v>1283.3689999999999</v>
      </c>
      <c r="W105" s="2">
        <v>100</v>
      </c>
      <c r="X105" s="1">
        <v>1250.489</v>
      </c>
      <c r="Y105" s="2">
        <v>1242.6030000000001</v>
      </c>
      <c r="Z105" s="2">
        <v>1236.0360000000001</v>
      </c>
      <c r="AA105" s="2">
        <v>1234.5519999999999</v>
      </c>
      <c r="AB105" s="2">
        <v>1227.4690000000001</v>
      </c>
      <c r="AC105" s="3">
        <v>1225.8630000000001</v>
      </c>
      <c r="AD105" s="2"/>
      <c r="AE105">
        <f t="shared" ref="AE105:AE136" si="42">(C105-$C$41)*$E$3</f>
        <v>38.4</v>
      </c>
      <c r="AF105">
        <f t="shared" si="23"/>
        <v>0.7073298429319359</v>
      </c>
      <c r="AG105">
        <f t="shared" si="24"/>
        <v>0.59132286212914398</v>
      </c>
      <c r="AH105">
        <f t="shared" si="25"/>
        <v>0.46742059336823633</v>
      </c>
      <c r="AI105">
        <f t="shared" si="26"/>
        <v>0.4241884816753918</v>
      </c>
      <c r="AJ105">
        <f t="shared" si="27"/>
        <v>0.40502617801047108</v>
      </c>
      <c r="AK105">
        <f t="shared" si="28"/>
        <v>0.37579755671902171</v>
      </c>
      <c r="AL105">
        <f t="shared" si="20"/>
        <v>38.4</v>
      </c>
      <c r="AM105">
        <f t="shared" si="29"/>
        <v>0.63967190226875958</v>
      </c>
      <c r="AN105">
        <f t="shared" si="30"/>
        <v>0.64686910994764391</v>
      </c>
      <c r="AO105">
        <f t="shared" si="31"/>
        <v>0.64382547993019079</v>
      </c>
      <c r="AP105">
        <f t="shared" si="32"/>
        <v>0.68208726003490283</v>
      </c>
      <c r="AQ105">
        <f t="shared" si="33"/>
        <v>0.71587434554973806</v>
      </c>
      <c r="AR105">
        <f t="shared" si="34"/>
        <v>0.77424781849912627</v>
      </c>
      <c r="AS105">
        <f t="shared" si="21"/>
        <v>38.4</v>
      </c>
      <c r="AT105">
        <f t="shared" si="35"/>
        <v>0.54471902268760874</v>
      </c>
      <c r="AU105">
        <f t="shared" si="36"/>
        <v>0.48966841186736459</v>
      </c>
      <c r="AV105">
        <f t="shared" si="37"/>
        <v>0.44382547993019178</v>
      </c>
      <c r="AW105">
        <f t="shared" si="38"/>
        <v>0.4334659685863862</v>
      </c>
      <c r="AX105">
        <f t="shared" si="39"/>
        <v>0.38402094240837675</v>
      </c>
      <c r="AY105">
        <f t="shared" si="40"/>
        <v>0.37280977312390906</v>
      </c>
    </row>
    <row r="106" spans="3:51" x14ac:dyDescent="0.35">
      <c r="C106">
        <v>101</v>
      </c>
      <c r="D106" s="10">
        <f t="shared" si="22"/>
        <v>0.39743589743589741</v>
      </c>
      <c r="E106">
        <v>1015.639</v>
      </c>
      <c r="F106">
        <v>1315.1420000000001</v>
      </c>
      <c r="G106">
        <v>1318.365</v>
      </c>
      <c r="H106">
        <v>1171.8800000000001</v>
      </c>
      <c r="I106" s="1">
        <v>101</v>
      </c>
      <c r="J106" s="1">
        <v>1274.5730000000001</v>
      </c>
      <c r="K106" s="2">
        <v>1255.385</v>
      </c>
      <c r="L106" s="2">
        <v>1238.4459999999999</v>
      </c>
      <c r="M106" s="2">
        <v>1232.6569999999999</v>
      </c>
      <c r="N106" s="2">
        <v>1229.4749999999999</v>
      </c>
      <c r="O106" s="3">
        <v>1226.8720000000001</v>
      </c>
      <c r="P106" s="2">
        <v>101</v>
      </c>
      <c r="Q106" s="1">
        <v>1265.095</v>
      </c>
      <c r="R106" s="2">
        <v>1265.02</v>
      </c>
      <c r="S106" s="2">
        <v>1264.7070000000001</v>
      </c>
      <c r="T106" s="2">
        <v>1269.3620000000001</v>
      </c>
      <c r="U106" s="2">
        <v>1276.126</v>
      </c>
      <c r="V106" s="3">
        <v>1282.145</v>
      </c>
      <c r="W106" s="2">
        <v>101</v>
      </c>
      <c r="X106" s="1">
        <v>1251.2070000000001</v>
      </c>
      <c r="Y106" s="2">
        <v>1243.45</v>
      </c>
      <c r="Z106" s="2">
        <v>1235.867</v>
      </c>
      <c r="AA106" s="2">
        <v>1233.1130000000001</v>
      </c>
      <c r="AB106" s="2">
        <v>1229.008</v>
      </c>
      <c r="AC106" s="3">
        <v>1226.0999999999999</v>
      </c>
      <c r="AD106" s="2"/>
      <c r="AE106">
        <f t="shared" si="42"/>
        <v>39</v>
      </c>
      <c r="AF106">
        <f t="shared" si="23"/>
        <v>0.71681953344222493</v>
      </c>
      <c r="AG106">
        <f t="shared" si="24"/>
        <v>0.58288310926833298</v>
      </c>
      <c r="AH106">
        <f t="shared" si="25"/>
        <v>0.46464519551590672</v>
      </c>
      <c r="AI106">
        <f t="shared" si="26"/>
        <v>0.42423671315491784</v>
      </c>
      <c r="AJ106">
        <f t="shared" si="27"/>
        <v>0.40202565928159473</v>
      </c>
      <c r="AK106">
        <f t="shared" si="28"/>
        <v>0.38385615166617792</v>
      </c>
      <c r="AL106">
        <f t="shared" ref="AL106:AL169" si="43">AE106</f>
        <v>39</v>
      </c>
      <c r="AM106">
        <f t="shared" si="29"/>
        <v>0.65066102665047221</v>
      </c>
      <c r="AN106">
        <f t="shared" si="30"/>
        <v>0.65013751029582101</v>
      </c>
      <c r="AO106">
        <f t="shared" si="31"/>
        <v>0.64795270204241207</v>
      </c>
      <c r="AP106">
        <f t="shared" si="32"/>
        <v>0.68044561712107887</v>
      </c>
      <c r="AQ106">
        <f t="shared" si="33"/>
        <v>0.72765981209252917</v>
      </c>
      <c r="AR106">
        <f t="shared" si="34"/>
        <v>0.76967374460778093</v>
      </c>
      <c r="AS106">
        <f t="shared" ref="AS106:AS169" si="44">AL106</f>
        <v>39</v>
      </c>
      <c r="AT106">
        <f t="shared" si="35"/>
        <v>0.55371975820524655</v>
      </c>
      <c r="AU106">
        <f t="shared" si="36"/>
        <v>0.499574206698217</v>
      </c>
      <c r="AV106">
        <f t="shared" si="37"/>
        <v>0.44664321313397748</v>
      </c>
      <c r="AW106">
        <f t="shared" si="38"/>
        <v>0.42741969259119633</v>
      </c>
      <c r="AX106">
        <f t="shared" si="39"/>
        <v>0.39876589744663588</v>
      </c>
      <c r="AY106">
        <f t="shared" si="40"/>
        <v>0.37846742332230332</v>
      </c>
    </row>
    <row r="107" spans="3:51" x14ac:dyDescent="0.35">
      <c r="C107">
        <v>102</v>
      </c>
      <c r="D107" s="10">
        <f t="shared" si="22"/>
        <v>0.40384615384615385</v>
      </c>
      <c r="E107">
        <v>1016.085</v>
      </c>
      <c r="F107">
        <v>1316.373</v>
      </c>
      <c r="G107">
        <v>1317.9269999999999</v>
      </c>
      <c r="H107">
        <v>1170.9690000000001</v>
      </c>
      <c r="I107" s="1">
        <v>102</v>
      </c>
      <c r="J107" s="1">
        <v>1274.58</v>
      </c>
      <c r="K107" s="2">
        <v>1255.673</v>
      </c>
      <c r="L107" s="2">
        <v>1238.2090000000001</v>
      </c>
      <c r="M107" s="2">
        <v>1233.258</v>
      </c>
      <c r="N107" s="2">
        <v>1228.921</v>
      </c>
      <c r="O107" s="3">
        <v>1227.7239999999999</v>
      </c>
      <c r="P107" s="2">
        <v>102</v>
      </c>
      <c r="Q107" s="1">
        <v>1265.143</v>
      </c>
      <c r="R107" s="2">
        <v>1265.296</v>
      </c>
      <c r="S107" s="2">
        <v>1265.8779999999999</v>
      </c>
      <c r="T107" s="2">
        <v>1269.114</v>
      </c>
      <c r="U107" s="2">
        <v>1275.175</v>
      </c>
      <c r="V107" s="3">
        <v>1282.0360000000001</v>
      </c>
      <c r="W107" s="2">
        <v>102</v>
      </c>
      <c r="X107" s="1">
        <v>1252.3510000000001</v>
      </c>
      <c r="Y107" s="2">
        <v>1244.4380000000001</v>
      </c>
      <c r="Z107" s="2">
        <v>1235.433</v>
      </c>
      <c r="AA107" s="2">
        <v>1233.5999999999999</v>
      </c>
      <c r="AB107" s="2">
        <v>1228.0989999999999</v>
      </c>
      <c r="AC107" s="3">
        <v>1228.0340000000001</v>
      </c>
      <c r="AD107" s="2"/>
      <c r="AE107">
        <f t="shared" si="42"/>
        <v>39.6</v>
      </c>
      <c r="AF107">
        <f t="shared" si="23"/>
        <v>0.71257324420235946</v>
      </c>
      <c r="AG107">
        <f t="shared" si="24"/>
        <v>0.58254243349563939</v>
      </c>
      <c r="AH107">
        <f t="shared" si="25"/>
        <v>0.46243569640450066</v>
      </c>
      <c r="AI107">
        <f t="shared" si="26"/>
        <v>0.42838573904431781</v>
      </c>
      <c r="AJ107">
        <f t="shared" si="27"/>
        <v>0.39855849907842977</v>
      </c>
      <c r="AK107">
        <f t="shared" si="28"/>
        <v>0.39032626337652254</v>
      </c>
      <c r="AL107">
        <f t="shared" si="43"/>
        <v>39.6</v>
      </c>
      <c r="AM107">
        <f t="shared" si="29"/>
        <v>0.64767131578223425</v>
      </c>
      <c r="AN107">
        <f t="shared" si="30"/>
        <v>0.64872355643586144</v>
      </c>
      <c r="AO107">
        <f t="shared" si="31"/>
        <v>0.65272619735357951</v>
      </c>
      <c r="AP107">
        <f t="shared" si="32"/>
        <v>0.6749814310472888</v>
      </c>
      <c r="AQ107">
        <f t="shared" si="33"/>
        <v>0.71666529118868738</v>
      </c>
      <c r="AR107">
        <f t="shared" si="34"/>
        <v>0.76385106324447749</v>
      </c>
      <c r="AS107">
        <f t="shared" si="44"/>
        <v>39.6</v>
      </c>
      <c r="AT107">
        <f t="shared" si="35"/>
        <v>0.55969574427113467</v>
      </c>
      <c r="AU107">
        <f t="shared" si="36"/>
        <v>0.505274958047922</v>
      </c>
      <c r="AV107">
        <f t="shared" si="37"/>
        <v>0.44334406206156601</v>
      </c>
      <c r="AW107">
        <f t="shared" si="38"/>
        <v>0.43073780638771875</v>
      </c>
      <c r="AX107">
        <f t="shared" si="39"/>
        <v>0.39290528458639296</v>
      </c>
      <c r="AY107">
        <f t="shared" si="40"/>
        <v>0.39245825424334996</v>
      </c>
    </row>
    <row r="108" spans="3:51" x14ac:dyDescent="0.35">
      <c r="C108">
        <v>103</v>
      </c>
      <c r="D108" s="10">
        <f t="shared" si="22"/>
        <v>0.41025641025641024</v>
      </c>
      <c r="E108">
        <v>1015.65</v>
      </c>
      <c r="F108">
        <v>1315.5250000000001</v>
      </c>
      <c r="G108">
        <v>1317.9359999999999</v>
      </c>
      <c r="H108">
        <v>1172.1379999999999</v>
      </c>
      <c r="I108" s="1">
        <v>103</v>
      </c>
      <c r="J108" s="1">
        <v>1275.2529999999999</v>
      </c>
      <c r="K108" s="2">
        <v>1255.085</v>
      </c>
      <c r="L108" s="2">
        <v>1239.116</v>
      </c>
      <c r="M108" s="2">
        <v>1233.0260000000001</v>
      </c>
      <c r="N108" s="2">
        <v>1230.865</v>
      </c>
      <c r="O108" s="3">
        <v>1226.078</v>
      </c>
      <c r="P108" s="2">
        <v>103</v>
      </c>
      <c r="Q108" s="1">
        <v>1264.7260000000001</v>
      </c>
      <c r="R108" s="2">
        <v>1264.23</v>
      </c>
      <c r="S108" s="2">
        <v>1265.4970000000001</v>
      </c>
      <c r="T108" s="2">
        <v>1268.3119999999999</v>
      </c>
      <c r="U108" s="2">
        <v>1275.82</v>
      </c>
      <c r="V108" s="3">
        <v>1281.0730000000001</v>
      </c>
      <c r="W108" s="2">
        <v>103</v>
      </c>
      <c r="X108" s="1">
        <v>1253.5509999999999</v>
      </c>
      <c r="Y108" s="2">
        <v>1243.299</v>
      </c>
      <c r="Z108" s="2">
        <v>1237.308</v>
      </c>
      <c r="AA108" s="2">
        <v>1233.5920000000001</v>
      </c>
      <c r="AB108" s="2">
        <v>1228.8810000000001</v>
      </c>
      <c r="AC108" s="3">
        <v>1226.47</v>
      </c>
      <c r="AD108" s="2"/>
      <c r="AE108">
        <f t="shared" si="42"/>
        <v>40.199999999999996</v>
      </c>
      <c r="AF108">
        <f t="shared" si="23"/>
        <v>0.71913771820318362</v>
      </c>
      <c r="AG108">
        <f t="shared" si="24"/>
        <v>0.5784834050506672</v>
      </c>
      <c r="AH108">
        <f t="shared" si="25"/>
        <v>0.46711347611708165</v>
      </c>
      <c r="AI108">
        <f t="shared" si="26"/>
        <v>0.42464100650686654</v>
      </c>
      <c r="AJ108">
        <f t="shared" si="27"/>
        <v>0.40956990522153347</v>
      </c>
      <c r="AK108">
        <f t="shared" si="28"/>
        <v>0.37618473083333909</v>
      </c>
      <c r="AL108">
        <f t="shared" si="43"/>
        <v>40.199999999999996</v>
      </c>
      <c r="AM108">
        <f t="shared" si="29"/>
        <v>0.64572102073409776</v>
      </c>
      <c r="AN108">
        <f t="shared" si="30"/>
        <v>0.64226185079539977</v>
      </c>
      <c r="AO108">
        <f t="shared" si="31"/>
        <v>0.65109807723154844</v>
      </c>
      <c r="AP108">
        <f t="shared" si="32"/>
        <v>0.67073026146024295</v>
      </c>
      <c r="AQ108">
        <f t="shared" si="33"/>
        <v>0.72309205158068646</v>
      </c>
      <c r="AR108">
        <f t="shared" si="34"/>
        <v>0.75972717191935146</v>
      </c>
      <c r="AS108">
        <f t="shared" si="44"/>
        <v>40.199999999999996</v>
      </c>
      <c r="AT108">
        <f t="shared" si="35"/>
        <v>0.56778508511929193</v>
      </c>
      <c r="AU108">
        <f t="shared" si="36"/>
        <v>0.49628627420895877</v>
      </c>
      <c r="AV108">
        <f t="shared" si="37"/>
        <v>0.45450424375989451</v>
      </c>
      <c r="AW108">
        <f t="shared" si="38"/>
        <v>0.42858836575142867</v>
      </c>
      <c r="AX108">
        <f t="shared" si="39"/>
        <v>0.39573322546674455</v>
      </c>
      <c r="AY108">
        <f t="shared" si="40"/>
        <v>0.37891859094618091</v>
      </c>
    </row>
    <row r="109" spans="3:51" x14ac:dyDescent="0.35">
      <c r="C109">
        <v>104</v>
      </c>
      <c r="D109" s="10">
        <f t="shared" ref="D109:D172" si="45">(C109-$C$44)/($C$200-$C$44)</f>
        <v>0.41666666666666669</v>
      </c>
      <c r="E109">
        <v>1014.955</v>
      </c>
      <c r="F109">
        <v>1313.81</v>
      </c>
      <c r="G109">
        <v>1318.8019999999999</v>
      </c>
      <c r="H109">
        <v>1172.0530000000001</v>
      </c>
      <c r="I109" s="1">
        <v>104</v>
      </c>
      <c r="J109" s="1">
        <v>1274.4549999999999</v>
      </c>
      <c r="K109" s="2">
        <v>1254.0260000000001</v>
      </c>
      <c r="L109" s="2">
        <v>1239.222</v>
      </c>
      <c r="M109" s="2">
        <v>1232.6379999999999</v>
      </c>
      <c r="N109" s="2">
        <v>1230.1120000000001</v>
      </c>
      <c r="O109" s="3">
        <v>1224.934</v>
      </c>
      <c r="P109" s="2">
        <v>104</v>
      </c>
      <c r="Q109" s="1">
        <v>1263.58</v>
      </c>
      <c r="R109" s="2">
        <v>1263.5440000000001</v>
      </c>
      <c r="S109" s="2">
        <v>1264.49</v>
      </c>
      <c r="T109" s="2">
        <v>1269.0419999999999</v>
      </c>
      <c r="U109" s="2">
        <v>1274.9949999999999</v>
      </c>
      <c r="V109" s="3">
        <v>1280.42</v>
      </c>
      <c r="W109" s="2">
        <v>104</v>
      </c>
      <c r="X109" s="1">
        <v>1250.616</v>
      </c>
      <c r="Y109" s="2">
        <v>1240.9169999999999</v>
      </c>
      <c r="Z109" s="2">
        <v>1236.95</v>
      </c>
      <c r="AA109" s="2">
        <v>1232.595</v>
      </c>
      <c r="AB109" s="2">
        <v>1228.002</v>
      </c>
      <c r="AC109" s="3">
        <v>1226.2260000000001</v>
      </c>
      <c r="AD109" s="2"/>
      <c r="AE109">
        <f t="shared" si="42"/>
        <v>40.799999999999997</v>
      </c>
      <c r="AF109">
        <f t="shared" si="23"/>
        <v>0.7223770254731684</v>
      </c>
      <c r="AG109">
        <f t="shared" si="24"/>
        <v>0.57826421270201867</v>
      </c>
      <c r="AH109">
        <f t="shared" si="25"/>
        <v>0.47383198007858479</v>
      </c>
      <c r="AI109">
        <f t="shared" si="26"/>
        <v>0.4273863019110159</v>
      </c>
      <c r="AJ109">
        <f t="shared" si="27"/>
        <v>0.40956707605268194</v>
      </c>
      <c r="AK109">
        <f t="shared" si="28"/>
        <v>0.3730397793407022</v>
      </c>
      <c r="AL109">
        <f t="shared" si="43"/>
        <v>40.799999999999997</v>
      </c>
      <c r="AM109">
        <f t="shared" si="29"/>
        <v>0.64566123718758106</v>
      </c>
      <c r="AN109">
        <f t="shared" si="30"/>
        <v>0.64540728147463677</v>
      </c>
      <c r="AO109">
        <f t="shared" si="31"/>
        <v>0.65208067326481234</v>
      </c>
      <c r="AP109">
        <f t="shared" si="32"/>
        <v>0.68419196230168466</v>
      </c>
      <c r="AQ109">
        <f t="shared" si="33"/>
        <v>0.72618636116734903</v>
      </c>
      <c r="AR109">
        <f t="shared" si="34"/>
        <v>0.76445607624314915</v>
      </c>
      <c r="AS109">
        <f t="shared" si="44"/>
        <v>40.799999999999997</v>
      </c>
      <c r="AT109">
        <f t="shared" si="35"/>
        <v>0.55420896322580171</v>
      </c>
      <c r="AU109">
        <f t="shared" si="36"/>
        <v>0.48578906156309659</v>
      </c>
      <c r="AV109">
        <f t="shared" si="37"/>
        <v>0.45780455286158717</v>
      </c>
      <c r="AW109">
        <f t="shared" si="38"/>
        <v>0.42708296592055411</v>
      </c>
      <c r="AX109">
        <f t="shared" si="39"/>
        <v>0.39468244954393722</v>
      </c>
      <c r="AY109">
        <f t="shared" si="40"/>
        <v>0.38215396770529897</v>
      </c>
    </row>
    <row r="110" spans="3:51" x14ac:dyDescent="0.35">
      <c r="C110">
        <v>105</v>
      </c>
      <c r="D110" s="10">
        <f t="shared" si="45"/>
        <v>0.42307692307692307</v>
      </c>
      <c r="E110">
        <v>1013.451</v>
      </c>
      <c r="F110">
        <v>1313.452</v>
      </c>
      <c r="G110">
        <v>1318.9010000000001</v>
      </c>
      <c r="H110">
        <v>1170.2840000000001</v>
      </c>
      <c r="I110" s="1">
        <v>105</v>
      </c>
      <c r="J110" s="1">
        <v>1274.7460000000001</v>
      </c>
      <c r="K110" s="2">
        <v>1253.338</v>
      </c>
      <c r="L110" s="2">
        <v>1238.4480000000001</v>
      </c>
      <c r="M110" s="2">
        <v>1232.347</v>
      </c>
      <c r="N110" s="2">
        <v>1229.134</v>
      </c>
      <c r="O110" s="3">
        <v>1227.2619999999999</v>
      </c>
      <c r="P110" s="2">
        <v>105</v>
      </c>
      <c r="Q110" s="1">
        <v>1264.3230000000001</v>
      </c>
      <c r="R110" s="2">
        <v>1263.365</v>
      </c>
      <c r="S110" s="2">
        <v>1265.107</v>
      </c>
      <c r="T110" s="2">
        <v>1268.0709999999999</v>
      </c>
      <c r="U110" s="2">
        <v>1273.4880000000001</v>
      </c>
      <c r="V110" s="3">
        <v>1278.5630000000001</v>
      </c>
      <c r="W110" s="2">
        <v>105</v>
      </c>
      <c r="X110" s="1">
        <v>1249.9179999999999</v>
      </c>
      <c r="Y110" s="2">
        <v>1241.836</v>
      </c>
      <c r="Z110" s="2">
        <v>1235.3309999999999</v>
      </c>
      <c r="AA110" s="2">
        <v>1231.443</v>
      </c>
      <c r="AB110" s="2">
        <v>1229.029</v>
      </c>
      <c r="AC110" s="3">
        <v>1226.9000000000001</v>
      </c>
      <c r="AD110" s="2"/>
      <c r="AE110">
        <f t="shared" si="42"/>
        <v>41.4</v>
      </c>
      <c r="AF110">
        <f t="shared" si="23"/>
        <v>0.72964628967367051</v>
      </c>
      <c r="AG110">
        <f t="shared" si="24"/>
        <v>0.58011566830576611</v>
      </c>
      <c r="AH110">
        <f t="shared" si="25"/>
        <v>0.47611198033080043</v>
      </c>
      <c r="AI110">
        <f t="shared" si="26"/>
        <v>0.43349770898524753</v>
      </c>
      <c r="AJ110">
        <f t="shared" si="27"/>
        <v>0.41105554313813109</v>
      </c>
      <c r="AK110">
        <f t="shared" si="28"/>
        <v>0.39797999552972646</v>
      </c>
      <c r="AL110">
        <f t="shared" si="43"/>
        <v>41.4</v>
      </c>
      <c r="AM110">
        <f t="shared" si="29"/>
        <v>0.65684370809119397</v>
      </c>
      <c r="AN110">
        <f t="shared" si="30"/>
        <v>0.65015226866338827</v>
      </c>
      <c r="AO110">
        <f t="shared" si="31"/>
        <v>0.66231979213231962</v>
      </c>
      <c r="AP110">
        <f t="shared" si="32"/>
        <v>0.68302274251229245</v>
      </c>
      <c r="AQ110">
        <f t="shared" si="33"/>
        <v>0.72085940992400555</v>
      </c>
      <c r="AR110">
        <f t="shared" si="34"/>
        <v>0.75630727536879805</v>
      </c>
      <c r="AS110">
        <f t="shared" si="44"/>
        <v>41.4</v>
      </c>
      <c r="AT110">
        <f t="shared" si="35"/>
        <v>0.55622764863656571</v>
      </c>
      <c r="AU110">
        <f t="shared" si="36"/>
        <v>0.49977648636566802</v>
      </c>
      <c r="AV110">
        <f t="shared" si="37"/>
        <v>0.4543403553866775</v>
      </c>
      <c r="AW110">
        <f t="shared" si="38"/>
        <v>0.42718344881537723</v>
      </c>
      <c r="AX110">
        <f t="shared" si="39"/>
        <v>0.41032213902548009</v>
      </c>
      <c r="AY110">
        <f t="shared" si="40"/>
        <v>0.39545149754135023</v>
      </c>
    </row>
    <row r="111" spans="3:51" x14ac:dyDescent="0.35">
      <c r="C111">
        <v>106</v>
      </c>
      <c r="D111" s="10">
        <f t="shared" si="45"/>
        <v>0.42948717948717946</v>
      </c>
      <c r="E111">
        <v>1013.438</v>
      </c>
      <c r="F111">
        <v>1313.5440000000001</v>
      </c>
      <c r="G111">
        <v>1318.0119999999999</v>
      </c>
      <c r="H111">
        <v>1171.2840000000001</v>
      </c>
      <c r="I111" s="1">
        <v>106</v>
      </c>
      <c r="J111" s="1">
        <v>1274.58</v>
      </c>
      <c r="K111" s="2">
        <v>1253.8309999999999</v>
      </c>
      <c r="L111" s="2">
        <v>1238.675</v>
      </c>
      <c r="M111" s="2">
        <v>1234.3969999999999</v>
      </c>
      <c r="N111" s="2">
        <v>1228.9159999999999</v>
      </c>
      <c r="O111" s="3">
        <v>1226.4110000000001</v>
      </c>
      <c r="P111" s="2">
        <v>106</v>
      </c>
      <c r="Q111" s="1">
        <v>1263.412</v>
      </c>
      <c r="R111" s="2">
        <v>1262.7270000000001</v>
      </c>
      <c r="S111" s="2">
        <v>1262.896</v>
      </c>
      <c r="T111" s="2">
        <v>1266.817</v>
      </c>
      <c r="U111" s="2">
        <v>1272.2349999999999</v>
      </c>
      <c r="V111" s="3">
        <v>1277.3969999999999</v>
      </c>
      <c r="W111" s="2">
        <v>106</v>
      </c>
      <c r="X111" s="1">
        <v>1250.2260000000001</v>
      </c>
      <c r="Y111" s="2">
        <v>1241.18</v>
      </c>
      <c r="Z111" s="2">
        <v>1234.33</v>
      </c>
      <c r="AA111" s="2">
        <v>1231.182</v>
      </c>
      <c r="AB111" s="2">
        <v>1227.6289999999999</v>
      </c>
      <c r="AC111" s="3">
        <v>1225.2719999999999</v>
      </c>
      <c r="AD111" s="2"/>
      <c r="AE111">
        <f t="shared" si="42"/>
        <v>42</v>
      </c>
      <c r="AF111">
        <f t="shared" si="23"/>
        <v>0.72610712779417852</v>
      </c>
      <c r="AG111">
        <f t="shared" si="24"/>
        <v>0.58025446365808941</v>
      </c>
      <c r="AH111">
        <f t="shared" si="25"/>
        <v>0.47371713763531459</v>
      </c>
      <c r="AI111">
        <f t="shared" si="26"/>
        <v>0.4436454379305485</v>
      </c>
      <c r="AJ111">
        <f t="shared" si="27"/>
        <v>0.40511739069309599</v>
      </c>
      <c r="AK111">
        <f t="shared" si="28"/>
        <v>0.3875087867285249</v>
      </c>
      <c r="AL111">
        <f t="shared" si="43"/>
        <v>42</v>
      </c>
      <c r="AM111">
        <f t="shared" si="29"/>
        <v>0.64760298045831532</v>
      </c>
      <c r="AN111">
        <f t="shared" si="30"/>
        <v>0.64278785322648668</v>
      </c>
      <c r="AO111">
        <f t="shared" si="31"/>
        <v>0.64397581892309752</v>
      </c>
      <c r="AP111">
        <f t="shared" si="32"/>
        <v>0.67153802896105652</v>
      </c>
      <c r="AQ111">
        <f t="shared" si="33"/>
        <v>0.70962322508083653</v>
      </c>
      <c r="AR111">
        <f t="shared" si="34"/>
        <v>0.74590889919864922</v>
      </c>
      <c r="AS111">
        <f t="shared" si="44"/>
        <v>42</v>
      </c>
      <c r="AT111">
        <f t="shared" si="35"/>
        <v>0.55491353859131176</v>
      </c>
      <c r="AU111">
        <f t="shared" si="36"/>
        <v>0.49132574159988729</v>
      </c>
      <c r="AV111">
        <f t="shared" si="37"/>
        <v>0.44317446928159587</v>
      </c>
      <c r="AW111">
        <f t="shared" si="38"/>
        <v>0.42104597216364342</v>
      </c>
      <c r="AX111">
        <f t="shared" si="39"/>
        <v>0.39607057500351334</v>
      </c>
      <c r="AY111">
        <f t="shared" si="40"/>
        <v>0.37950231969632947</v>
      </c>
    </row>
    <row r="112" spans="3:51" x14ac:dyDescent="0.35">
      <c r="C112">
        <v>107</v>
      </c>
      <c r="D112" s="10">
        <f t="shared" si="45"/>
        <v>0.4358974358974359</v>
      </c>
      <c r="E112">
        <v>1013.489</v>
      </c>
      <c r="F112">
        <v>1313.856</v>
      </c>
      <c r="G112">
        <v>1318.63</v>
      </c>
      <c r="H112">
        <v>1171.8900000000001</v>
      </c>
      <c r="I112" s="1">
        <v>107</v>
      </c>
      <c r="J112" s="1">
        <v>1274.9739999999999</v>
      </c>
      <c r="K112" s="2">
        <v>1254.681</v>
      </c>
      <c r="L112" s="2">
        <v>1240.2329999999999</v>
      </c>
      <c r="M112" s="2">
        <v>1233.5250000000001</v>
      </c>
      <c r="N112" s="2">
        <v>1229.1489999999999</v>
      </c>
      <c r="O112" s="3">
        <v>1224.529</v>
      </c>
      <c r="P112" s="2">
        <v>107</v>
      </c>
      <c r="Q112" s="1">
        <v>1262.1590000000001</v>
      </c>
      <c r="R112" s="2">
        <v>1262.4390000000001</v>
      </c>
      <c r="S112" s="2">
        <v>1262.492</v>
      </c>
      <c r="T112" s="2">
        <v>1266.2639999999999</v>
      </c>
      <c r="U112" s="2">
        <v>1271.7339999999999</v>
      </c>
      <c r="V112" s="3">
        <v>1277.1199999999999</v>
      </c>
      <c r="W112" s="2">
        <v>107</v>
      </c>
      <c r="X112" s="1">
        <v>1249.6010000000001</v>
      </c>
      <c r="Y112" s="2">
        <v>1241.883</v>
      </c>
      <c r="Z112" s="2">
        <v>1234.4659999999999</v>
      </c>
      <c r="AA112" s="2">
        <v>1233.229</v>
      </c>
      <c r="AB112" s="2">
        <v>1226.6110000000001</v>
      </c>
      <c r="AC112" s="3">
        <v>1224.9179999999999</v>
      </c>
      <c r="AD112" s="2"/>
      <c r="AE112">
        <f t="shared" si="42"/>
        <v>42.6</v>
      </c>
      <c r="AF112">
        <f t="shared" si="23"/>
        <v>0.72611752109659999</v>
      </c>
      <c r="AG112">
        <f t="shared" si="24"/>
        <v>0.5831748446811208</v>
      </c>
      <c r="AH112">
        <f t="shared" si="25"/>
        <v>0.48140399814039908</v>
      </c>
      <c r="AI112">
        <f t="shared" si="26"/>
        <v>0.43415324796077959</v>
      </c>
      <c r="AJ112">
        <f t="shared" si="27"/>
        <v>0.40332896609047114</v>
      </c>
      <c r="AK112">
        <f t="shared" si="28"/>
        <v>0.3707859628361716</v>
      </c>
      <c r="AL112">
        <f t="shared" si="43"/>
        <v>42.6</v>
      </c>
      <c r="AM112">
        <f t="shared" si="29"/>
        <v>0.63584942873645856</v>
      </c>
      <c r="AN112">
        <f t="shared" si="30"/>
        <v>0.63782173196399172</v>
      </c>
      <c r="AO112">
        <f t="shared" si="31"/>
        <v>0.63819506078920252</v>
      </c>
      <c r="AP112">
        <f t="shared" si="32"/>
        <v>0.66476480284011574</v>
      </c>
      <c r="AQ112">
        <f t="shared" si="33"/>
        <v>0.70329515517799968</v>
      </c>
      <c r="AR112">
        <f t="shared" si="34"/>
        <v>0.7412338165476231</v>
      </c>
      <c r="AS112">
        <f t="shared" si="44"/>
        <v>42.6</v>
      </c>
      <c r="AT112">
        <f t="shared" si="35"/>
        <v>0.54739162898158766</v>
      </c>
      <c r="AU112">
        <f t="shared" si="36"/>
        <v>0.49302649930264986</v>
      </c>
      <c r="AV112">
        <f t="shared" si="37"/>
        <v>0.44078159559330993</v>
      </c>
      <c r="AW112">
        <f t="shared" si="38"/>
        <v>0.43206824169167257</v>
      </c>
      <c r="AX112">
        <f t="shared" si="39"/>
        <v>0.38545144612090249</v>
      </c>
      <c r="AY112">
        <f t="shared" si="40"/>
        <v>0.37352605553442253</v>
      </c>
    </row>
    <row r="113" spans="3:51" x14ac:dyDescent="0.35">
      <c r="C113">
        <v>108</v>
      </c>
      <c r="D113" s="10">
        <f t="shared" si="45"/>
        <v>0.44230769230769229</v>
      </c>
      <c r="E113">
        <v>1014.489</v>
      </c>
      <c r="F113">
        <v>1313.2529999999999</v>
      </c>
      <c r="G113">
        <v>1319.6679999999999</v>
      </c>
      <c r="H113">
        <v>1172.135</v>
      </c>
      <c r="I113" s="1">
        <v>108</v>
      </c>
      <c r="J113" s="1">
        <v>1275.163</v>
      </c>
      <c r="K113" s="2">
        <v>1254.134</v>
      </c>
      <c r="L113" s="2">
        <v>1240.422</v>
      </c>
      <c r="M113" s="2">
        <v>1233.0260000000001</v>
      </c>
      <c r="N113" s="2">
        <v>1229.0519999999999</v>
      </c>
      <c r="O113" s="3">
        <v>1224.9069999999999</v>
      </c>
      <c r="P113" s="2">
        <v>108</v>
      </c>
      <c r="Q113" s="1">
        <v>1263.155</v>
      </c>
      <c r="R113" s="2">
        <v>1263.704</v>
      </c>
      <c r="S113" s="2">
        <v>1263.2909999999999</v>
      </c>
      <c r="T113" s="2">
        <v>1267.644</v>
      </c>
      <c r="U113" s="2">
        <v>1270.873</v>
      </c>
      <c r="V113" s="3">
        <v>1278.6289999999999</v>
      </c>
      <c r="W113" s="2">
        <v>108</v>
      </c>
      <c r="X113" s="1">
        <v>1250.692</v>
      </c>
      <c r="Y113" s="2">
        <v>1242.201</v>
      </c>
      <c r="Z113" s="2">
        <v>1235.162</v>
      </c>
      <c r="AA113" s="2">
        <v>1232.722</v>
      </c>
      <c r="AB113" s="2">
        <v>1226.3720000000001</v>
      </c>
      <c r="AC113" s="3">
        <v>1226.713</v>
      </c>
      <c r="AD113" s="2"/>
      <c r="AE113">
        <f t="shared" si="42"/>
        <v>43.199999999999996</v>
      </c>
      <c r="AF113">
        <f t="shared" si="23"/>
        <v>0.73008404314120146</v>
      </c>
      <c r="AG113">
        <f t="shared" si="24"/>
        <v>0.58106690854462262</v>
      </c>
      <c r="AH113">
        <f t="shared" si="25"/>
        <v>0.48389999858274679</v>
      </c>
      <c r="AI113">
        <f t="shared" si="26"/>
        <v>0.43148995875791962</v>
      </c>
      <c r="AJ113">
        <f t="shared" si="27"/>
        <v>0.40332912881418348</v>
      </c>
      <c r="AK113">
        <f t="shared" si="28"/>
        <v>0.37395654700321684</v>
      </c>
      <c r="AL113">
        <f t="shared" si="43"/>
        <v>43.199999999999996</v>
      </c>
      <c r="AM113">
        <f t="shared" si="29"/>
        <v>0.64499213424226554</v>
      </c>
      <c r="AN113">
        <f t="shared" si="30"/>
        <v>0.6488824955002197</v>
      </c>
      <c r="AO113">
        <f t="shared" si="31"/>
        <v>0.6459558667214671</v>
      </c>
      <c r="AP113">
        <f t="shared" si="32"/>
        <v>0.67680239232415462</v>
      </c>
      <c r="AQ113">
        <f t="shared" si="33"/>
        <v>0.69968395243696835</v>
      </c>
      <c r="AR113">
        <f t="shared" si="34"/>
        <v>0.75464504882438788</v>
      </c>
      <c r="AS113">
        <f t="shared" si="44"/>
        <v>43.199999999999996</v>
      </c>
      <c r="AT113">
        <f t="shared" si="35"/>
        <v>0.5566759732989417</v>
      </c>
      <c r="AU113">
        <f t="shared" si="36"/>
        <v>0.49650646976289392</v>
      </c>
      <c r="AV113">
        <f t="shared" si="37"/>
        <v>0.44662622769597127</v>
      </c>
      <c r="AW113">
        <f t="shared" si="38"/>
        <v>0.4293357332161738</v>
      </c>
      <c r="AX113">
        <f t="shared" si="39"/>
        <v>0.38433792995932553</v>
      </c>
      <c r="AY113">
        <f t="shared" si="40"/>
        <v>0.38675434742555875</v>
      </c>
    </row>
    <row r="114" spans="3:51" x14ac:dyDescent="0.35">
      <c r="C114">
        <v>109</v>
      </c>
      <c r="D114" s="10">
        <f t="shared" si="45"/>
        <v>0.44871794871794873</v>
      </c>
      <c r="E114">
        <v>1015.879</v>
      </c>
      <c r="F114">
        <v>1313.3119999999999</v>
      </c>
      <c r="G114">
        <v>1318.3989999999999</v>
      </c>
      <c r="H114">
        <v>1171.8230000000001</v>
      </c>
      <c r="I114" s="1">
        <v>109</v>
      </c>
      <c r="J114" s="1">
        <v>1276.175</v>
      </c>
      <c r="K114" s="2">
        <v>1255.451</v>
      </c>
      <c r="L114" s="2">
        <v>1241.0029999999999</v>
      </c>
      <c r="M114" s="2">
        <v>1234.644</v>
      </c>
      <c r="N114" s="2">
        <v>1231.069</v>
      </c>
      <c r="O114" s="3">
        <v>1227.8420000000001</v>
      </c>
      <c r="P114" s="2">
        <v>109</v>
      </c>
      <c r="Q114" s="1">
        <v>1264.134</v>
      </c>
      <c r="R114" s="2">
        <v>1264.527</v>
      </c>
      <c r="S114" s="2">
        <v>1264.21</v>
      </c>
      <c r="T114" s="2">
        <v>1267.4849999999999</v>
      </c>
      <c r="U114" s="2">
        <v>1272.4059999999999</v>
      </c>
      <c r="V114" s="3">
        <v>1279.0740000000001</v>
      </c>
      <c r="W114" s="2">
        <v>109</v>
      </c>
      <c r="X114" s="1">
        <v>1249.4490000000001</v>
      </c>
      <c r="Y114" s="2">
        <v>1242.7349999999999</v>
      </c>
      <c r="Z114" s="2">
        <v>1235.3510000000001</v>
      </c>
      <c r="AA114" s="2">
        <v>1233.173</v>
      </c>
      <c r="AB114" s="2">
        <v>1226.8969999999999</v>
      </c>
      <c r="AC114" s="3">
        <v>1227.1369999999999</v>
      </c>
      <c r="AD114" s="2"/>
      <c r="AE114">
        <f t="shared" si="42"/>
        <v>43.8</v>
      </c>
      <c r="AF114">
        <f t="shared" si="23"/>
        <v>0.73752729894196722</v>
      </c>
      <c r="AG114">
        <f t="shared" si="24"/>
        <v>0.59105654856561318</v>
      </c>
      <c r="AH114">
        <f t="shared" si="25"/>
        <v>0.48894260331191775</v>
      </c>
      <c r="AI114">
        <f t="shared" si="26"/>
        <v>0.44399918014828005</v>
      </c>
      <c r="AJ114">
        <f t="shared" si="27"/>
        <v>0.41873219826276209</v>
      </c>
      <c r="AK114">
        <f t="shared" si="28"/>
        <v>0.3959247715370105</v>
      </c>
      <c r="AL114">
        <f t="shared" si="43"/>
        <v>43.8</v>
      </c>
      <c r="AM114">
        <f t="shared" si="29"/>
        <v>0.65242527687664797</v>
      </c>
      <c r="AN114">
        <f t="shared" si="30"/>
        <v>0.65520287796224497</v>
      </c>
      <c r="AO114">
        <f t="shared" si="31"/>
        <v>0.65296242110694169</v>
      </c>
      <c r="AP114">
        <f t="shared" si="32"/>
        <v>0.67610909682024711</v>
      </c>
      <c r="AQ114">
        <f t="shared" si="33"/>
        <v>0.71088918573175297</v>
      </c>
      <c r="AR114">
        <f t="shared" si="34"/>
        <v>0.75801652425276966</v>
      </c>
      <c r="AS114">
        <f t="shared" si="44"/>
        <v>43.8</v>
      </c>
      <c r="AT114">
        <f t="shared" si="35"/>
        <v>0.5486362897469067</v>
      </c>
      <c r="AU114">
        <f t="shared" si="36"/>
        <v>0.50118383761281726</v>
      </c>
      <c r="AV114">
        <f t="shared" si="37"/>
        <v>0.44899603502745872</v>
      </c>
      <c r="AW114">
        <f t="shared" si="38"/>
        <v>0.43360261221720414</v>
      </c>
      <c r="AX114">
        <f t="shared" si="39"/>
        <v>0.38924580709454387</v>
      </c>
      <c r="AY114">
        <f t="shared" si="40"/>
        <v>0.39094205203231297</v>
      </c>
    </row>
    <row r="115" spans="3:51" x14ac:dyDescent="0.35">
      <c r="C115">
        <v>110</v>
      </c>
      <c r="D115" s="10">
        <f t="shared" si="45"/>
        <v>0.45512820512820512</v>
      </c>
      <c r="E115">
        <v>1015.0170000000001</v>
      </c>
      <c r="F115">
        <v>1314.2570000000001</v>
      </c>
      <c r="G115">
        <v>1317.9749999999999</v>
      </c>
      <c r="H115">
        <v>1172.6400000000001</v>
      </c>
      <c r="I115" s="1">
        <v>110</v>
      </c>
      <c r="J115" s="1">
        <v>1275.2049999999999</v>
      </c>
      <c r="K115" s="2">
        <v>1254.9780000000001</v>
      </c>
      <c r="L115" s="2">
        <v>1240.797</v>
      </c>
      <c r="M115" s="2">
        <v>1234.5899999999999</v>
      </c>
      <c r="N115" s="2">
        <v>1230.1379999999999</v>
      </c>
      <c r="O115" s="3">
        <v>1226.223</v>
      </c>
      <c r="P115" s="2">
        <v>110</v>
      </c>
      <c r="Q115" s="1">
        <v>1264.72</v>
      </c>
      <c r="R115" s="2">
        <v>1264.2729999999999</v>
      </c>
      <c r="S115" s="2">
        <v>1264.3320000000001</v>
      </c>
      <c r="T115" s="2">
        <v>1265.348</v>
      </c>
      <c r="U115" s="2">
        <v>1271.519</v>
      </c>
      <c r="V115" s="3">
        <v>1277.5989999999999</v>
      </c>
      <c r="W115" s="2">
        <v>110</v>
      </c>
      <c r="X115" s="1">
        <v>1250.7449999999999</v>
      </c>
      <c r="Y115" s="2">
        <v>1242.057</v>
      </c>
      <c r="Z115" s="2">
        <v>1236.3779999999999</v>
      </c>
      <c r="AA115" s="2">
        <v>1233.0170000000001</v>
      </c>
      <c r="AB115" s="2">
        <v>1228.0219999999999</v>
      </c>
      <c r="AC115" s="3">
        <v>1226.7760000000001</v>
      </c>
      <c r="AD115" s="2"/>
      <c r="AE115">
        <f t="shared" si="42"/>
        <v>44.4</v>
      </c>
      <c r="AF115">
        <f t="shared" si="23"/>
        <v>0.7242421460700329</v>
      </c>
      <c r="AG115">
        <f t="shared" si="24"/>
        <v>0.58141324840944231</v>
      </c>
      <c r="AH115">
        <f t="shared" si="25"/>
        <v>0.48127696533608216</v>
      </c>
      <c r="AI115">
        <f t="shared" si="26"/>
        <v>0.43744748158766134</v>
      </c>
      <c r="AJ115">
        <f t="shared" si="27"/>
        <v>0.40601057782610728</v>
      </c>
      <c r="AK115">
        <f t="shared" si="28"/>
        <v>0.37836559170156037</v>
      </c>
      <c r="AL115">
        <f t="shared" si="43"/>
        <v>44.4</v>
      </c>
      <c r="AM115">
        <f t="shared" si="29"/>
        <v>0.65020442461003947</v>
      </c>
      <c r="AN115">
        <f t="shared" si="30"/>
        <v>0.64704802389543514</v>
      </c>
      <c r="AO115">
        <f t="shared" si="31"/>
        <v>0.64746464054456765</v>
      </c>
      <c r="AP115">
        <f t="shared" si="32"/>
        <v>0.65463892046858696</v>
      </c>
      <c r="AQ115">
        <f t="shared" si="33"/>
        <v>0.69821419744804603</v>
      </c>
      <c r="AR115">
        <f t="shared" si="34"/>
        <v>0.74114689620596297</v>
      </c>
      <c r="AS115">
        <f t="shared" si="44"/>
        <v>44.4</v>
      </c>
      <c r="AT115">
        <f t="shared" si="35"/>
        <v>0.5515227691590685</v>
      </c>
      <c r="AU115">
        <f t="shared" si="36"/>
        <v>0.49017420224972946</v>
      </c>
      <c r="AV115">
        <f t="shared" si="37"/>
        <v>0.4500730844460753</v>
      </c>
      <c r="AW115">
        <f t="shared" si="38"/>
        <v>0.4263400580438787</v>
      </c>
      <c r="AX115">
        <f t="shared" si="39"/>
        <v>0.39106886885049003</v>
      </c>
      <c r="AY115">
        <f t="shared" si="40"/>
        <v>0.38227049012477304</v>
      </c>
    </row>
    <row r="116" spans="3:51" x14ac:dyDescent="0.35">
      <c r="C116">
        <v>111</v>
      </c>
      <c r="D116" s="10">
        <f t="shared" si="45"/>
        <v>0.46153846153846156</v>
      </c>
      <c r="E116">
        <v>1014.69</v>
      </c>
      <c r="F116">
        <v>1314.489</v>
      </c>
      <c r="G116">
        <v>1317.8489999999999</v>
      </c>
      <c r="H116">
        <v>1172.6220000000001</v>
      </c>
      <c r="I116" s="1">
        <v>111</v>
      </c>
      <c r="J116" s="1">
        <v>1275.3989999999999</v>
      </c>
      <c r="K116" s="2">
        <v>1255.787</v>
      </c>
      <c r="L116" s="2">
        <v>1242.0340000000001</v>
      </c>
      <c r="M116" s="2">
        <v>1233.393</v>
      </c>
      <c r="N116" s="2">
        <v>1230.3979999999999</v>
      </c>
      <c r="O116" s="3">
        <v>1225.3430000000001</v>
      </c>
      <c r="P116" s="2">
        <v>111</v>
      </c>
      <c r="Q116" s="1">
        <v>1263.4459999999999</v>
      </c>
      <c r="R116" s="2">
        <v>1262.8900000000001</v>
      </c>
      <c r="S116" s="2">
        <v>1263.9110000000001</v>
      </c>
      <c r="T116" s="2">
        <v>1265.3710000000001</v>
      </c>
      <c r="U116" s="2">
        <v>1271.4390000000001</v>
      </c>
      <c r="V116" s="3">
        <v>1277.4770000000001</v>
      </c>
      <c r="W116" s="2">
        <v>111</v>
      </c>
      <c r="X116" s="1">
        <v>1250.6489999999999</v>
      </c>
      <c r="Y116" s="2">
        <v>1240.354</v>
      </c>
      <c r="Z116" s="2">
        <v>1236.047</v>
      </c>
      <c r="AA116" s="2">
        <v>1233.4570000000001</v>
      </c>
      <c r="AB116" s="2">
        <v>1226.96</v>
      </c>
      <c r="AC116" s="3">
        <v>1224.7539999999999</v>
      </c>
      <c r="AD116" s="2"/>
      <c r="AE116">
        <f t="shared" si="42"/>
        <v>45</v>
      </c>
      <c r="AF116">
        <f t="shared" si="23"/>
        <v>0.72446023388102831</v>
      </c>
      <c r="AG116">
        <f t="shared" si="24"/>
        <v>0.58621807749511856</v>
      </c>
      <c r="AH116">
        <f t="shared" si="25"/>
        <v>0.48927516617677158</v>
      </c>
      <c r="AI116">
        <f t="shared" si="26"/>
        <v>0.42836600477912395</v>
      </c>
      <c r="AJ116">
        <f t="shared" si="27"/>
        <v>0.40725468220234345</v>
      </c>
      <c r="AK116">
        <f t="shared" si="28"/>
        <v>0.37162271705188676</v>
      </c>
      <c r="AL116">
        <f t="shared" si="43"/>
        <v>45</v>
      </c>
      <c r="AM116">
        <f t="shared" si="29"/>
        <v>0.64020526267560363</v>
      </c>
      <c r="AN116">
        <f t="shared" si="30"/>
        <v>0.63628609895183552</v>
      </c>
      <c r="AO116">
        <f t="shared" si="31"/>
        <v>0.64348298053810971</v>
      </c>
      <c r="AP116">
        <f t="shared" si="32"/>
        <v>0.65377430974081396</v>
      </c>
      <c r="AQ116">
        <f t="shared" si="33"/>
        <v>0.69654676563259976</v>
      </c>
      <c r="AR116">
        <f t="shared" si="34"/>
        <v>0.7391077558558371</v>
      </c>
      <c r="AS116">
        <f t="shared" si="44"/>
        <v>45</v>
      </c>
      <c r="AT116">
        <f t="shared" si="35"/>
        <v>0.55000105732834159</v>
      </c>
      <c r="AU116">
        <f t="shared" si="36"/>
        <v>0.4774330887380433</v>
      </c>
      <c r="AV116">
        <f t="shared" si="37"/>
        <v>0.44707366759006656</v>
      </c>
      <c r="AW116">
        <f t="shared" si="38"/>
        <v>0.42881713153869505</v>
      </c>
      <c r="AX116">
        <f t="shared" si="39"/>
        <v>0.38302071658666204</v>
      </c>
      <c r="AY116">
        <f t="shared" si="40"/>
        <v>0.36747094109271256</v>
      </c>
    </row>
    <row r="117" spans="3:51" x14ac:dyDescent="0.35">
      <c r="C117">
        <v>112</v>
      </c>
      <c r="D117" s="10">
        <f t="shared" si="45"/>
        <v>0.46794871794871795</v>
      </c>
      <c r="E117">
        <v>1015.298</v>
      </c>
      <c r="F117">
        <v>1313.9259999999999</v>
      </c>
      <c r="G117">
        <v>1317.6769999999999</v>
      </c>
      <c r="H117">
        <v>1170.2449999999999</v>
      </c>
      <c r="I117" s="1">
        <v>112</v>
      </c>
      <c r="J117" s="1">
        <v>1275.367</v>
      </c>
      <c r="K117" s="2">
        <v>1256.83</v>
      </c>
      <c r="L117" s="2">
        <v>1241.2449999999999</v>
      </c>
      <c r="M117" s="2">
        <v>1234.0940000000001</v>
      </c>
      <c r="N117" s="2">
        <v>1230.2739999999999</v>
      </c>
      <c r="O117" s="3">
        <v>1225.9880000000001</v>
      </c>
      <c r="P117" s="2">
        <v>112</v>
      </c>
      <c r="Q117" s="1">
        <v>1263.809</v>
      </c>
      <c r="R117" s="2">
        <v>1264.9639999999999</v>
      </c>
      <c r="S117" s="2">
        <v>1262.4069999999999</v>
      </c>
      <c r="T117" s="2">
        <v>1265.99</v>
      </c>
      <c r="U117" s="2">
        <v>1270.7360000000001</v>
      </c>
      <c r="V117" s="3">
        <v>1277.922</v>
      </c>
      <c r="W117" s="2">
        <v>112</v>
      </c>
      <c r="X117" s="1">
        <v>1249.1610000000001</v>
      </c>
      <c r="Y117" s="2">
        <v>1242.1600000000001</v>
      </c>
      <c r="Z117" s="2">
        <v>1235.502</v>
      </c>
      <c r="AA117" s="2">
        <v>1232.5999999999999</v>
      </c>
      <c r="AB117" s="2">
        <v>1227.211</v>
      </c>
      <c r="AC117" s="3">
        <v>1226.499</v>
      </c>
      <c r="AD117" s="2"/>
      <c r="AE117">
        <f t="shared" si="42"/>
        <v>45.6</v>
      </c>
      <c r="AF117">
        <f t="shared" si="23"/>
        <v>0.73163466289906143</v>
      </c>
      <c r="AG117">
        <f t="shared" si="24"/>
        <v>0.60261969223488154</v>
      </c>
      <c r="AH117">
        <f t="shared" si="25"/>
        <v>0.49415023559134458</v>
      </c>
      <c r="AI117">
        <f t="shared" si="26"/>
        <v>0.44438025904608225</v>
      </c>
      <c r="AJ117">
        <f t="shared" si="27"/>
        <v>0.41779358439877212</v>
      </c>
      <c r="AK117">
        <f t="shared" si="28"/>
        <v>0.38796361383899158</v>
      </c>
      <c r="AL117">
        <f t="shared" si="43"/>
        <v>45.6</v>
      </c>
      <c r="AM117">
        <f t="shared" si="29"/>
        <v>0.65119257243476902</v>
      </c>
      <c r="AN117">
        <f t="shared" si="30"/>
        <v>0.65923121359121961</v>
      </c>
      <c r="AO117">
        <f t="shared" si="31"/>
        <v>0.64143484524745797</v>
      </c>
      <c r="AP117">
        <f t="shared" si="32"/>
        <v>0.66637203248863863</v>
      </c>
      <c r="AQ117">
        <f t="shared" si="33"/>
        <v>0.69940353978605507</v>
      </c>
      <c r="AR117">
        <f t="shared" si="34"/>
        <v>0.74941711151787715</v>
      </c>
      <c r="AS117">
        <f t="shared" si="44"/>
        <v>45.6</v>
      </c>
      <c r="AT117">
        <f t="shared" si="35"/>
        <v>0.5492445069285441</v>
      </c>
      <c r="AU117">
        <f t="shared" si="36"/>
        <v>0.5005185097542485</v>
      </c>
      <c r="AV117">
        <f t="shared" si="37"/>
        <v>0.45417974540823103</v>
      </c>
      <c r="AW117">
        <f t="shared" si="38"/>
        <v>0.43398222451124369</v>
      </c>
      <c r="AX117">
        <f t="shared" si="39"/>
        <v>0.39647552564361405</v>
      </c>
      <c r="AY117">
        <f t="shared" si="40"/>
        <v>0.39152010356275441</v>
      </c>
    </row>
    <row r="118" spans="3:51" x14ac:dyDescent="0.35">
      <c r="C118">
        <v>113</v>
      </c>
      <c r="D118" s="10">
        <f t="shared" si="45"/>
        <v>0.47435897435897434</v>
      </c>
      <c r="E118">
        <v>1014.397</v>
      </c>
      <c r="F118">
        <v>1313.067</v>
      </c>
      <c r="G118">
        <v>1319.1489999999999</v>
      </c>
      <c r="H118">
        <v>1171.432</v>
      </c>
      <c r="I118" s="1">
        <v>113</v>
      </c>
      <c r="J118" s="1">
        <v>1275.616</v>
      </c>
      <c r="K118" s="2">
        <v>1256.8009999999999</v>
      </c>
      <c r="L118" s="2">
        <v>1239.8589999999999</v>
      </c>
      <c r="M118" s="2">
        <v>1233.3689999999999</v>
      </c>
      <c r="N118" s="2">
        <v>1230.1500000000001</v>
      </c>
      <c r="O118" s="3">
        <v>1226.6790000000001</v>
      </c>
      <c r="P118" s="2">
        <v>113</v>
      </c>
      <c r="Q118" s="1">
        <v>1264.2950000000001</v>
      </c>
      <c r="R118" s="2">
        <v>1264.816</v>
      </c>
      <c r="S118" s="2">
        <v>1264.2380000000001</v>
      </c>
      <c r="T118" s="2">
        <v>1265.4960000000001</v>
      </c>
      <c r="U118" s="2">
        <v>1271.3620000000001</v>
      </c>
      <c r="V118" s="3">
        <v>1276.231</v>
      </c>
      <c r="W118" s="2">
        <v>113</v>
      </c>
      <c r="X118" s="1">
        <v>1250.3510000000001</v>
      </c>
      <c r="Y118" s="2">
        <v>1242.1600000000001</v>
      </c>
      <c r="Z118" s="2">
        <v>1235.567</v>
      </c>
      <c r="AA118" s="2">
        <v>1231.8869999999999</v>
      </c>
      <c r="AB118" s="2">
        <v>1227.0309999999999</v>
      </c>
      <c r="AC118" s="3">
        <v>1226.1020000000001</v>
      </c>
      <c r="AD118" s="2"/>
      <c r="AE118">
        <f t="shared" si="42"/>
        <v>46.199999999999996</v>
      </c>
      <c r="AF118">
        <f t="shared" si="23"/>
        <v>0.73558089455289988</v>
      </c>
      <c r="AG118">
        <f t="shared" si="24"/>
        <v>0.60273943587390066</v>
      </c>
      <c r="AH118">
        <f t="shared" si="25"/>
        <v>0.48312210964803837</v>
      </c>
      <c r="AI118">
        <f t="shared" si="26"/>
        <v>0.43730010237582451</v>
      </c>
      <c r="AJ118">
        <f t="shared" si="27"/>
        <v>0.41457266918487717</v>
      </c>
      <c r="AK118">
        <f t="shared" si="28"/>
        <v>0.39006601475624014</v>
      </c>
      <c r="AL118">
        <f t="shared" si="43"/>
        <v>46.199999999999996</v>
      </c>
      <c r="AM118">
        <f t="shared" si="29"/>
        <v>0.65565008648992174</v>
      </c>
      <c r="AN118">
        <f t="shared" si="30"/>
        <v>0.65932855579482486</v>
      </c>
      <c r="AO118">
        <f t="shared" si="31"/>
        <v>0.65524764359092069</v>
      </c>
      <c r="AP118">
        <f t="shared" si="32"/>
        <v>0.66412962897588934</v>
      </c>
      <c r="AQ118">
        <f t="shared" si="33"/>
        <v>0.70554594556430306</v>
      </c>
      <c r="AR118">
        <f t="shared" si="34"/>
        <v>0.73992304162106814</v>
      </c>
      <c r="AS118">
        <f t="shared" si="44"/>
        <v>46.199999999999996</v>
      </c>
      <c r="AT118">
        <f t="shared" si="35"/>
        <v>0.55719984467116246</v>
      </c>
      <c r="AU118">
        <f t="shared" si="36"/>
        <v>0.49936809404455162</v>
      </c>
      <c r="AV118">
        <f t="shared" si="37"/>
        <v>0.45281886539344085</v>
      </c>
      <c r="AW118">
        <f t="shared" si="38"/>
        <v>0.42683658700179994</v>
      </c>
      <c r="AX118">
        <f t="shared" si="39"/>
        <v>0.39255127616761348</v>
      </c>
      <c r="AY118">
        <f t="shared" si="40"/>
        <v>0.38599216295407263</v>
      </c>
    </row>
    <row r="119" spans="3:51" x14ac:dyDescent="0.35">
      <c r="C119">
        <v>114</v>
      </c>
      <c r="D119" s="10">
        <f t="shared" si="45"/>
        <v>0.48076923076923078</v>
      </c>
      <c r="E119">
        <v>1014.337</v>
      </c>
      <c r="F119">
        <v>1315.239</v>
      </c>
      <c r="G119">
        <v>1317.9590000000001</v>
      </c>
      <c r="H119">
        <v>1170.9549999999999</v>
      </c>
      <c r="I119" s="1">
        <v>114</v>
      </c>
      <c r="J119" s="1">
        <v>1275.442</v>
      </c>
      <c r="K119" s="2">
        <v>1256.922</v>
      </c>
      <c r="L119" s="2">
        <v>1239.326</v>
      </c>
      <c r="M119" s="2">
        <v>1234.2159999999999</v>
      </c>
      <c r="N119" s="2">
        <v>1229.569</v>
      </c>
      <c r="O119" s="3">
        <v>1227.27</v>
      </c>
      <c r="P119" s="2">
        <v>114</v>
      </c>
      <c r="Q119" s="1">
        <v>1264.3040000000001</v>
      </c>
      <c r="R119" s="2">
        <v>1264.076</v>
      </c>
      <c r="S119" s="2">
        <v>1264.0640000000001</v>
      </c>
      <c r="T119" s="2">
        <v>1265.7360000000001</v>
      </c>
      <c r="U119" s="2">
        <v>1270.1310000000001</v>
      </c>
      <c r="V119" s="3">
        <v>1276.492</v>
      </c>
      <c r="W119" s="2">
        <v>114</v>
      </c>
      <c r="X119" s="1">
        <v>1250.345</v>
      </c>
      <c r="Y119" s="2">
        <v>1242.904</v>
      </c>
      <c r="Z119" s="2">
        <v>1234.559</v>
      </c>
      <c r="AA119" s="2">
        <v>1232.2080000000001</v>
      </c>
      <c r="AB119" s="2">
        <v>1228.289</v>
      </c>
      <c r="AC119" s="3">
        <v>1226.904</v>
      </c>
      <c r="AD119" s="2"/>
      <c r="AE119">
        <f t="shared" si="42"/>
        <v>46.8</v>
      </c>
      <c r="AF119">
        <f t="shared" si="23"/>
        <v>0.72417593080313825</v>
      </c>
      <c r="AG119">
        <f t="shared" si="24"/>
        <v>0.59581797011449666</v>
      </c>
      <c r="AH119">
        <f t="shared" si="25"/>
        <v>0.47386404590945663</v>
      </c>
      <c r="AI119">
        <f t="shared" si="26"/>
        <v>0.43844778353802166</v>
      </c>
      <c r="AJ119">
        <f t="shared" si="27"/>
        <v>0.4062404701838041</v>
      </c>
      <c r="AK119">
        <f t="shared" si="28"/>
        <v>0.39030661750436646</v>
      </c>
      <c r="AL119">
        <f t="shared" si="43"/>
        <v>46.8</v>
      </c>
      <c r="AM119">
        <f t="shared" si="29"/>
        <v>0.6469809542291598</v>
      </c>
      <c r="AN119">
        <f t="shared" si="30"/>
        <v>0.64540073743450432</v>
      </c>
      <c r="AO119">
        <f t="shared" si="31"/>
        <v>0.6453175681295229</v>
      </c>
      <c r="AP119">
        <f t="shared" si="32"/>
        <v>0.65690582462365965</v>
      </c>
      <c r="AQ119">
        <f t="shared" si="33"/>
        <v>0.68736658257325889</v>
      </c>
      <c r="AR119">
        <f t="shared" si="34"/>
        <v>0.73145324498904907</v>
      </c>
      <c r="AS119">
        <f t="shared" si="44"/>
        <v>46.8</v>
      </c>
      <c r="AT119">
        <f t="shared" si="35"/>
        <v>0.55023426020903243</v>
      </c>
      <c r="AU119">
        <f t="shared" si="36"/>
        <v>0.49866236034487549</v>
      </c>
      <c r="AV119">
        <f t="shared" si="37"/>
        <v>0.44082503950541985</v>
      </c>
      <c r="AW119">
        <f t="shared" si="38"/>
        <v>0.42453078650439491</v>
      </c>
      <c r="AX119">
        <f t="shared" si="39"/>
        <v>0.39736907765240786</v>
      </c>
      <c r="AY119">
        <f t="shared" si="40"/>
        <v>0.3877699537024204</v>
      </c>
    </row>
    <row r="120" spans="3:51" x14ac:dyDescent="0.35">
      <c r="C120">
        <v>115</v>
      </c>
      <c r="D120" s="10">
        <f t="shared" si="45"/>
        <v>0.48717948717948717</v>
      </c>
      <c r="E120">
        <v>1015.87</v>
      </c>
      <c r="F120">
        <v>1315.11</v>
      </c>
      <c r="G120">
        <v>1319.0070000000001</v>
      </c>
      <c r="H120">
        <v>1171.836</v>
      </c>
      <c r="I120" s="1">
        <v>115</v>
      </c>
      <c r="J120" s="1">
        <v>1275.5409999999999</v>
      </c>
      <c r="K120" s="2">
        <v>1258.7940000000001</v>
      </c>
      <c r="L120" s="2">
        <v>1240.3810000000001</v>
      </c>
      <c r="M120" s="2">
        <v>1234.482</v>
      </c>
      <c r="N120" s="2">
        <v>1230.473</v>
      </c>
      <c r="O120" s="3">
        <v>1227.8209999999999</v>
      </c>
      <c r="P120" s="2">
        <v>115</v>
      </c>
      <c r="Q120" s="1">
        <v>1264.191</v>
      </c>
      <c r="R120" s="2">
        <v>1265.2449999999999</v>
      </c>
      <c r="S120" s="2">
        <v>1264.364</v>
      </c>
      <c r="T120" s="2">
        <v>1266.5239999999999</v>
      </c>
      <c r="U120" s="2">
        <v>1270.3019999999999</v>
      </c>
      <c r="V120" s="3">
        <v>1277.425</v>
      </c>
      <c r="W120" s="2">
        <v>115</v>
      </c>
      <c r="X120" s="1">
        <v>1250.338</v>
      </c>
      <c r="Y120" s="2">
        <v>1243.0540000000001</v>
      </c>
      <c r="Z120" s="2">
        <v>1236.0450000000001</v>
      </c>
      <c r="AA120" s="2">
        <v>1234.52</v>
      </c>
      <c r="AB120" s="2">
        <v>1228.519</v>
      </c>
      <c r="AC120" s="3">
        <v>1227.578</v>
      </c>
      <c r="AD120" s="2"/>
      <c r="AE120">
        <f t="shared" si="42"/>
        <v>47.4</v>
      </c>
      <c r="AF120">
        <f t="shared" si="23"/>
        <v>0.72382288482208923</v>
      </c>
      <c r="AG120">
        <f t="shared" si="24"/>
        <v>0.60693496377570355</v>
      </c>
      <c r="AH120">
        <f t="shared" si="25"/>
        <v>0.47841897343551604</v>
      </c>
      <c r="AI120">
        <f t="shared" si="26"/>
        <v>0.43724611583399647</v>
      </c>
      <c r="AJ120">
        <f t="shared" si="27"/>
        <v>0.40926476541452034</v>
      </c>
      <c r="AK120">
        <f t="shared" si="28"/>
        <v>0.39075477755908222</v>
      </c>
      <c r="AL120">
        <f t="shared" si="43"/>
        <v>47.4</v>
      </c>
      <c r="AM120">
        <f t="shared" si="29"/>
        <v>0.64460404539553651</v>
      </c>
      <c r="AN120">
        <f t="shared" si="30"/>
        <v>0.65196057903038895</v>
      </c>
      <c r="AO120">
        <f t="shared" si="31"/>
        <v>0.64581152197886627</v>
      </c>
      <c r="AP120">
        <f t="shared" si="32"/>
        <v>0.66088753018691426</v>
      </c>
      <c r="AQ120">
        <f t="shared" si="33"/>
        <v>0.68725658528414069</v>
      </c>
      <c r="AR120">
        <f t="shared" si="34"/>
        <v>0.73697251420355425</v>
      </c>
      <c r="AS120">
        <f t="shared" si="44"/>
        <v>47.4</v>
      </c>
      <c r="AT120">
        <f t="shared" si="35"/>
        <v>0.54791518349456292</v>
      </c>
      <c r="AU120">
        <f t="shared" si="36"/>
        <v>0.49707553359297663</v>
      </c>
      <c r="AV120">
        <f t="shared" si="37"/>
        <v>0.44815528288454365</v>
      </c>
      <c r="AW120">
        <f t="shared" si="38"/>
        <v>0.43751134190432334</v>
      </c>
      <c r="AX120">
        <f t="shared" si="39"/>
        <v>0.39562656169298016</v>
      </c>
      <c r="AY120">
        <f t="shared" si="40"/>
        <v>0.38905872663567714</v>
      </c>
    </row>
    <row r="121" spans="3:51" x14ac:dyDescent="0.35">
      <c r="C121">
        <v>116</v>
      </c>
      <c r="D121" s="10">
        <f t="shared" si="45"/>
        <v>0.49358974358974361</v>
      </c>
      <c r="E121">
        <v>1016.621</v>
      </c>
      <c r="F121">
        <v>1314.3889999999999</v>
      </c>
      <c r="G121">
        <v>1320.134</v>
      </c>
      <c r="H121">
        <v>1172.9939999999999</v>
      </c>
      <c r="I121" s="1">
        <v>116</v>
      </c>
      <c r="J121" s="1">
        <v>1275.5319999999999</v>
      </c>
      <c r="K121" s="2">
        <v>1257.9839999999999</v>
      </c>
      <c r="L121" s="2">
        <v>1241.729</v>
      </c>
      <c r="M121" s="2">
        <v>1234.2</v>
      </c>
      <c r="N121" s="2">
        <v>1232.1400000000001</v>
      </c>
      <c r="O121" s="3">
        <v>1226.499</v>
      </c>
      <c r="P121" s="2">
        <v>116</v>
      </c>
      <c r="Q121" s="1">
        <v>1265.3009999999999</v>
      </c>
      <c r="R121" s="2">
        <v>1263.9939999999999</v>
      </c>
      <c r="S121" s="2">
        <v>1265.1969999999999</v>
      </c>
      <c r="T121" s="2">
        <v>1266.895</v>
      </c>
      <c r="U121" s="2">
        <v>1271.6189999999999</v>
      </c>
      <c r="V121" s="3">
        <v>1276.5540000000001</v>
      </c>
      <c r="W121" s="2">
        <v>116</v>
      </c>
      <c r="X121" s="1">
        <v>1250.154</v>
      </c>
      <c r="Y121" s="2">
        <v>1241.682</v>
      </c>
      <c r="Z121" s="2">
        <v>1237.8230000000001</v>
      </c>
      <c r="AA121" s="2">
        <v>1232.9179999999999</v>
      </c>
      <c r="AB121" s="2">
        <v>1229.527</v>
      </c>
      <c r="AC121" s="3">
        <v>1226.2729999999999</v>
      </c>
      <c r="AD121" s="2"/>
      <c r="AE121">
        <f t="shared" si="42"/>
        <v>48</v>
      </c>
      <c r="AF121">
        <f t="shared" si="23"/>
        <v>0.72518830227377218</v>
      </c>
      <c r="AG121">
        <f t="shared" si="24"/>
        <v>0.60108207503801425</v>
      </c>
      <c r="AH121">
        <f t="shared" si="25"/>
        <v>0.48612044273135641</v>
      </c>
      <c r="AI121">
        <f t="shared" si="26"/>
        <v>0.43287244952084686</v>
      </c>
      <c r="AJ121">
        <f t="shared" si="27"/>
        <v>0.41830333462993879</v>
      </c>
      <c r="AK121">
        <f t="shared" si="28"/>
        <v>0.37840800594080493</v>
      </c>
      <c r="AL121">
        <f t="shared" si="43"/>
        <v>48</v>
      </c>
      <c r="AM121">
        <f t="shared" si="29"/>
        <v>0.6528307224442168</v>
      </c>
      <c r="AN121">
        <f t="shared" si="30"/>
        <v>0.64358711411294611</v>
      </c>
      <c r="AO121">
        <f t="shared" si="31"/>
        <v>0.6520951943138017</v>
      </c>
      <c r="AP121">
        <f t="shared" si="32"/>
        <v>0.66410410551999777</v>
      </c>
      <c r="AQ121">
        <f t="shared" si="33"/>
        <v>0.69751405636691544</v>
      </c>
      <c r="AR121">
        <f t="shared" si="34"/>
        <v>0.7324162806322726</v>
      </c>
      <c r="AS121">
        <f t="shared" si="44"/>
        <v>48</v>
      </c>
      <c r="AT121">
        <f t="shared" si="35"/>
        <v>0.54570529368082388</v>
      </c>
      <c r="AU121">
        <f t="shared" si="36"/>
        <v>0.48578804059549568</v>
      </c>
      <c r="AV121">
        <f t="shared" si="37"/>
        <v>0.45849570352558566</v>
      </c>
      <c r="AW121">
        <f t="shared" si="38"/>
        <v>0.42380565083630956</v>
      </c>
      <c r="AX121">
        <f t="shared" si="39"/>
        <v>0.39982319035326663</v>
      </c>
      <c r="AY121">
        <f t="shared" si="40"/>
        <v>0.37680964673432582</v>
      </c>
    </row>
    <row r="122" spans="3:51" x14ac:dyDescent="0.35">
      <c r="C122">
        <v>117</v>
      </c>
      <c r="D122" s="10">
        <f t="shared" si="45"/>
        <v>0.5</v>
      </c>
      <c r="E122">
        <v>1014.597</v>
      </c>
      <c r="F122">
        <v>1313.8979999999999</v>
      </c>
      <c r="G122">
        <v>1318.3050000000001</v>
      </c>
      <c r="H122">
        <v>1171.2650000000001</v>
      </c>
      <c r="I122" s="1">
        <v>117</v>
      </c>
      <c r="J122" s="1">
        <v>1274.9110000000001</v>
      </c>
      <c r="K122" s="2">
        <v>1257.9380000000001</v>
      </c>
      <c r="L122" s="2">
        <v>1239.693</v>
      </c>
      <c r="M122" s="2">
        <v>1233.568</v>
      </c>
      <c r="N122" s="2">
        <v>1229.9970000000001</v>
      </c>
      <c r="O122" s="3">
        <v>1227.3489999999999</v>
      </c>
      <c r="P122" s="2">
        <v>117</v>
      </c>
      <c r="Q122" s="1">
        <v>1265.4549999999999</v>
      </c>
      <c r="R122" s="2">
        <v>1264.249</v>
      </c>
      <c r="S122" s="2">
        <v>1265.529</v>
      </c>
      <c r="T122" s="2">
        <v>1265.846</v>
      </c>
      <c r="U122" s="2">
        <v>1270.5029999999999</v>
      </c>
      <c r="V122" s="3">
        <v>1274.5820000000001</v>
      </c>
      <c r="W122" s="2">
        <v>117</v>
      </c>
      <c r="X122" s="1">
        <v>1249.3320000000001</v>
      </c>
      <c r="Y122" s="2">
        <v>1241.056</v>
      </c>
      <c r="Z122" s="2">
        <v>1236.3879999999999</v>
      </c>
      <c r="AA122" s="2">
        <v>1232.627</v>
      </c>
      <c r="AB122" s="2">
        <v>1229.6890000000001</v>
      </c>
      <c r="AC122" s="3">
        <v>1226.4269999999999</v>
      </c>
      <c r="AD122" s="2"/>
      <c r="AE122">
        <f t="shared" si="42"/>
        <v>48.6</v>
      </c>
      <c r="AF122">
        <f t="shared" si="23"/>
        <v>0.72666213288649961</v>
      </c>
      <c r="AG122">
        <f t="shared" si="24"/>
        <v>0.60766442548358457</v>
      </c>
      <c r="AH122">
        <f t="shared" si="25"/>
        <v>0.47974872575070265</v>
      </c>
      <c r="AI122">
        <f t="shared" si="26"/>
        <v>0.43680634916183469</v>
      </c>
      <c r="AJ122">
        <f t="shared" si="27"/>
        <v>0.41177006723549281</v>
      </c>
      <c r="AK122">
        <f t="shared" si="28"/>
        <v>0.39320493854858207</v>
      </c>
      <c r="AL122">
        <f t="shared" si="43"/>
        <v>48.6</v>
      </c>
      <c r="AM122">
        <f t="shared" si="29"/>
        <v>0.66036611443354587</v>
      </c>
      <c r="AN122">
        <f t="shared" si="30"/>
        <v>0.65191084812070166</v>
      </c>
      <c r="AO122">
        <f t="shared" si="31"/>
        <v>0.66088492845274249</v>
      </c>
      <c r="AP122">
        <f t="shared" si="32"/>
        <v>0.66310741553497454</v>
      </c>
      <c r="AQ122">
        <f t="shared" si="33"/>
        <v>0.69575764374303251</v>
      </c>
      <c r="AR122">
        <f t="shared" si="34"/>
        <v>0.72435551380115504</v>
      </c>
      <c r="AS122">
        <f t="shared" si="44"/>
        <v>48.6</v>
      </c>
      <c r="AT122">
        <f t="shared" si="35"/>
        <v>0.54732775725112781</v>
      </c>
      <c r="AU122">
        <f t="shared" si="36"/>
        <v>0.48930471910427481</v>
      </c>
      <c r="AV122">
        <f t="shared" si="37"/>
        <v>0.45657736989336201</v>
      </c>
      <c r="AW122">
        <f t="shared" si="38"/>
        <v>0.43020899791773248</v>
      </c>
      <c r="AX122">
        <f t="shared" si="39"/>
        <v>0.40961067915559551</v>
      </c>
      <c r="AY122">
        <f t="shared" si="40"/>
        <v>0.38674079630940861</v>
      </c>
    </row>
    <row r="123" spans="3:51" x14ac:dyDescent="0.35">
      <c r="C123">
        <v>118</v>
      </c>
      <c r="D123" s="10">
        <f t="shared" si="45"/>
        <v>0.50641025641025639</v>
      </c>
      <c r="E123">
        <v>1013.372</v>
      </c>
      <c r="F123">
        <v>1312.259</v>
      </c>
      <c r="G123">
        <v>1318.682</v>
      </c>
      <c r="H123">
        <v>1171.441</v>
      </c>
      <c r="I123" s="1">
        <v>118</v>
      </c>
      <c r="J123" s="1">
        <v>1274.635</v>
      </c>
      <c r="K123" s="2">
        <v>1256.319</v>
      </c>
      <c r="L123" s="2">
        <v>1240.145</v>
      </c>
      <c r="M123" s="2">
        <v>1234.365</v>
      </c>
      <c r="N123" s="2">
        <v>1229.057</v>
      </c>
      <c r="O123" s="3">
        <v>1226.146</v>
      </c>
      <c r="P123" s="2">
        <v>118</v>
      </c>
      <c r="Q123" s="1">
        <v>1264.155</v>
      </c>
      <c r="R123" s="2">
        <v>1263.4649999999999</v>
      </c>
      <c r="S123" s="2">
        <v>1263.9280000000001</v>
      </c>
      <c r="T123" s="2">
        <v>1264.8869999999999</v>
      </c>
      <c r="U123" s="2">
        <v>1269.5550000000001</v>
      </c>
      <c r="V123" s="3">
        <v>1274.5550000000001</v>
      </c>
      <c r="W123" s="2">
        <v>118</v>
      </c>
      <c r="X123" s="1">
        <v>1249.1400000000001</v>
      </c>
      <c r="Y123" s="2">
        <v>1241.7370000000001</v>
      </c>
      <c r="Z123" s="2">
        <v>1234.808</v>
      </c>
      <c r="AA123" s="2">
        <v>1233.211</v>
      </c>
      <c r="AB123" s="2">
        <v>1228.941</v>
      </c>
      <c r="AC123" s="3">
        <v>1226.4480000000001</v>
      </c>
      <c r="AD123" s="2"/>
      <c r="AE123">
        <f t="shared" si="42"/>
        <v>49.199999999999996</v>
      </c>
      <c r="AF123">
        <f t="shared" si="23"/>
        <v>0.73281824766720138</v>
      </c>
      <c r="AG123">
        <f t="shared" si="24"/>
        <v>0.60274964848243784</v>
      </c>
      <c r="AH123">
        <f t="shared" si="25"/>
        <v>0.48789217287562642</v>
      </c>
      <c r="AI123">
        <f t="shared" si="26"/>
        <v>0.44684628385575698</v>
      </c>
      <c r="AJ123">
        <f t="shared" si="27"/>
        <v>0.40915223906034737</v>
      </c>
      <c r="AK123">
        <f t="shared" si="28"/>
        <v>0.3884801658878832</v>
      </c>
      <c r="AL123">
        <f t="shared" si="43"/>
        <v>49.199999999999996</v>
      </c>
      <c r="AM123">
        <f t="shared" si="29"/>
        <v>0.65839594370037891</v>
      </c>
      <c r="AN123">
        <f t="shared" si="30"/>
        <v>0.65349600193157054</v>
      </c>
      <c r="AO123">
        <f t="shared" si="31"/>
        <v>0.65678393387209089</v>
      </c>
      <c r="AP123">
        <f t="shared" si="32"/>
        <v>0.66359414279424456</v>
      </c>
      <c r="AQ123">
        <f t="shared" si="33"/>
        <v>0.69674331406496359</v>
      </c>
      <c r="AR123">
        <f t="shared" si="34"/>
        <v>0.73225013847661558</v>
      </c>
      <c r="AS123">
        <f t="shared" si="44"/>
        <v>49.199999999999996</v>
      </c>
      <c r="AT123">
        <f t="shared" si="35"/>
        <v>0.55176894999218906</v>
      </c>
      <c r="AU123">
        <f t="shared" si="36"/>
        <v>0.49919754576829706</v>
      </c>
      <c r="AV123">
        <f t="shared" si="37"/>
        <v>0.44999218849862921</v>
      </c>
      <c r="AW123">
        <f t="shared" si="38"/>
        <v>0.43865130878154773</v>
      </c>
      <c r="AX123">
        <f t="shared" si="39"/>
        <v>0.40832848073399713</v>
      </c>
      <c r="AY123">
        <f t="shared" si="40"/>
        <v>0.39062477808234791</v>
      </c>
    </row>
    <row r="124" spans="3:51" x14ac:dyDescent="0.35">
      <c r="C124">
        <v>119</v>
      </c>
      <c r="D124" s="10">
        <f t="shared" si="45"/>
        <v>0.51282051282051277</v>
      </c>
      <c r="E124">
        <v>1014.477</v>
      </c>
      <c r="F124">
        <v>1314.18</v>
      </c>
      <c r="G124">
        <v>1318.451</v>
      </c>
      <c r="H124">
        <v>1171.569</v>
      </c>
      <c r="I124" s="1">
        <v>119</v>
      </c>
      <c r="J124" s="1">
        <v>1275.77</v>
      </c>
      <c r="K124" s="2">
        <v>1257.4659999999999</v>
      </c>
      <c r="L124" s="2">
        <v>1239.8810000000001</v>
      </c>
      <c r="M124" s="2">
        <v>1234.53</v>
      </c>
      <c r="N124" s="2">
        <v>1230.394</v>
      </c>
      <c r="O124" s="3">
        <v>1225.8109999999999</v>
      </c>
      <c r="P124" s="2">
        <v>119</v>
      </c>
      <c r="Q124" s="1">
        <v>1263.7439999999999</v>
      </c>
      <c r="R124" s="2">
        <v>1264.2950000000001</v>
      </c>
      <c r="S124" s="2">
        <v>1263.5239999999999</v>
      </c>
      <c r="T124" s="2">
        <v>1264.9829999999999</v>
      </c>
      <c r="U124" s="2">
        <v>1269.932</v>
      </c>
      <c r="V124" s="3">
        <v>1273.4349999999999</v>
      </c>
      <c r="W124" s="2">
        <v>119</v>
      </c>
      <c r="X124" s="1">
        <v>1249.6010000000001</v>
      </c>
      <c r="Y124" s="2">
        <v>1241.0609999999999</v>
      </c>
      <c r="Z124" s="2">
        <v>1235.81</v>
      </c>
      <c r="AA124" s="2">
        <v>1233.8630000000001</v>
      </c>
      <c r="AB124" s="2">
        <v>1227.7360000000001</v>
      </c>
      <c r="AC124" s="3">
        <v>1226.393</v>
      </c>
      <c r="AD124" s="2"/>
      <c r="AE124">
        <f t="shared" si="42"/>
        <v>49.8</v>
      </c>
      <c r="AF124">
        <f t="shared" si="23"/>
        <v>0.73066593741015728</v>
      </c>
      <c r="AG124">
        <f t="shared" si="24"/>
        <v>0.60231679183232623</v>
      </c>
      <c r="AH124">
        <f t="shared" si="25"/>
        <v>0.47900933308089894</v>
      </c>
      <c r="AI124">
        <f t="shared" si="26"/>
        <v>0.44148768327828825</v>
      </c>
      <c r="AJ124">
        <f t="shared" si="27"/>
        <v>0.41248571288329794</v>
      </c>
      <c r="AK124">
        <f t="shared" si="28"/>
        <v>0.38034934191612091</v>
      </c>
      <c r="AL124">
        <f t="shared" si="43"/>
        <v>49.8</v>
      </c>
      <c r="AM124">
        <f t="shared" si="29"/>
        <v>0.64633864147926801</v>
      </c>
      <c r="AN124">
        <f t="shared" si="30"/>
        <v>0.65020229856041989</v>
      </c>
      <c r="AO124">
        <f t="shared" si="31"/>
        <v>0.64479598347953426</v>
      </c>
      <c r="AP124">
        <f t="shared" si="32"/>
        <v>0.65502661085049485</v>
      </c>
      <c r="AQ124">
        <f t="shared" si="33"/>
        <v>0.68972940376268299</v>
      </c>
      <c r="AR124">
        <f t="shared" si="34"/>
        <v>0.71429272636753061</v>
      </c>
      <c r="AS124">
        <f t="shared" si="44"/>
        <v>49.8</v>
      </c>
      <c r="AT124">
        <f t="shared" si="35"/>
        <v>0.54716676834185374</v>
      </c>
      <c r="AU124">
        <f t="shared" si="36"/>
        <v>0.48728358962492313</v>
      </c>
      <c r="AV124">
        <f t="shared" si="37"/>
        <v>0.45046314800401049</v>
      </c>
      <c r="AW124">
        <f t="shared" si="38"/>
        <v>0.43681062470636944</v>
      </c>
      <c r="AX124">
        <f t="shared" si="39"/>
        <v>0.39384759941379066</v>
      </c>
      <c r="AY124">
        <f t="shared" si="40"/>
        <v>0.3844303735335986</v>
      </c>
    </row>
    <row r="125" spans="3:51" x14ac:dyDescent="0.35">
      <c r="C125">
        <v>120</v>
      </c>
      <c r="D125" s="10">
        <f t="shared" si="45"/>
        <v>0.51923076923076927</v>
      </c>
      <c r="E125">
        <v>1014.235</v>
      </c>
      <c r="F125">
        <v>1312.912</v>
      </c>
      <c r="G125">
        <v>1320.2090000000001</v>
      </c>
      <c r="H125">
        <v>1172.713</v>
      </c>
      <c r="I125" s="1">
        <v>120</v>
      </c>
      <c r="J125" s="1">
        <v>1277.1279999999999</v>
      </c>
      <c r="K125" s="2">
        <v>1257.5820000000001</v>
      </c>
      <c r="L125" s="2">
        <v>1240.0530000000001</v>
      </c>
      <c r="M125" s="2">
        <v>1233.8040000000001</v>
      </c>
      <c r="N125" s="2">
        <v>1230.3910000000001</v>
      </c>
      <c r="O125" s="3">
        <v>1226.098</v>
      </c>
      <c r="P125" s="2">
        <v>120</v>
      </c>
      <c r="Q125" s="1">
        <v>1263.9780000000001</v>
      </c>
      <c r="R125" s="2">
        <v>1264.308</v>
      </c>
      <c r="S125" s="2">
        <v>1263.0540000000001</v>
      </c>
      <c r="T125" s="2">
        <v>1265.2729999999999</v>
      </c>
      <c r="U125" s="2">
        <v>1269.424</v>
      </c>
      <c r="V125" s="3">
        <v>1272.559</v>
      </c>
      <c r="W125" s="2">
        <v>120</v>
      </c>
      <c r="X125" s="1">
        <v>1247.989</v>
      </c>
      <c r="Y125" s="2">
        <v>1241.202</v>
      </c>
      <c r="Z125" s="2">
        <v>1235.386</v>
      </c>
      <c r="AA125" s="2">
        <v>1233.664</v>
      </c>
      <c r="AB125" s="2">
        <v>1227.252</v>
      </c>
      <c r="AC125" s="3">
        <v>1224.355</v>
      </c>
      <c r="AD125" s="2"/>
      <c r="AE125">
        <f t="shared" si="42"/>
        <v>50.4</v>
      </c>
      <c r="AF125">
        <f t="shared" si="23"/>
        <v>0.74476280144651463</v>
      </c>
      <c r="AG125">
        <f t="shared" si="24"/>
        <v>0.60534668578235296</v>
      </c>
      <c r="AH125">
        <f t="shared" si="25"/>
        <v>0.48031726331856939</v>
      </c>
      <c r="AI125">
        <f t="shared" si="26"/>
        <v>0.43574490545581701</v>
      </c>
      <c r="AJ125">
        <f t="shared" si="27"/>
        <v>0.41140093723921056</v>
      </c>
      <c r="AK125">
        <f t="shared" si="28"/>
        <v>0.38078017674876402</v>
      </c>
      <c r="AL125">
        <f t="shared" si="43"/>
        <v>50.4</v>
      </c>
      <c r="AM125">
        <f t="shared" si="29"/>
        <v>0.65096755326357569</v>
      </c>
      <c r="AN125">
        <f t="shared" si="30"/>
        <v>0.65332135036626493</v>
      </c>
      <c r="AO125">
        <f t="shared" si="31"/>
        <v>0.64437692137604463</v>
      </c>
      <c r="AP125">
        <f t="shared" si="32"/>
        <v>0.6602044237120086</v>
      </c>
      <c r="AQ125">
        <f t="shared" si="33"/>
        <v>0.68981233817644894</v>
      </c>
      <c r="AR125">
        <f t="shared" si="34"/>
        <v>0.71217341065200146</v>
      </c>
      <c r="AS125">
        <f t="shared" si="44"/>
        <v>50.4</v>
      </c>
      <c r="AT125">
        <f t="shared" si="35"/>
        <v>0.53692251727901075</v>
      </c>
      <c r="AU125">
        <f t="shared" si="36"/>
        <v>0.48851275686702472</v>
      </c>
      <c r="AV125">
        <f t="shared" si="37"/>
        <v>0.44702886611174097</v>
      </c>
      <c r="AW125">
        <f t="shared" si="38"/>
        <v>0.43474632486679643</v>
      </c>
      <c r="AX125">
        <f t="shared" si="39"/>
        <v>0.38901133388968512</v>
      </c>
      <c r="AY125">
        <f t="shared" si="40"/>
        <v>0.36834784841546681</v>
      </c>
    </row>
    <row r="126" spans="3:51" x14ac:dyDescent="0.35">
      <c r="C126">
        <v>121</v>
      </c>
      <c r="D126" s="10">
        <f t="shared" si="45"/>
        <v>0.52564102564102566</v>
      </c>
      <c r="E126">
        <v>1015.035</v>
      </c>
      <c r="F126">
        <v>1313.7719999999999</v>
      </c>
      <c r="G126">
        <v>1318.8109999999999</v>
      </c>
      <c r="H126">
        <v>1171.7660000000001</v>
      </c>
      <c r="I126" s="1">
        <v>121</v>
      </c>
      <c r="J126" s="1">
        <v>1278.21</v>
      </c>
      <c r="K126" s="2">
        <v>1259.2180000000001</v>
      </c>
      <c r="L126" s="2">
        <v>1239.7550000000001</v>
      </c>
      <c r="M126" s="2">
        <v>1233.6220000000001</v>
      </c>
      <c r="N126" s="2">
        <v>1230.251</v>
      </c>
      <c r="O126" s="3">
        <v>1226.0309999999999</v>
      </c>
      <c r="P126" s="2">
        <v>121</v>
      </c>
      <c r="Q126" s="1">
        <v>1263.653</v>
      </c>
      <c r="R126" s="2">
        <v>1264.32</v>
      </c>
      <c r="S126" s="2">
        <v>1262.808</v>
      </c>
      <c r="T126" s="2">
        <v>1265.296</v>
      </c>
      <c r="U126" s="2">
        <v>1269.0719999999999</v>
      </c>
      <c r="V126" s="3">
        <v>1273.78</v>
      </c>
      <c r="W126" s="2">
        <v>121</v>
      </c>
      <c r="X126" s="1">
        <v>1247.713</v>
      </c>
      <c r="Y126" s="2">
        <v>1241.758</v>
      </c>
      <c r="Z126" s="2">
        <v>1234.508</v>
      </c>
      <c r="AA126" s="2">
        <v>1233.104</v>
      </c>
      <c r="AB126" s="2">
        <v>1226.5640000000001</v>
      </c>
      <c r="AC126" s="3">
        <v>1226.442</v>
      </c>
      <c r="AD126" s="2"/>
      <c r="AE126">
        <f t="shared" si="42"/>
        <v>51</v>
      </c>
      <c r="AF126">
        <f t="shared" si="23"/>
        <v>0.74957396166359214</v>
      </c>
      <c r="AG126">
        <f t="shared" si="24"/>
        <v>0.61583313381124805</v>
      </c>
      <c r="AH126">
        <f t="shared" si="25"/>
        <v>0.47877554469529526</v>
      </c>
      <c r="AI126">
        <f t="shared" si="26"/>
        <v>0.43558722870864652</v>
      </c>
      <c r="AJ126">
        <f t="shared" si="27"/>
        <v>0.4118487951213326</v>
      </c>
      <c r="AK126">
        <f t="shared" si="28"/>
        <v>0.3821317409123553</v>
      </c>
      <c r="AL126">
        <f t="shared" si="43"/>
        <v>51</v>
      </c>
      <c r="AM126">
        <f t="shared" si="29"/>
        <v>0.64706420855456837</v>
      </c>
      <c r="AN126">
        <f t="shared" si="30"/>
        <v>0.65176119318901982</v>
      </c>
      <c r="AO126">
        <f t="shared" si="31"/>
        <v>0.64111375575679908</v>
      </c>
      <c r="AP126">
        <f t="shared" si="32"/>
        <v>0.65863414221934335</v>
      </c>
      <c r="AQ126">
        <f t="shared" si="33"/>
        <v>0.6852245679760004</v>
      </c>
      <c r="AR126">
        <f t="shared" si="34"/>
        <v>0.71837809670013941</v>
      </c>
      <c r="AS126">
        <f t="shared" si="44"/>
        <v>51</v>
      </c>
      <c r="AT126">
        <f t="shared" si="35"/>
        <v>0.53481543033392931</v>
      </c>
      <c r="AU126">
        <f t="shared" si="36"/>
        <v>0.49288058251059835</v>
      </c>
      <c r="AV126">
        <f t="shared" si="37"/>
        <v>0.44182640170133675</v>
      </c>
      <c r="AW126">
        <f t="shared" si="38"/>
        <v>0.43193949551427424</v>
      </c>
      <c r="AX126">
        <f t="shared" si="39"/>
        <v>0.38588510344633364</v>
      </c>
      <c r="AY126">
        <f t="shared" si="40"/>
        <v>0.3850259848175428</v>
      </c>
    </row>
    <row r="127" spans="3:51" x14ac:dyDescent="0.35">
      <c r="C127">
        <v>122</v>
      </c>
      <c r="D127" s="10">
        <f t="shared" si="45"/>
        <v>0.53205128205128205</v>
      </c>
      <c r="E127">
        <v>1014</v>
      </c>
      <c r="F127">
        <v>1314.191</v>
      </c>
      <c r="G127">
        <v>1318.626</v>
      </c>
      <c r="H127">
        <v>1172.0150000000001</v>
      </c>
      <c r="I127" s="1">
        <v>122</v>
      </c>
      <c r="J127" s="1">
        <v>1278.06</v>
      </c>
      <c r="K127" s="2">
        <v>1258.537</v>
      </c>
      <c r="L127" s="2">
        <v>1240.932</v>
      </c>
      <c r="M127" s="2">
        <v>1235.6769999999999</v>
      </c>
      <c r="N127" s="2">
        <v>1230.2439999999999</v>
      </c>
      <c r="O127" s="3">
        <v>1227.961</v>
      </c>
      <c r="P127" s="2">
        <v>122</v>
      </c>
      <c r="Q127" s="1">
        <v>1264.556</v>
      </c>
      <c r="R127" s="2">
        <v>1264.934</v>
      </c>
      <c r="S127" s="2">
        <v>1264.0909999999999</v>
      </c>
      <c r="T127" s="2">
        <v>1264.8219999999999</v>
      </c>
      <c r="U127" s="2">
        <v>1268.242</v>
      </c>
      <c r="V127" s="3">
        <v>1274.0170000000001</v>
      </c>
      <c r="W127" s="2">
        <v>122</v>
      </c>
      <c r="X127" s="1">
        <v>1249.7570000000001</v>
      </c>
      <c r="Y127" s="2">
        <v>1241.8209999999999</v>
      </c>
      <c r="Z127" s="2">
        <v>1235.1659999999999</v>
      </c>
      <c r="AA127" s="2">
        <v>1233.4870000000001</v>
      </c>
      <c r="AB127" s="2">
        <v>1228.028</v>
      </c>
      <c r="AC127" s="3">
        <v>1226.7329999999999</v>
      </c>
      <c r="AD127" s="2"/>
      <c r="AE127">
        <f t="shared" si="42"/>
        <v>51.6</v>
      </c>
      <c r="AF127">
        <f t="shared" si="23"/>
        <v>0.74587131442718813</v>
      </c>
      <c r="AG127">
        <f t="shared" si="24"/>
        <v>0.60855559306774687</v>
      </c>
      <c r="AH127">
        <f t="shared" si="25"/>
        <v>0.48473019356290759</v>
      </c>
      <c r="AI127">
        <f t="shared" si="26"/>
        <v>0.44776896241278302</v>
      </c>
      <c r="AJ127">
        <f t="shared" si="27"/>
        <v>0.4095557618726075</v>
      </c>
      <c r="AK127">
        <f t="shared" si="28"/>
        <v>0.3934981994148094</v>
      </c>
      <c r="AL127">
        <f t="shared" si="43"/>
        <v>51.6</v>
      </c>
      <c r="AM127">
        <f t="shared" si="29"/>
        <v>0.65089044564483445</v>
      </c>
      <c r="AN127">
        <f t="shared" si="30"/>
        <v>0.65354912221471917</v>
      </c>
      <c r="AO127">
        <f t="shared" si="31"/>
        <v>0.64761985145172063</v>
      </c>
      <c r="AP127">
        <f t="shared" si="32"/>
        <v>0.65276136619401193</v>
      </c>
      <c r="AQ127">
        <f t="shared" si="33"/>
        <v>0.6768160589691643</v>
      </c>
      <c r="AR127">
        <f t="shared" si="34"/>
        <v>0.71743472878685577</v>
      </c>
      <c r="AS127">
        <f t="shared" si="44"/>
        <v>51.6</v>
      </c>
      <c r="AT127">
        <f t="shared" si="35"/>
        <v>0.54680114787305878</v>
      </c>
      <c r="AU127">
        <f t="shared" si="36"/>
        <v>0.49098300697726655</v>
      </c>
      <c r="AV127">
        <f t="shared" si="37"/>
        <v>0.44417482556830878</v>
      </c>
      <c r="AW127">
        <f t="shared" si="38"/>
        <v>0.43236551879360802</v>
      </c>
      <c r="AX127">
        <f t="shared" si="39"/>
        <v>0.39396944632005365</v>
      </c>
      <c r="AY127">
        <f t="shared" si="40"/>
        <v>0.38486101733063155</v>
      </c>
    </row>
    <row r="128" spans="3:51" x14ac:dyDescent="0.35">
      <c r="C128">
        <v>123</v>
      </c>
      <c r="D128" s="10">
        <f t="shared" si="45"/>
        <v>0.53846153846153844</v>
      </c>
      <c r="E128">
        <v>1016.205</v>
      </c>
      <c r="F128">
        <v>1314.952</v>
      </c>
      <c r="G128">
        <v>1318.3530000000001</v>
      </c>
      <c r="H128">
        <v>1172.6500000000001</v>
      </c>
      <c r="I128" s="1">
        <v>123</v>
      </c>
      <c r="J128" s="1">
        <v>1278.0509999999999</v>
      </c>
      <c r="K128" s="2">
        <v>1258.67</v>
      </c>
      <c r="L128" s="2">
        <v>1243.7339999999999</v>
      </c>
      <c r="M128" s="2">
        <v>1234.95</v>
      </c>
      <c r="N128" s="2">
        <v>1231.5840000000001</v>
      </c>
      <c r="O128" s="3">
        <v>1226.8</v>
      </c>
      <c r="P128" s="2">
        <v>123</v>
      </c>
      <c r="Q128" s="1">
        <v>1264.903</v>
      </c>
      <c r="R128" s="2">
        <v>1264.8409999999999</v>
      </c>
      <c r="S128" s="2">
        <v>1263.597</v>
      </c>
      <c r="T128" s="2">
        <v>1264.912</v>
      </c>
      <c r="U128" s="2">
        <v>1268.0509999999999</v>
      </c>
      <c r="V128" s="3">
        <v>1274.3579999999999</v>
      </c>
      <c r="W128" s="2">
        <v>123</v>
      </c>
      <c r="X128" s="1">
        <v>1250.123</v>
      </c>
      <c r="Y128" s="2">
        <v>1241.211</v>
      </c>
      <c r="Z128" s="2">
        <v>1237.008</v>
      </c>
      <c r="AA128" s="2">
        <v>1234.787</v>
      </c>
      <c r="AB128" s="2">
        <v>1228.038</v>
      </c>
      <c r="AC128" s="3">
        <v>1227.1600000000001</v>
      </c>
      <c r="AD128" s="2"/>
      <c r="AE128">
        <f t="shared" si="42"/>
        <v>52.199999999999996</v>
      </c>
      <c r="AF128">
        <f t="shared" si="23"/>
        <v>0.74068530308779856</v>
      </c>
      <c r="AG128">
        <f t="shared" si="24"/>
        <v>0.6044890444266422</v>
      </c>
      <c r="AH128">
        <f t="shared" si="25"/>
        <v>0.49952917035600258</v>
      </c>
      <c r="AI128">
        <f t="shared" si="26"/>
        <v>0.43780129583561717</v>
      </c>
      <c r="AJ128">
        <f t="shared" si="27"/>
        <v>0.41414737670587909</v>
      </c>
      <c r="AK128">
        <f t="shared" si="28"/>
        <v>0.38052873466289933</v>
      </c>
      <c r="AL128">
        <f t="shared" si="43"/>
        <v>52.199999999999996</v>
      </c>
      <c r="AM128">
        <f t="shared" si="29"/>
        <v>0.64829025593456158</v>
      </c>
      <c r="AN128">
        <f t="shared" si="30"/>
        <v>0.64785456283116094</v>
      </c>
      <c r="AO128">
        <f t="shared" si="31"/>
        <v>0.63911259153068789</v>
      </c>
      <c r="AP128">
        <f t="shared" si="32"/>
        <v>0.64835350170763595</v>
      </c>
      <c r="AQ128">
        <f t="shared" si="33"/>
        <v>0.67041222189428051</v>
      </c>
      <c r="AR128">
        <f t="shared" si="34"/>
        <v>0.71473345420303247</v>
      </c>
      <c r="AS128">
        <f t="shared" si="44"/>
        <v>52.199999999999996</v>
      </c>
      <c r="AT128">
        <f t="shared" si="35"/>
        <v>0.54442664193054213</v>
      </c>
      <c r="AU128">
        <f t="shared" si="36"/>
        <v>0.48179927197087857</v>
      </c>
      <c r="AV128">
        <f t="shared" si="37"/>
        <v>0.45226349594524312</v>
      </c>
      <c r="AW128">
        <f t="shared" si="38"/>
        <v>0.43665584461216278</v>
      </c>
      <c r="AX128">
        <f t="shared" si="39"/>
        <v>0.38922854211465724</v>
      </c>
      <c r="AY128">
        <f t="shared" si="40"/>
        <v>0.38305856558586687</v>
      </c>
    </row>
    <row r="129" spans="3:51" x14ac:dyDescent="0.35">
      <c r="C129">
        <v>124</v>
      </c>
      <c r="D129" s="10">
        <f t="shared" si="45"/>
        <v>0.54487179487179482</v>
      </c>
      <c r="E129">
        <v>1015.067</v>
      </c>
      <c r="F129">
        <v>1314.2809999999999</v>
      </c>
      <c r="G129">
        <v>1318.931</v>
      </c>
      <c r="H129">
        <v>1171.9749999999999</v>
      </c>
      <c r="I129" s="1">
        <v>124</v>
      </c>
      <c r="J129" s="1">
        <v>1277.421</v>
      </c>
      <c r="K129" s="2">
        <v>1257.3050000000001</v>
      </c>
      <c r="L129" s="2">
        <v>1242.732</v>
      </c>
      <c r="M129" s="2">
        <v>1233.914</v>
      </c>
      <c r="N129" s="2">
        <v>1232.2280000000001</v>
      </c>
      <c r="O129" s="3">
        <v>1226.4090000000001</v>
      </c>
      <c r="P129" s="2">
        <v>124</v>
      </c>
      <c r="Q129" s="1">
        <v>1264.443</v>
      </c>
      <c r="R129" s="2">
        <v>1263.9280000000001</v>
      </c>
      <c r="S129" s="2">
        <v>1264.694</v>
      </c>
      <c r="T129" s="2">
        <v>1264.819</v>
      </c>
      <c r="U129" s="2">
        <v>1267.721</v>
      </c>
      <c r="V129" s="3">
        <v>1273.787</v>
      </c>
      <c r="W129" s="2">
        <v>124</v>
      </c>
      <c r="X129" s="1">
        <v>1249.701</v>
      </c>
      <c r="Y129" s="2">
        <v>1241.223</v>
      </c>
      <c r="Z129" s="2">
        <v>1236.7929999999999</v>
      </c>
      <c r="AA129" s="2">
        <v>1233.431</v>
      </c>
      <c r="AB129" s="2">
        <v>1228.7819999999999</v>
      </c>
      <c r="AC129" s="3">
        <v>1226.3869999999999</v>
      </c>
      <c r="AD129" s="2"/>
      <c r="AE129">
        <f t="shared" si="42"/>
        <v>52.8</v>
      </c>
      <c r="AF129">
        <f t="shared" si="23"/>
        <v>0.74098070355431334</v>
      </c>
      <c r="AG129">
        <f t="shared" si="24"/>
        <v>0.59962334687223395</v>
      </c>
      <c r="AH129">
        <f t="shared" si="25"/>
        <v>0.49721726420530438</v>
      </c>
      <c r="AI129">
        <f t="shared" si="26"/>
        <v>0.43525220299917122</v>
      </c>
      <c r="AJ129">
        <f t="shared" si="27"/>
        <v>0.42340449453993606</v>
      </c>
      <c r="AK129">
        <f t="shared" si="28"/>
        <v>0.38251373800120991</v>
      </c>
      <c r="AL129">
        <f t="shared" si="43"/>
        <v>52.8</v>
      </c>
      <c r="AM129">
        <f t="shared" si="29"/>
        <v>0.649782862282687</v>
      </c>
      <c r="AN129">
        <f t="shared" si="30"/>
        <v>0.64616390032746462</v>
      </c>
      <c r="AO129">
        <f t="shared" si="31"/>
        <v>0.65154666704144604</v>
      </c>
      <c r="AP129">
        <f t="shared" si="32"/>
        <v>0.65242505586552935</v>
      </c>
      <c r="AQ129">
        <f t="shared" si="33"/>
        <v>0.67281773080544793</v>
      </c>
      <c r="AR129">
        <f t="shared" si="34"/>
        <v>0.71544418366056317</v>
      </c>
      <c r="AS129">
        <f t="shared" si="44"/>
        <v>52.8</v>
      </c>
      <c r="AT129">
        <f t="shared" si="35"/>
        <v>0.54618919792559761</v>
      </c>
      <c r="AU129">
        <f t="shared" si="36"/>
        <v>0.48661335432097053</v>
      </c>
      <c r="AV129">
        <f t="shared" si="37"/>
        <v>0.45548325439545745</v>
      </c>
      <c r="AW129">
        <f t="shared" si="38"/>
        <v>0.43185810858291368</v>
      </c>
      <c r="AX129">
        <f t="shared" si="39"/>
        <v>0.39918907143760629</v>
      </c>
      <c r="AY129">
        <f t="shared" si="40"/>
        <v>0.38235914156817014</v>
      </c>
    </row>
    <row r="130" spans="3:51" x14ac:dyDescent="0.35">
      <c r="C130">
        <v>125</v>
      </c>
      <c r="D130" s="10">
        <f t="shared" si="45"/>
        <v>0.55128205128205132</v>
      </c>
      <c r="E130">
        <v>1014.38</v>
      </c>
      <c r="F130">
        <v>1313.704</v>
      </c>
      <c r="G130">
        <v>1318.7439999999999</v>
      </c>
      <c r="H130">
        <v>1170.5219999999999</v>
      </c>
      <c r="I130" s="1">
        <v>125</v>
      </c>
      <c r="J130" s="1">
        <v>1278.1289999999999</v>
      </c>
      <c r="K130" s="2">
        <v>1255.8399999999999</v>
      </c>
      <c r="L130" s="2">
        <v>1241.075</v>
      </c>
      <c r="M130" s="2">
        <v>1233.8620000000001</v>
      </c>
      <c r="N130" s="2">
        <v>1230.0730000000001</v>
      </c>
      <c r="O130" s="3">
        <v>1227.0740000000001</v>
      </c>
      <c r="P130" s="2">
        <v>125</v>
      </c>
      <c r="Q130" s="1">
        <v>1264.9390000000001</v>
      </c>
      <c r="R130" s="2">
        <v>1264.4169999999999</v>
      </c>
      <c r="S130" s="2">
        <v>1265.095</v>
      </c>
      <c r="T130" s="2">
        <v>1264.8119999999999</v>
      </c>
      <c r="U130" s="2">
        <v>1267.8130000000001</v>
      </c>
      <c r="V130" s="3">
        <v>1273.4369999999999</v>
      </c>
      <c r="W130" s="2">
        <v>125</v>
      </c>
      <c r="X130" s="1">
        <v>1248.865</v>
      </c>
      <c r="Y130" s="2">
        <v>1241.627</v>
      </c>
      <c r="Z130" s="2">
        <v>1235.325</v>
      </c>
      <c r="AA130" s="2">
        <v>1232.46</v>
      </c>
      <c r="AB130" s="2">
        <v>1229.075</v>
      </c>
      <c r="AC130" s="3">
        <v>1226.277</v>
      </c>
      <c r="AD130" s="2"/>
      <c r="AE130">
        <f t="shared" si="42"/>
        <v>53.4</v>
      </c>
      <c r="AF130">
        <f t="shared" si="23"/>
        <v>0.7515399980444466</v>
      </c>
      <c r="AG130">
        <f t="shared" si="24"/>
        <v>0.59587098937017202</v>
      </c>
      <c r="AH130">
        <f t="shared" si="25"/>
        <v>0.49275048539620975</v>
      </c>
      <c r="AI130">
        <f t="shared" si="26"/>
        <v>0.44237404142978964</v>
      </c>
      <c r="AJ130">
        <f t="shared" si="27"/>
        <v>0.41591121789051805</v>
      </c>
      <c r="AK130">
        <f t="shared" si="28"/>
        <v>0.39496584766241655</v>
      </c>
      <c r="AL130">
        <f t="shared" si="43"/>
        <v>53.4</v>
      </c>
      <c r="AM130">
        <f t="shared" si="29"/>
        <v>0.65941948010224838</v>
      </c>
      <c r="AN130">
        <f t="shared" si="30"/>
        <v>0.6557737704460056</v>
      </c>
      <c r="AO130">
        <f t="shared" si="31"/>
        <v>0.66050900252825129</v>
      </c>
      <c r="AP130">
        <f t="shared" si="32"/>
        <v>0.65853249710159067</v>
      </c>
      <c r="AQ130">
        <f t="shared" si="33"/>
        <v>0.67949183556592418</v>
      </c>
      <c r="AR130">
        <f t="shared" si="34"/>
        <v>0.71877051584696372</v>
      </c>
      <c r="AS130">
        <f t="shared" si="44"/>
        <v>53.4</v>
      </c>
      <c r="AT130">
        <f t="shared" si="35"/>
        <v>0.54715676551521886</v>
      </c>
      <c r="AU130">
        <f t="shared" si="36"/>
        <v>0.49660571859591296</v>
      </c>
      <c r="AV130">
        <f t="shared" si="37"/>
        <v>0.45259180623262774</v>
      </c>
      <c r="AW130">
        <f t="shared" si="38"/>
        <v>0.4325823078319907</v>
      </c>
      <c r="AX130">
        <f t="shared" si="39"/>
        <v>0.40894106801134295</v>
      </c>
      <c r="AY130">
        <f t="shared" si="40"/>
        <v>0.38939950552443814</v>
      </c>
    </row>
    <row r="131" spans="3:51" x14ac:dyDescent="0.35">
      <c r="C131">
        <v>126</v>
      </c>
      <c r="D131" s="10">
        <f t="shared" si="45"/>
        <v>0.55769230769230771</v>
      </c>
      <c r="E131">
        <v>1014.463</v>
      </c>
      <c r="F131">
        <v>1314.355</v>
      </c>
      <c r="G131">
        <v>1317.559</v>
      </c>
      <c r="H131">
        <v>1171.432</v>
      </c>
      <c r="I131" s="1">
        <v>126</v>
      </c>
      <c r="J131" s="1">
        <v>1277.365</v>
      </c>
      <c r="K131" s="2">
        <v>1255.652</v>
      </c>
      <c r="L131" s="2">
        <v>1240.4390000000001</v>
      </c>
      <c r="M131" s="2">
        <v>1233.7650000000001</v>
      </c>
      <c r="N131" s="2">
        <v>1229.4090000000001</v>
      </c>
      <c r="O131" s="3">
        <v>1226.8779999999999</v>
      </c>
      <c r="P131" s="2">
        <v>126</v>
      </c>
      <c r="Q131" s="1">
        <v>1265.2059999999999</v>
      </c>
      <c r="R131" s="2">
        <v>1264.076</v>
      </c>
      <c r="S131" s="2">
        <v>1263.7249999999999</v>
      </c>
      <c r="T131" s="2">
        <v>1265.1130000000001</v>
      </c>
      <c r="U131" s="2">
        <v>1268.04</v>
      </c>
      <c r="V131" s="3">
        <v>1272.8430000000001</v>
      </c>
      <c r="W131" s="2">
        <v>126</v>
      </c>
      <c r="X131" s="1">
        <v>1249.817</v>
      </c>
      <c r="Y131" s="2">
        <v>1241.8040000000001</v>
      </c>
      <c r="Z131" s="2">
        <v>1235.2170000000001</v>
      </c>
      <c r="AA131" s="2">
        <v>1232.9190000000001</v>
      </c>
      <c r="AB131" s="2">
        <v>1228.1959999999999</v>
      </c>
      <c r="AC131" s="3">
        <v>1227.2560000000001</v>
      </c>
      <c r="AD131" s="2"/>
      <c r="AE131">
        <f t="shared" si="42"/>
        <v>54</v>
      </c>
      <c r="AF131">
        <f t="shared" si="23"/>
        <v>0.74118931172729363</v>
      </c>
      <c r="AG131">
        <f t="shared" si="24"/>
        <v>0.58926834729189859</v>
      </c>
      <c r="AH131">
        <f t="shared" si="25"/>
        <v>0.48282641702175338</v>
      </c>
      <c r="AI131">
        <f t="shared" si="26"/>
        <v>0.43612994409577244</v>
      </c>
      <c r="AJ131">
        <f t="shared" si="27"/>
        <v>0.40565199443056815</v>
      </c>
      <c r="AK131">
        <f t="shared" si="28"/>
        <v>0.38794315820406733</v>
      </c>
      <c r="AL131">
        <f t="shared" si="43"/>
        <v>54</v>
      </c>
      <c r="AM131">
        <f t="shared" si="29"/>
        <v>0.65611553074032791</v>
      </c>
      <c r="AN131">
        <f t="shared" si="30"/>
        <v>0.64820917557006219</v>
      </c>
      <c r="AO131">
        <f t="shared" si="31"/>
        <v>0.64575330772513795</v>
      </c>
      <c r="AP131">
        <f t="shared" si="32"/>
        <v>0.65546483071304151</v>
      </c>
      <c r="AQ131">
        <f t="shared" si="33"/>
        <v>0.67594438963637726</v>
      </c>
      <c r="AR131">
        <f t="shared" si="34"/>
        <v>0.70954989749725417</v>
      </c>
      <c r="AS131">
        <f t="shared" si="44"/>
        <v>54</v>
      </c>
      <c r="AT131">
        <f t="shared" si="35"/>
        <v>0.54844216816047797</v>
      </c>
      <c r="AU131">
        <f t="shared" si="36"/>
        <v>0.49237701419645591</v>
      </c>
      <c r="AV131">
        <f t="shared" si="37"/>
        <v>0.44628926065084051</v>
      </c>
      <c r="AW131">
        <f t="shared" si="38"/>
        <v>0.43021067287980297</v>
      </c>
      <c r="AX131">
        <f t="shared" si="39"/>
        <v>0.39716490697788248</v>
      </c>
      <c r="AY131">
        <f t="shared" si="40"/>
        <v>0.39058793896013988</v>
      </c>
    </row>
    <row r="132" spans="3:51" x14ac:dyDescent="0.35">
      <c r="C132">
        <v>127</v>
      </c>
      <c r="D132" s="10">
        <f t="shared" si="45"/>
        <v>0.5641025641025641</v>
      </c>
      <c r="E132">
        <v>1014.211</v>
      </c>
      <c r="F132">
        <v>1312.95</v>
      </c>
      <c r="G132">
        <v>1318.405</v>
      </c>
      <c r="H132">
        <v>1171.502</v>
      </c>
      <c r="I132" s="1">
        <v>127</v>
      </c>
      <c r="J132" s="1">
        <v>1277.4739999999999</v>
      </c>
      <c r="K132" s="2">
        <v>1257.242</v>
      </c>
      <c r="L132" s="2">
        <v>1240.81</v>
      </c>
      <c r="M132" s="2">
        <v>1234.902</v>
      </c>
      <c r="N132" s="2">
        <v>1230.527</v>
      </c>
      <c r="O132" s="3">
        <v>1226.944</v>
      </c>
      <c r="P132" s="2">
        <v>127</v>
      </c>
      <c r="Q132" s="1">
        <v>1264.5530000000001</v>
      </c>
      <c r="R132" s="2">
        <v>1263.5899999999999</v>
      </c>
      <c r="S132" s="2">
        <v>1264.5219999999999</v>
      </c>
      <c r="T132" s="2">
        <v>1263.6389999999999</v>
      </c>
      <c r="U132" s="2">
        <v>1267.345</v>
      </c>
      <c r="V132" s="3">
        <v>1272.961</v>
      </c>
      <c r="W132" s="2">
        <v>127</v>
      </c>
      <c r="X132" s="1">
        <v>1249.249</v>
      </c>
      <c r="Y132" s="2">
        <v>1242.471</v>
      </c>
      <c r="Z132" s="2">
        <v>1236.5899999999999</v>
      </c>
      <c r="AA132" s="2">
        <v>1232.825</v>
      </c>
      <c r="AB132" s="2">
        <v>1227.825</v>
      </c>
      <c r="AC132" s="3">
        <v>1227.546</v>
      </c>
      <c r="AD132" s="2"/>
      <c r="AE132">
        <f t="shared" si="42"/>
        <v>54.6</v>
      </c>
      <c r="AF132">
        <f t="shared" si="23"/>
        <v>0.74919405011028728</v>
      </c>
      <c r="AG132">
        <f t="shared" si="24"/>
        <v>0.60615915389401021</v>
      </c>
      <c r="AH132">
        <f t="shared" si="25"/>
        <v>0.48998925400147014</v>
      </c>
      <c r="AI132">
        <f t="shared" si="26"/>
        <v>0.44822125445393396</v>
      </c>
      <c r="AJ132">
        <f t="shared" si="27"/>
        <v>0.41729116000226268</v>
      </c>
      <c r="AK132">
        <f t="shared" si="28"/>
        <v>0.39196029636332769</v>
      </c>
      <c r="AL132">
        <f t="shared" si="43"/>
        <v>54.6</v>
      </c>
      <c r="AM132">
        <f t="shared" si="29"/>
        <v>0.65784599287370693</v>
      </c>
      <c r="AN132">
        <f t="shared" si="30"/>
        <v>0.65103783722640052</v>
      </c>
      <c r="AO132">
        <f t="shared" si="31"/>
        <v>0.65762683106159103</v>
      </c>
      <c r="AP132">
        <f t="shared" si="32"/>
        <v>0.65138425428425917</v>
      </c>
      <c r="AQ132">
        <f t="shared" si="33"/>
        <v>0.67758469543577859</v>
      </c>
      <c r="AR132">
        <f t="shared" si="34"/>
        <v>0.71728833210791243</v>
      </c>
      <c r="AS132">
        <f t="shared" si="44"/>
        <v>54.6</v>
      </c>
      <c r="AT132">
        <f t="shared" si="35"/>
        <v>0.54965075504779159</v>
      </c>
      <c r="AU132">
        <f t="shared" si="36"/>
        <v>0.50173208528929358</v>
      </c>
      <c r="AV132">
        <f t="shared" si="37"/>
        <v>0.46015496861037219</v>
      </c>
      <c r="AW132">
        <f t="shared" si="38"/>
        <v>0.43353741304224913</v>
      </c>
      <c r="AX132">
        <f t="shared" si="39"/>
        <v>0.3981887336689105</v>
      </c>
      <c r="AY132">
        <f t="shared" si="40"/>
        <v>0.39621627735987824</v>
      </c>
    </row>
    <row r="133" spans="3:51" x14ac:dyDescent="0.35">
      <c r="C133">
        <v>128</v>
      </c>
      <c r="D133" s="10">
        <f t="shared" si="45"/>
        <v>0.57051282051282048</v>
      </c>
      <c r="E133">
        <v>1014.109</v>
      </c>
      <c r="F133">
        <v>1312.4</v>
      </c>
      <c r="G133">
        <v>1319.3</v>
      </c>
      <c r="H133">
        <v>1171.972</v>
      </c>
      <c r="I133" s="1">
        <v>128</v>
      </c>
      <c r="J133" s="1">
        <v>1277.8309999999999</v>
      </c>
      <c r="K133" s="2">
        <v>1257.53</v>
      </c>
      <c r="L133" s="2">
        <v>1241.7619999999999</v>
      </c>
      <c r="M133" s="2">
        <v>1234.1400000000001</v>
      </c>
      <c r="N133" s="2">
        <v>1230.4760000000001</v>
      </c>
      <c r="O133" s="3">
        <v>1226.4749999999999</v>
      </c>
      <c r="P133" s="2">
        <v>128</v>
      </c>
      <c r="Q133" s="1">
        <v>1265.45</v>
      </c>
      <c r="R133" s="2">
        <v>1264.25</v>
      </c>
      <c r="S133" s="2">
        <v>1264.587</v>
      </c>
      <c r="T133" s="2">
        <v>1264.903</v>
      </c>
      <c r="U133" s="2">
        <v>1267.8510000000001</v>
      </c>
      <c r="V133" s="3">
        <v>1272.547</v>
      </c>
      <c r="W133" s="2">
        <v>128</v>
      </c>
      <c r="X133" s="1">
        <v>1247.5719999999999</v>
      </c>
      <c r="Y133" s="2">
        <v>1241.44</v>
      </c>
      <c r="Z133" s="2">
        <v>1237.1210000000001</v>
      </c>
      <c r="AA133" s="2">
        <v>1233.1759999999999</v>
      </c>
      <c r="AB133" s="2">
        <v>1229.018</v>
      </c>
      <c r="AC133" s="3">
        <v>1227.0219999999999</v>
      </c>
      <c r="AD133" s="2"/>
      <c r="AE133">
        <f t="shared" si="42"/>
        <v>55.199999999999996</v>
      </c>
      <c r="AF133">
        <f t="shared" si="23"/>
        <v>0.75383114478593893</v>
      </c>
      <c r="AG133">
        <f t="shared" si="24"/>
        <v>0.60926595835588293</v>
      </c>
      <c r="AH133">
        <f t="shared" si="25"/>
        <v>0.49698065912780864</v>
      </c>
      <c r="AI133">
        <f t="shared" si="26"/>
        <v>0.44270373429800375</v>
      </c>
      <c r="AJ133">
        <f t="shared" si="27"/>
        <v>0.41661207166661979</v>
      </c>
      <c r="AK133">
        <f t="shared" si="28"/>
        <v>0.38812060272879972</v>
      </c>
      <c r="AL133">
        <f t="shared" si="43"/>
        <v>55.199999999999996</v>
      </c>
      <c r="AM133">
        <f t="shared" si="29"/>
        <v>0.66566496710057821</v>
      </c>
      <c r="AN133">
        <f t="shared" si="30"/>
        <v>0.65711966274532108</v>
      </c>
      <c r="AO133">
        <f t="shared" si="31"/>
        <v>0.65951946905175562</v>
      </c>
      <c r="AP133">
        <f t="shared" si="32"/>
        <v>0.66176973253197346</v>
      </c>
      <c r="AQ133">
        <f t="shared" si="33"/>
        <v>0.68276269689805491</v>
      </c>
      <c r="AR133">
        <f t="shared" si="34"/>
        <v>0.71620332127495911</v>
      </c>
      <c r="AS133">
        <f t="shared" si="44"/>
        <v>55.199999999999996</v>
      </c>
      <c r="AT133">
        <f t="shared" si="35"/>
        <v>0.5383541743811765</v>
      </c>
      <c r="AU133">
        <f t="shared" si="36"/>
        <v>0.49468766912581552</v>
      </c>
      <c r="AV133">
        <f t="shared" si="37"/>
        <v>0.46393169453385408</v>
      </c>
      <c r="AW133">
        <f t="shared" si="38"/>
        <v>0.43583900646594625</v>
      </c>
      <c r="AX133">
        <f t="shared" si="39"/>
        <v>0.40622952687498221</v>
      </c>
      <c r="AY133">
        <f t="shared" si="40"/>
        <v>0.39201583729740447</v>
      </c>
    </row>
    <row r="134" spans="3:51" x14ac:dyDescent="0.35">
      <c r="C134">
        <v>129</v>
      </c>
      <c r="D134" s="10">
        <f t="shared" si="45"/>
        <v>0.57692307692307687</v>
      </c>
      <c r="E134">
        <v>1012.369</v>
      </c>
      <c r="F134">
        <v>1313.192</v>
      </c>
      <c r="G134">
        <v>1318.896</v>
      </c>
      <c r="H134">
        <v>1171.0250000000001</v>
      </c>
      <c r="I134" s="1">
        <v>129</v>
      </c>
      <c r="J134" s="1">
        <v>1277.472</v>
      </c>
      <c r="K134" s="2">
        <v>1257.0229999999999</v>
      </c>
      <c r="L134" s="2">
        <v>1241.3150000000001</v>
      </c>
      <c r="M134" s="2">
        <v>1234.6990000000001</v>
      </c>
      <c r="N134" s="2">
        <v>1229.3499999999999</v>
      </c>
      <c r="O134" s="3">
        <v>1227.4079999999999</v>
      </c>
      <c r="P134" s="2">
        <v>129</v>
      </c>
      <c r="Q134" s="1">
        <v>1264.787</v>
      </c>
      <c r="R134" s="2">
        <v>1262.6379999999999</v>
      </c>
      <c r="S134" s="2">
        <v>1265.329</v>
      </c>
      <c r="T134" s="2">
        <v>1263.5340000000001</v>
      </c>
      <c r="U134" s="2">
        <v>1266.9839999999999</v>
      </c>
      <c r="V134" s="3">
        <v>1271.597</v>
      </c>
      <c r="W134" s="2">
        <v>129</v>
      </c>
      <c r="X134" s="1">
        <v>1247.325</v>
      </c>
      <c r="Y134" s="2">
        <v>1242.1559999999999</v>
      </c>
      <c r="Z134" s="2">
        <v>1234.385</v>
      </c>
      <c r="AA134" s="2">
        <v>1230.614</v>
      </c>
      <c r="AB134" s="2">
        <v>1228.5809999999999</v>
      </c>
      <c r="AC134" s="3">
        <v>1227.0309999999999</v>
      </c>
      <c r="AD134" s="2"/>
      <c r="AE134">
        <f t="shared" si="42"/>
        <v>55.8</v>
      </c>
      <c r="AF134">
        <f t="shared" ref="AF134:AF197" si="46">($H134-J134)/($H134-$F134)</f>
        <v>0.74874619285769517</v>
      </c>
      <c r="AG134">
        <f t="shared" ref="AG134:AG197" si="47">($H134-K134)/($H134-$F134)</f>
        <v>0.60490831205553941</v>
      </c>
      <c r="AH134">
        <f t="shared" ref="AH134:AH197" si="48">($H134-L134)/($H134-$F134)</f>
        <v>0.49441853594716079</v>
      </c>
      <c r="AI134">
        <f t="shared" ref="AI134:AI197" si="49">($H134-M134)/($H134-$F134)</f>
        <v>0.44788171657276316</v>
      </c>
      <c r="AJ134">
        <f t="shared" ref="AJ134:AJ197" si="50">($H134-N134)/($H134-$F134)</f>
        <v>0.41025695133188328</v>
      </c>
      <c r="AK134">
        <f t="shared" ref="AK134:AK197" si="51">($H134-O134)/($H134-$F134)</f>
        <v>0.39659695991334026</v>
      </c>
      <c r="AL134">
        <f t="shared" si="43"/>
        <v>55.8</v>
      </c>
      <c r="AM134">
        <f t="shared" ref="AM134:AM197" si="52">($H134-Q134)/($H134-$F134)</f>
        <v>0.65952014180506024</v>
      </c>
      <c r="AN134">
        <f t="shared" ref="AN134:AN197" si="53">($H134-R134)/($H134-$F134)</f>
        <v>0.64440411628577576</v>
      </c>
      <c r="AO134">
        <f t="shared" ref="AO134:AO197" si="54">($H134-S134)/($H134-$F134)</f>
        <v>0.66333255959540482</v>
      </c>
      <c r="AP134">
        <f t="shared" ref="AP134:AP197" si="55">($H134-T134)/($H134-$F134)</f>
        <v>0.65070656340782362</v>
      </c>
      <c r="AQ134">
        <f t="shared" ref="AQ134:AQ197" si="56">($H134-U134)/($H134-$F134)</f>
        <v>0.67497379842016703</v>
      </c>
      <c r="AR134">
        <f t="shared" ref="AR134:AR197" si="57">($H134-V134)/($H134-$F134)</f>
        <v>0.70742155352507929</v>
      </c>
      <c r="AS134">
        <f t="shared" si="44"/>
        <v>55.8</v>
      </c>
      <c r="AT134">
        <f t="shared" ref="AT134:AT197" si="58">($H134-X134)/($H134-$F134)</f>
        <v>0.53669276273678135</v>
      </c>
      <c r="AU134">
        <f t="shared" ref="AU134:AU197" si="59">($H134-Y134)/($H134-$F134)</f>
        <v>0.50033411410524176</v>
      </c>
      <c r="AV134">
        <f t="shared" ref="AV134:AV197" si="60">($H134-Z134)/($H134-$F134)</f>
        <v>0.44567304648758105</v>
      </c>
      <c r="AW134">
        <f t="shared" ref="AW134:AW197" si="61">($H134-AA134)/($H134-$F134)</f>
        <v>0.41914790352191422</v>
      </c>
      <c r="AX134">
        <f t="shared" ref="AX134:AX197" si="62">($H134-AB134)/($H134-$F134)</f>
        <v>0.40484781981753742</v>
      </c>
      <c r="AY134">
        <f t="shared" ref="AY134:AY197" si="63">($H134-AC134)/($H134-$F134)</f>
        <v>0.39394514901489019</v>
      </c>
    </row>
    <row r="135" spans="3:51" x14ac:dyDescent="0.35">
      <c r="C135">
        <v>130</v>
      </c>
      <c r="D135" s="10">
        <f t="shared" si="45"/>
        <v>0.58333333333333337</v>
      </c>
      <c r="E135">
        <v>1013.3579999999999</v>
      </c>
      <c r="F135">
        <v>1313.3019999999999</v>
      </c>
      <c r="G135">
        <v>1317.855</v>
      </c>
      <c r="H135">
        <v>1170.3699999999999</v>
      </c>
      <c r="I135" s="1">
        <v>130</v>
      </c>
      <c r="J135" s="1">
        <v>1278.241</v>
      </c>
      <c r="K135" s="2">
        <v>1258.6610000000001</v>
      </c>
      <c r="L135" s="2">
        <v>1240.6669999999999</v>
      </c>
      <c r="M135" s="2">
        <v>1235.202</v>
      </c>
      <c r="N135" s="2">
        <v>1228.4179999999999</v>
      </c>
      <c r="O135" s="3">
        <v>1227.4749999999999</v>
      </c>
      <c r="P135" s="2">
        <v>130</v>
      </c>
      <c r="Q135" s="1">
        <v>1263.979</v>
      </c>
      <c r="R135" s="2">
        <v>1263.4190000000001</v>
      </c>
      <c r="S135" s="2">
        <v>1262.4649999999999</v>
      </c>
      <c r="T135" s="2">
        <v>1263.0909999999999</v>
      </c>
      <c r="U135" s="2">
        <v>1266.164</v>
      </c>
      <c r="V135" s="3">
        <v>1271.1990000000001</v>
      </c>
      <c r="W135" s="2">
        <v>130</v>
      </c>
      <c r="X135" s="1">
        <v>1246.6690000000001</v>
      </c>
      <c r="Y135" s="2">
        <v>1242.0360000000001</v>
      </c>
      <c r="Z135" s="2">
        <v>1234.702</v>
      </c>
      <c r="AA135" s="2">
        <v>1232.4590000000001</v>
      </c>
      <c r="AB135" s="2">
        <v>1227.6279999999999</v>
      </c>
      <c r="AC135" s="3">
        <v>1226.586</v>
      </c>
      <c r="AD135" s="2"/>
      <c r="AE135">
        <f t="shared" si="42"/>
        <v>56.4</v>
      </c>
      <c r="AF135">
        <f t="shared" si="46"/>
        <v>0.75470153639492965</v>
      </c>
      <c r="AG135">
        <f t="shared" si="47"/>
        <v>0.61771331822125319</v>
      </c>
      <c r="AH135">
        <f t="shared" si="48"/>
        <v>0.49182128564632144</v>
      </c>
      <c r="AI135">
        <f t="shared" si="49"/>
        <v>0.45358632076791833</v>
      </c>
      <c r="AJ135">
        <f t="shared" si="50"/>
        <v>0.40612319144768139</v>
      </c>
      <c r="AK135">
        <f t="shared" si="51"/>
        <v>0.39952564856015454</v>
      </c>
      <c r="AL135">
        <f t="shared" si="43"/>
        <v>56.4</v>
      </c>
      <c r="AM135">
        <f t="shared" si="52"/>
        <v>0.65491982201326604</v>
      </c>
      <c r="AN135">
        <f t="shared" si="53"/>
        <v>0.65100187501749218</v>
      </c>
      <c r="AO135">
        <f t="shared" si="54"/>
        <v>0.64432737245683269</v>
      </c>
      <c r="AP135">
        <f t="shared" si="55"/>
        <v>0.64870707749139445</v>
      </c>
      <c r="AQ135">
        <f t="shared" si="56"/>
        <v>0.67020681163070606</v>
      </c>
      <c r="AR135">
        <f t="shared" si="57"/>
        <v>0.70543335292306952</v>
      </c>
      <c r="AS135">
        <f t="shared" si="44"/>
        <v>56.4</v>
      </c>
      <c r="AT135">
        <f t="shared" si="58"/>
        <v>0.53381328184031707</v>
      </c>
      <c r="AU135">
        <f t="shared" si="59"/>
        <v>0.50139926678420621</v>
      </c>
      <c r="AV135">
        <f t="shared" si="60"/>
        <v>0.45008815380740563</v>
      </c>
      <c r="AW135">
        <f t="shared" si="61"/>
        <v>0.43439537682254614</v>
      </c>
      <c r="AX135">
        <f t="shared" si="62"/>
        <v>0.4005960876500716</v>
      </c>
      <c r="AY135">
        <f t="shared" si="63"/>
        <v>0.39330590770436374</v>
      </c>
    </row>
    <row r="136" spans="3:51" x14ac:dyDescent="0.35">
      <c r="C136">
        <v>131</v>
      </c>
      <c r="D136" s="10">
        <f t="shared" si="45"/>
        <v>0.58974358974358976</v>
      </c>
      <c r="E136">
        <v>1014.048</v>
      </c>
      <c r="F136">
        <v>1314.23</v>
      </c>
      <c r="G136">
        <v>1317.489</v>
      </c>
      <c r="H136">
        <v>1171.99</v>
      </c>
      <c r="I136" s="1">
        <v>131</v>
      </c>
      <c r="J136" s="1">
        <v>1278.2650000000001</v>
      </c>
      <c r="K136" s="2">
        <v>1259.4770000000001</v>
      </c>
      <c r="L136" s="2">
        <v>1242.604</v>
      </c>
      <c r="M136" s="2">
        <v>1235.095</v>
      </c>
      <c r="N136" s="2">
        <v>1230.1489999999999</v>
      </c>
      <c r="O136" s="3">
        <v>1227.298</v>
      </c>
      <c r="P136" s="2">
        <v>131</v>
      </c>
      <c r="Q136" s="1">
        <v>1263.9860000000001</v>
      </c>
      <c r="R136" s="2">
        <v>1263.7349999999999</v>
      </c>
      <c r="S136" s="2">
        <v>1263.56</v>
      </c>
      <c r="T136" s="2">
        <v>1263.1379999999999</v>
      </c>
      <c r="U136" s="2">
        <v>1266.241</v>
      </c>
      <c r="V136" s="3">
        <v>1271.2349999999999</v>
      </c>
      <c r="W136" s="2">
        <v>131</v>
      </c>
      <c r="X136" s="1">
        <v>1247.3389999999999</v>
      </c>
      <c r="Y136" s="2">
        <v>1242.585</v>
      </c>
      <c r="Z136" s="2">
        <v>1236.6890000000001</v>
      </c>
      <c r="AA136" s="2">
        <v>1232.876</v>
      </c>
      <c r="AB136" s="2">
        <v>1227.6420000000001</v>
      </c>
      <c r="AC136" s="3">
        <v>1226.7650000000001</v>
      </c>
      <c r="AD136" s="2"/>
      <c r="AE136">
        <f t="shared" si="42"/>
        <v>57</v>
      </c>
      <c r="AF136">
        <f t="shared" si="46"/>
        <v>0.74715269966254272</v>
      </c>
      <c r="AG136">
        <f t="shared" si="47"/>
        <v>0.61506608548931441</v>
      </c>
      <c r="AH136">
        <f t="shared" si="48"/>
        <v>0.49644263217097884</v>
      </c>
      <c r="AI136">
        <f t="shared" si="49"/>
        <v>0.44365157480314971</v>
      </c>
      <c r="AJ136">
        <f t="shared" si="50"/>
        <v>0.40887935883014537</v>
      </c>
      <c r="AK136">
        <f t="shared" si="51"/>
        <v>0.38883577052868384</v>
      </c>
      <c r="AL136">
        <f t="shared" si="43"/>
        <v>57</v>
      </c>
      <c r="AM136">
        <f t="shared" si="52"/>
        <v>0.64676602924634485</v>
      </c>
      <c r="AN136">
        <f t="shared" si="53"/>
        <v>0.64500140607423995</v>
      </c>
      <c r="AO136">
        <f t="shared" si="54"/>
        <v>0.64377109111361031</v>
      </c>
      <c r="AP136">
        <f t="shared" si="55"/>
        <v>0.6408042744656911</v>
      </c>
      <c r="AQ136">
        <f t="shared" si="56"/>
        <v>0.66261951631046101</v>
      </c>
      <c r="AR136">
        <f t="shared" si="57"/>
        <v>0.69772919010123657</v>
      </c>
      <c r="AS136">
        <f t="shared" si="44"/>
        <v>57</v>
      </c>
      <c r="AT136">
        <f t="shared" si="58"/>
        <v>0.52973143982002202</v>
      </c>
      <c r="AU136">
        <f t="shared" si="59"/>
        <v>0.49630905511811041</v>
      </c>
      <c r="AV136">
        <f t="shared" si="60"/>
        <v>0.45485798650168774</v>
      </c>
      <c r="AW136">
        <f t="shared" si="61"/>
        <v>0.42805118110236196</v>
      </c>
      <c r="AX136">
        <f t="shared" si="62"/>
        <v>0.39125421822272244</v>
      </c>
      <c r="AY136">
        <f t="shared" si="63"/>
        <v>0.38508858267716595</v>
      </c>
    </row>
    <row r="137" spans="3:51" x14ac:dyDescent="0.35">
      <c r="C137">
        <v>132</v>
      </c>
      <c r="D137" s="10">
        <f t="shared" si="45"/>
        <v>0.59615384615384615</v>
      </c>
      <c r="E137">
        <v>1013.602</v>
      </c>
      <c r="F137">
        <v>1312.607</v>
      </c>
      <c r="G137">
        <v>1318.329</v>
      </c>
      <c r="H137">
        <v>1171.7619999999999</v>
      </c>
      <c r="I137" s="1">
        <v>132</v>
      </c>
      <c r="J137" s="1">
        <v>1278.9380000000001</v>
      </c>
      <c r="K137" s="2">
        <v>1260.845</v>
      </c>
      <c r="L137" s="2">
        <v>1241.856</v>
      </c>
      <c r="M137" s="2">
        <v>1234.7170000000001</v>
      </c>
      <c r="N137" s="2">
        <v>1229.82</v>
      </c>
      <c r="O137" s="3">
        <v>1227.9390000000001</v>
      </c>
      <c r="P137" s="2">
        <v>132</v>
      </c>
      <c r="Q137" s="1">
        <v>1264.0029999999999</v>
      </c>
      <c r="R137" s="2">
        <v>1265.1690000000001</v>
      </c>
      <c r="S137" s="2">
        <v>1263.991</v>
      </c>
      <c r="T137" s="2">
        <v>1263.7670000000001</v>
      </c>
      <c r="U137" s="2">
        <v>1266.9929999999999</v>
      </c>
      <c r="V137" s="3">
        <v>1271.355</v>
      </c>
      <c r="W137" s="2">
        <v>132</v>
      </c>
      <c r="X137" s="1">
        <v>1247.9469999999999</v>
      </c>
      <c r="Y137" s="2">
        <v>1242.4459999999999</v>
      </c>
      <c r="Z137" s="2">
        <v>1236.021</v>
      </c>
      <c r="AA137" s="2">
        <v>1233.1179999999999</v>
      </c>
      <c r="AB137" s="2">
        <v>1227.8389999999999</v>
      </c>
      <c r="AC137" s="3">
        <v>1226.3399999999999</v>
      </c>
      <c r="AD137" s="2"/>
      <c r="AE137">
        <f t="shared" ref="AE137:AE168" si="64">(C137-$C$41)*$E$3</f>
        <v>57.599999999999994</v>
      </c>
      <c r="AF137">
        <f t="shared" si="46"/>
        <v>0.76094998047499118</v>
      </c>
      <c r="AG137">
        <f t="shared" si="47"/>
        <v>0.63248961624480859</v>
      </c>
      <c r="AH137">
        <f t="shared" si="48"/>
        <v>0.49766764883382469</v>
      </c>
      <c r="AI137">
        <f t="shared" si="49"/>
        <v>0.44698072349036277</v>
      </c>
      <c r="AJ137">
        <f t="shared" si="50"/>
        <v>0.41221200610600295</v>
      </c>
      <c r="AK137">
        <f t="shared" si="51"/>
        <v>0.3988568994284506</v>
      </c>
      <c r="AL137">
        <f t="shared" si="43"/>
        <v>57.599999999999994</v>
      </c>
      <c r="AM137">
        <f t="shared" si="52"/>
        <v>0.65491142745571351</v>
      </c>
      <c r="AN137">
        <f t="shared" si="53"/>
        <v>0.66319003159501677</v>
      </c>
      <c r="AO137">
        <f t="shared" si="54"/>
        <v>0.65482622741311391</v>
      </c>
      <c r="AP137">
        <f t="shared" si="55"/>
        <v>0.65323582661791391</v>
      </c>
      <c r="AQ137">
        <f t="shared" si="56"/>
        <v>0.67614043807021884</v>
      </c>
      <c r="AR137">
        <f t="shared" si="57"/>
        <v>0.70711065355532721</v>
      </c>
      <c r="AS137">
        <f t="shared" si="44"/>
        <v>57.599999999999994</v>
      </c>
      <c r="AT137">
        <f t="shared" si="58"/>
        <v>0.54091377045688471</v>
      </c>
      <c r="AU137">
        <f t="shared" si="59"/>
        <v>0.5018566509283251</v>
      </c>
      <c r="AV137">
        <f t="shared" si="60"/>
        <v>0.45623912811956407</v>
      </c>
      <c r="AW137">
        <f t="shared" si="61"/>
        <v>0.4356278178139088</v>
      </c>
      <c r="AX137">
        <f t="shared" si="62"/>
        <v>0.39814689907344947</v>
      </c>
      <c r="AY137">
        <f t="shared" si="63"/>
        <v>0.38750399375199662</v>
      </c>
    </row>
    <row r="138" spans="3:51" x14ac:dyDescent="0.35">
      <c r="C138">
        <v>133</v>
      </c>
      <c r="D138" s="10">
        <f t="shared" si="45"/>
        <v>0.60256410256410253</v>
      </c>
      <c r="E138">
        <v>1014.621</v>
      </c>
      <c r="F138">
        <v>1313.1679999999999</v>
      </c>
      <c r="G138">
        <v>1318.972</v>
      </c>
      <c r="H138">
        <v>1172.2270000000001</v>
      </c>
      <c r="I138" s="1">
        <v>133</v>
      </c>
      <c r="J138" s="1">
        <v>1279.9069999999999</v>
      </c>
      <c r="K138" s="2">
        <v>1259.6669999999999</v>
      </c>
      <c r="L138" s="2">
        <v>1242.0719999999999</v>
      </c>
      <c r="M138" s="2">
        <v>1234.172</v>
      </c>
      <c r="N138" s="2">
        <v>1230.9690000000001</v>
      </c>
      <c r="O138" s="3">
        <v>1227.7139999999999</v>
      </c>
      <c r="P138" s="2">
        <v>133</v>
      </c>
      <c r="Q138" s="1">
        <v>1264.56</v>
      </c>
      <c r="R138" s="2">
        <v>1265.1600000000001</v>
      </c>
      <c r="S138" s="2">
        <v>1264.7180000000001</v>
      </c>
      <c r="T138" s="2">
        <v>1263.68</v>
      </c>
      <c r="U138" s="2">
        <v>1267.6099999999999</v>
      </c>
      <c r="V138" s="3">
        <v>1270.106</v>
      </c>
      <c r="W138" s="2">
        <v>133</v>
      </c>
      <c r="X138" s="1">
        <v>1247.82</v>
      </c>
      <c r="Y138" s="2">
        <v>1243.011</v>
      </c>
      <c r="Z138" s="2">
        <v>1234.895</v>
      </c>
      <c r="AA138" s="2">
        <v>1232.7829999999999</v>
      </c>
      <c r="AB138" s="2">
        <v>1229.1189999999999</v>
      </c>
      <c r="AC138" s="3">
        <v>1226.473</v>
      </c>
      <c r="AD138" s="2"/>
      <c r="AE138">
        <f t="shared" si="64"/>
        <v>58.199999999999996</v>
      </c>
      <c r="AF138">
        <f t="shared" si="46"/>
        <v>0.76400763440020991</v>
      </c>
      <c r="AG138">
        <f t="shared" si="47"/>
        <v>0.6204014445760988</v>
      </c>
      <c r="AH138">
        <f t="shared" si="48"/>
        <v>0.49556197274036579</v>
      </c>
      <c r="AI138">
        <f t="shared" si="49"/>
        <v>0.43951014963708235</v>
      </c>
      <c r="AJ138">
        <f t="shared" si="50"/>
        <v>0.41678432819406735</v>
      </c>
      <c r="AK138">
        <f t="shared" si="51"/>
        <v>0.39368955804201711</v>
      </c>
      <c r="AL138">
        <f t="shared" si="43"/>
        <v>58.199999999999996</v>
      </c>
      <c r="AM138">
        <f t="shared" si="52"/>
        <v>0.65511809906272822</v>
      </c>
      <c r="AN138">
        <f t="shared" si="53"/>
        <v>0.6593751995515863</v>
      </c>
      <c r="AO138">
        <f t="shared" si="54"/>
        <v>0.65623913552479485</v>
      </c>
      <c r="AP138">
        <f t="shared" si="55"/>
        <v>0.64887435167907215</v>
      </c>
      <c r="AQ138">
        <f t="shared" si="56"/>
        <v>0.67675835988108457</v>
      </c>
      <c r="AR138">
        <f t="shared" si="57"/>
        <v>0.69446789791473063</v>
      </c>
      <c r="AS138">
        <f t="shared" si="44"/>
        <v>58.199999999999996</v>
      </c>
      <c r="AT138">
        <f t="shared" si="58"/>
        <v>0.53634499542361669</v>
      </c>
      <c r="AU138">
        <f t="shared" si="59"/>
        <v>0.50222433500542762</v>
      </c>
      <c r="AV138">
        <f t="shared" si="60"/>
        <v>0.44463995572615478</v>
      </c>
      <c r="AW138">
        <f t="shared" si="61"/>
        <v>0.42965496200537739</v>
      </c>
      <c r="AX138">
        <f t="shared" si="62"/>
        <v>0.40365826835342383</v>
      </c>
      <c r="AY138">
        <f t="shared" si="63"/>
        <v>0.38488445519756453</v>
      </c>
    </row>
    <row r="139" spans="3:51" x14ac:dyDescent="0.35">
      <c r="C139">
        <v>134</v>
      </c>
      <c r="D139" s="10">
        <f t="shared" si="45"/>
        <v>0.60897435897435892</v>
      </c>
      <c r="E139">
        <v>1015.312</v>
      </c>
      <c r="F139">
        <v>1314.471</v>
      </c>
      <c r="G139">
        <v>1318.454</v>
      </c>
      <c r="H139">
        <v>1173.0260000000001</v>
      </c>
      <c r="I139" s="1">
        <v>134</v>
      </c>
      <c r="J139" s="1">
        <v>1279.123</v>
      </c>
      <c r="K139" s="2">
        <v>1259.3810000000001</v>
      </c>
      <c r="L139" s="2">
        <v>1242.248</v>
      </c>
      <c r="M139" s="2">
        <v>1235.047</v>
      </c>
      <c r="N139" s="2">
        <v>1230.423</v>
      </c>
      <c r="O139" s="3">
        <v>1227.8499999999999</v>
      </c>
      <c r="P139" s="2">
        <v>134</v>
      </c>
      <c r="Q139" s="1">
        <v>1263.2439999999999</v>
      </c>
      <c r="R139" s="2">
        <v>1265.6990000000001</v>
      </c>
      <c r="S139" s="2">
        <v>1264.8140000000001</v>
      </c>
      <c r="T139" s="2">
        <v>1263.191</v>
      </c>
      <c r="U139" s="2">
        <v>1266.0530000000001</v>
      </c>
      <c r="V139" s="3">
        <v>1270.144</v>
      </c>
      <c r="W139" s="2">
        <v>134</v>
      </c>
      <c r="X139" s="1">
        <v>1248.3430000000001</v>
      </c>
      <c r="Y139" s="2">
        <v>1242.826</v>
      </c>
      <c r="Z139" s="2">
        <v>1236.17</v>
      </c>
      <c r="AA139" s="2">
        <v>1232.2940000000001</v>
      </c>
      <c r="AB139" s="2">
        <v>1228.1790000000001</v>
      </c>
      <c r="AC139" s="3">
        <v>1225.817</v>
      </c>
      <c r="AD139" s="2"/>
      <c r="AE139">
        <f t="shared" si="64"/>
        <v>58.8</v>
      </c>
      <c r="AF139">
        <f t="shared" si="46"/>
        <v>0.75009367598713306</v>
      </c>
      <c r="AG139">
        <f t="shared" si="47"/>
        <v>0.61051999010216029</v>
      </c>
      <c r="AH139">
        <f t="shared" si="48"/>
        <v>0.48939163632507343</v>
      </c>
      <c r="AI139">
        <f t="shared" si="49"/>
        <v>0.43848138852557522</v>
      </c>
      <c r="AJ139">
        <f t="shared" si="50"/>
        <v>0.40579023648768042</v>
      </c>
      <c r="AK139">
        <f t="shared" si="51"/>
        <v>0.38759942026936173</v>
      </c>
      <c r="AL139">
        <f t="shared" si="43"/>
        <v>58.8</v>
      </c>
      <c r="AM139">
        <f t="shared" si="52"/>
        <v>0.63783095903001086</v>
      </c>
      <c r="AN139">
        <f t="shared" si="53"/>
        <v>0.65518752872141151</v>
      </c>
      <c r="AO139">
        <f t="shared" si="54"/>
        <v>0.64893067976952212</v>
      </c>
      <c r="AP139">
        <f t="shared" si="55"/>
        <v>0.63745625508148052</v>
      </c>
      <c r="AQ139">
        <f t="shared" si="56"/>
        <v>0.65769026830216748</v>
      </c>
      <c r="AR139">
        <f t="shared" si="57"/>
        <v>0.68661317119728504</v>
      </c>
      <c r="AS139">
        <f t="shared" si="44"/>
        <v>58.8</v>
      </c>
      <c r="AT139">
        <f t="shared" si="58"/>
        <v>0.53248259040616519</v>
      </c>
      <c r="AU139">
        <f t="shared" si="59"/>
        <v>0.49347803032981008</v>
      </c>
      <c r="AV139">
        <f t="shared" si="60"/>
        <v>0.44642087030294486</v>
      </c>
      <c r="AW139">
        <f t="shared" si="61"/>
        <v>0.41901799285941571</v>
      </c>
      <c r="AX139">
        <f t="shared" si="62"/>
        <v>0.38992541270458514</v>
      </c>
      <c r="AY139">
        <f t="shared" si="63"/>
        <v>0.37322634239457009</v>
      </c>
    </row>
    <row r="140" spans="3:51" x14ac:dyDescent="0.35">
      <c r="C140">
        <v>135</v>
      </c>
      <c r="D140" s="10">
        <f t="shared" si="45"/>
        <v>0.61538461538461542</v>
      </c>
      <c r="E140">
        <v>1016.285</v>
      </c>
      <c r="F140">
        <v>1315.0360000000001</v>
      </c>
      <c r="G140">
        <v>1319.2280000000001</v>
      </c>
      <c r="H140">
        <v>1172.8989999999999</v>
      </c>
      <c r="I140" s="1">
        <v>135</v>
      </c>
      <c r="J140" s="1">
        <v>1278.518</v>
      </c>
      <c r="K140" s="2">
        <v>1260.251</v>
      </c>
      <c r="L140" s="2">
        <v>1244.8520000000001</v>
      </c>
      <c r="M140" s="2">
        <v>1234.9449999999999</v>
      </c>
      <c r="N140" s="2">
        <v>1231.662</v>
      </c>
      <c r="O140" s="3">
        <v>1227.701</v>
      </c>
      <c r="P140" s="2">
        <v>135</v>
      </c>
      <c r="Q140" s="1">
        <v>1264.575</v>
      </c>
      <c r="R140" s="2">
        <v>1264.9469999999999</v>
      </c>
      <c r="S140" s="2">
        <v>1265.0650000000001</v>
      </c>
      <c r="T140" s="2">
        <v>1263.4480000000001</v>
      </c>
      <c r="U140" s="2">
        <v>1265.5350000000001</v>
      </c>
      <c r="V140" s="3">
        <v>1271.79</v>
      </c>
      <c r="W140" s="2">
        <v>135</v>
      </c>
      <c r="X140" s="1">
        <v>1249.2719999999999</v>
      </c>
      <c r="Y140" s="2">
        <v>1242.0119999999999</v>
      </c>
      <c r="Z140" s="2">
        <v>1237.0989999999999</v>
      </c>
      <c r="AA140" s="2">
        <v>1234.681</v>
      </c>
      <c r="AB140" s="2">
        <v>1228.231</v>
      </c>
      <c r="AC140" s="3">
        <v>1226.1759999999999</v>
      </c>
      <c r="AD140" s="2"/>
      <c r="AE140">
        <f t="shared" si="64"/>
        <v>59.4</v>
      </c>
      <c r="AF140">
        <f t="shared" si="46"/>
        <v>0.74307886053596184</v>
      </c>
      <c r="AG140">
        <f t="shared" si="47"/>
        <v>0.6145620070776785</v>
      </c>
      <c r="AH140">
        <f t="shared" si="48"/>
        <v>0.50622286948507511</v>
      </c>
      <c r="AI140">
        <f t="shared" si="49"/>
        <v>0.43652250997277259</v>
      </c>
      <c r="AJ140">
        <f t="shared" si="50"/>
        <v>0.41342507580714433</v>
      </c>
      <c r="AK140">
        <f t="shared" si="51"/>
        <v>0.38555759584063309</v>
      </c>
      <c r="AL140">
        <f t="shared" si="43"/>
        <v>59.4</v>
      </c>
      <c r="AM140">
        <f t="shared" si="52"/>
        <v>0.64498336112342347</v>
      </c>
      <c r="AN140">
        <f t="shared" si="53"/>
        <v>0.64760055439470299</v>
      </c>
      <c r="AO140">
        <f t="shared" si="54"/>
        <v>0.64843073935709949</v>
      </c>
      <c r="AP140">
        <f t="shared" si="55"/>
        <v>0.63705439118596918</v>
      </c>
      <c r="AQ140">
        <f t="shared" si="56"/>
        <v>0.65173740827511539</v>
      </c>
      <c r="AR140">
        <f t="shared" si="57"/>
        <v>0.69574424674785562</v>
      </c>
      <c r="AS140">
        <f t="shared" si="44"/>
        <v>59.4</v>
      </c>
      <c r="AT140">
        <f t="shared" si="58"/>
        <v>0.53731962824598767</v>
      </c>
      <c r="AU140">
        <f t="shared" si="59"/>
        <v>0.48624214666131954</v>
      </c>
      <c r="AV140">
        <f t="shared" si="60"/>
        <v>0.4516769032693807</v>
      </c>
      <c r="AW140">
        <f t="shared" si="61"/>
        <v>0.43466514700605807</v>
      </c>
      <c r="AX140">
        <f t="shared" si="62"/>
        <v>0.38928639270562937</v>
      </c>
      <c r="AY140">
        <f t="shared" si="63"/>
        <v>0.37482851052153893</v>
      </c>
    </row>
    <row r="141" spans="3:51" x14ac:dyDescent="0.35">
      <c r="C141">
        <v>136</v>
      </c>
      <c r="D141" s="10">
        <f t="shared" si="45"/>
        <v>0.62179487179487181</v>
      </c>
      <c r="E141">
        <v>1015.7329999999999</v>
      </c>
      <c r="F141">
        <v>1314.374</v>
      </c>
      <c r="G141">
        <v>1319.252</v>
      </c>
      <c r="H141">
        <v>1172.453</v>
      </c>
      <c r="I141" s="1">
        <v>136</v>
      </c>
      <c r="J141" s="1">
        <v>1278.3399999999999</v>
      </c>
      <c r="K141" s="2">
        <v>1261.2809999999999</v>
      </c>
      <c r="L141" s="2">
        <v>1244.414</v>
      </c>
      <c r="M141" s="2">
        <v>1236.413</v>
      </c>
      <c r="N141" s="2">
        <v>1231.7170000000001</v>
      </c>
      <c r="O141" s="3">
        <v>1228.5740000000001</v>
      </c>
      <c r="P141" s="2">
        <v>136</v>
      </c>
      <c r="Q141" s="1">
        <v>1264.943</v>
      </c>
      <c r="R141" s="2">
        <v>1267.097</v>
      </c>
      <c r="S141" s="2">
        <v>1264.309</v>
      </c>
      <c r="T141" s="2">
        <v>1265.556</v>
      </c>
      <c r="U141" s="2">
        <v>1266.0250000000001</v>
      </c>
      <c r="V141" s="3">
        <v>1271.836</v>
      </c>
      <c r="W141" s="2">
        <v>136</v>
      </c>
      <c r="X141" s="1">
        <v>1248.662</v>
      </c>
      <c r="Y141" s="2">
        <v>1241.931</v>
      </c>
      <c r="Z141" s="2">
        <v>1236.287</v>
      </c>
      <c r="AA141" s="2">
        <v>1234.07</v>
      </c>
      <c r="AB141" s="2">
        <v>1228.7380000000001</v>
      </c>
      <c r="AC141" s="3">
        <v>1226.94</v>
      </c>
      <c r="AD141" s="2"/>
      <c r="AE141">
        <f t="shared" si="64"/>
        <v>60</v>
      </c>
      <c r="AF141">
        <f t="shared" si="46"/>
        <v>0.74609818138259953</v>
      </c>
      <c r="AG141">
        <f t="shared" si="47"/>
        <v>0.6258975063591713</v>
      </c>
      <c r="AH141">
        <f t="shared" si="48"/>
        <v>0.50704969666222754</v>
      </c>
      <c r="AI141">
        <f t="shared" si="49"/>
        <v>0.4506732618851334</v>
      </c>
      <c r="AJ141">
        <f t="shared" si="50"/>
        <v>0.41758443077486845</v>
      </c>
      <c r="AK141">
        <f t="shared" si="51"/>
        <v>0.39543830722726075</v>
      </c>
      <c r="AL141">
        <f t="shared" si="43"/>
        <v>60</v>
      </c>
      <c r="AM141">
        <f t="shared" si="52"/>
        <v>0.6517005939924323</v>
      </c>
      <c r="AN141">
        <f t="shared" si="53"/>
        <v>0.66687805187392968</v>
      </c>
      <c r="AO141">
        <f t="shared" si="54"/>
        <v>0.64723331994560329</v>
      </c>
      <c r="AP141">
        <f t="shared" si="55"/>
        <v>0.65601989839417729</v>
      </c>
      <c r="AQ141">
        <f t="shared" si="56"/>
        <v>0.65932455380105892</v>
      </c>
      <c r="AR141">
        <f t="shared" si="57"/>
        <v>0.70026986844793937</v>
      </c>
      <c r="AS141">
        <f t="shared" si="44"/>
        <v>60</v>
      </c>
      <c r="AT141">
        <f t="shared" si="58"/>
        <v>0.53698184201069632</v>
      </c>
      <c r="AU141">
        <f t="shared" si="59"/>
        <v>0.48955404767441069</v>
      </c>
      <c r="AV141">
        <f t="shared" si="60"/>
        <v>0.44978544401462811</v>
      </c>
      <c r="AW141">
        <f t="shared" si="61"/>
        <v>0.43416407719787725</v>
      </c>
      <c r="AX141">
        <f t="shared" si="62"/>
        <v>0.3965938796936328</v>
      </c>
      <c r="AY141">
        <f t="shared" si="63"/>
        <v>0.38392485960499195</v>
      </c>
    </row>
    <row r="142" spans="3:51" x14ac:dyDescent="0.35">
      <c r="C142">
        <v>137</v>
      </c>
      <c r="D142" s="10">
        <f t="shared" si="45"/>
        <v>0.62820512820512819</v>
      </c>
      <c r="E142">
        <v>1015.279</v>
      </c>
      <c r="F142">
        <v>1313.8889999999999</v>
      </c>
      <c r="G142">
        <v>1318.1389999999999</v>
      </c>
      <c r="H142">
        <v>1172.4269999999999</v>
      </c>
      <c r="I142" s="1">
        <v>137</v>
      </c>
      <c r="J142" s="1">
        <v>1278.7629999999999</v>
      </c>
      <c r="K142" s="2">
        <v>1263.0139999999999</v>
      </c>
      <c r="L142" s="2">
        <v>1243.923</v>
      </c>
      <c r="M142" s="2">
        <v>1235.5309999999999</v>
      </c>
      <c r="N142" s="2">
        <v>1231.4000000000001</v>
      </c>
      <c r="O142" s="3">
        <v>1229.336</v>
      </c>
      <c r="P142" s="2">
        <v>137</v>
      </c>
      <c r="Q142" s="1">
        <v>1265.539</v>
      </c>
      <c r="R142" s="2">
        <v>1267.17</v>
      </c>
      <c r="S142" s="2">
        <v>1265.5060000000001</v>
      </c>
      <c r="T142" s="2">
        <v>1264.213</v>
      </c>
      <c r="U142" s="2">
        <v>1266.6859999999999</v>
      </c>
      <c r="V142" s="3">
        <v>1271.33</v>
      </c>
      <c r="W142" s="2">
        <v>137</v>
      </c>
      <c r="X142" s="1">
        <v>1247.932</v>
      </c>
      <c r="Y142" s="2">
        <v>1242.662</v>
      </c>
      <c r="Z142" s="2">
        <v>1235.8920000000001</v>
      </c>
      <c r="AA142" s="2">
        <v>1233.865</v>
      </c>
      <c r="AB142" s="2">
        <v>1229.845</v>
      </c>
      <c r="AC142" s="3">
        <v>1227.741</v>
      </c>
      <c r="AD142" s="2"/>
      <c r="AE142">
        <f t="shared" si="64"/>
        <v>60.599999999999994</v>
      </c>
      <c r="AF142">
        <f t="shared" si="46"/>
        <v>0.75169303417172117</v>
      </c>
      <c r="AG142">
        <f t="shared" si="47"/>
        <v>0.64036278293817417</v>
      </c>
      <c r="AH142">
        <f t="shared" si="48"/>
        <v>0.5054078126988174</v>
      </c>
      <c r="AI142">
        <f t="shared" si="49"/>
        <v>0.44608446084460879</v>
      </c>
      <c r="AJ142">
        <f t="shared" si="50"/>
        <v>0.41688227227099989</v>
      </c>
      <c r="AK142">
        <f t="shared" si="51"/>
        <v>0.40229178153850581</v>
      </c>
      <c r="AL142">
        <f t="shared" si="43"/>
        <v>60.599999999999994</v>
      </c>
      <c r="AM142">
        <f t="shared" si="52"/>
        <v>0.65821209936237357</v>
      </c>
      <c r="AN142">
        <f t="shared" si="53"/>
        <v>0.66974169741697542</v>
      </c>
      <c r="AO142">
        <f t="shared" si="54"/>
        <v>0.65797882116752338</v>
      </c>
      <c r="AP142">
        <f t="shared" si="55"/>
        <v>0.64883855735109119</v>
      </c>
      <c r="AQ142">
        <f t="shared" si="56"/>
        <v>0.6663202838924942</v>
      </c>
      <c r="AR142">
        <f t="shared" si="57"/>
        <v>0.69914888804060471</v>
      </c>
      <c r="AS142">
        <f t="shared" si="44"/>
        <v>60.599999999999994</v>
      </c>
      <c r="AT142">
        <f t="shared" si="58"/>
        <v>0.53374757885509971</v>
      </c>
      <c r="AU142">
        <f t="shared" si="59"/>
        <v>0.49649375804102963</v>
      </c>
      <c r="AV142">
        <f t="shared" si="60"/>
        <v>0.44863638291555435</v>
      </c>
      <c r="AW142">
        <f t="shared" si="61"/>
        <v>0.43430744652274184</v>
      </c>
      <c r="AX142">
        <f t="shared" si="62"/>
        <v>0.40588992096817605</v>
      </c>
      <c r="AY142">
        <f t="shared" si="63"/>
        <v>0.39101666878737812</v>
      </c>
    </row>
    <row r="143" spans="3:51" x14ac:dyDescent="0.35">
      <c r="C143">
        <v>138</v>
      </c>
      <c r="D143" s="10">
        <f t="shared" si="45"/>
        <v>0.63461538461538458</v>
      </c>
      <c r="E143">
        <v>1014.832</v>
      </c>
      <c r="F143">
        <v>1314.3620000000001</v>
      </c>
      <c r="G143">
        <v>1318.6469999999999</v>
      </c>
      <c r="H143">
        <v>1171.492</v>
      </c>
      <c r="I143" s="1">
        <v>138</v>
      </c>
      <c r="J143" s="1">
        <v>1280.4549999999999</v>
      </c>
      <c r="K143" s="2">
        <v>1261.818</v>
      </c>
      <c r="L143" s="2">
        <v>1245.06</v>
      </c>
      <c r="M143" s="2">
        <v>1235.778</v>
      </c>
      <c r="N143" s="2">
        <v>1231.393</v>
      </c>
      <c r="O143" s="3">
        <v>1228.567</v>
      </c>
      <c r="P143" s="2">
        <v>138</v>
      </c>
      <c r="Q143" s="1">
        <v>1266.415</v>
      </c>
      <c r="R143" s="2">
        <v>1264.6099999999999</v>
      </c>
      <c r="S143" s="2">
        <v>1266.0840000000001</v>
      </c>
      <c r="T143" s="2">
        <v>1263.508</v>
      </c>
      <c r="U143" s="2">
        <v>1266.23</v>
      </c>
      <c r="V143" s="3">
        <v>1270.3989999999999</v>
      </c>
      <c r="W143" s="2">
        <v>138</v>
      </c>
      <c r="X143" s="1">
        <v>1247.93</v>
      </c>
      <c r="Y143" s="2">
        <v>1243.1130000000001</v>
      </c>
      <c r="Z143" s="2">
        <v>1237.1610000000001</v>
      </c>
      <c r="AA143" s="2">
        <v>1233.5039999999999</v>
      </c>
      <c r="AB143" s="2">
        <v>1229.2260000000001</v>
      </c>
      <c r="AC143" s="3">
        <v>1227.145</v>
      </c>
      <c r="AD143" s="2"/>
      <c r="AE143">
        <f t="shared" si="64"/>
        <v>61.199999999999996</v>
      </c>
      <c r="AF143">
        <f t="shared" si="46"/>
        <v>0.76267235948764522</v>
      </c>
      <c r="AG143">
        <f t="shared" si="47"/>
        <v>0.63222509974102292</v>
      </c>
      <c r="AH143">
        <f t="shared" si="48"/>
        <v>0.51492965633092969</v>
      </c>
      <c r="AI143">
        <f t="shared" si="49"/>
        <v>0.44996150346468822</v>
      </c>
      <c r="AJ143">
        <f t="shared" si="50"/>
        <v>0.4192692657660812</v>
      </c>
      <c r="AK143">
        <f t="shared" si="51"/>
        <v>0.39948904598586127</v>
      </c>
      <c r="AL143">
        <f t="shared" si="43"/>
        <v>61.199999999999996</v>
      </c>
      <c r="AM143">
        <f t="shared" si="52"/>
        <v>0.66440120389164925</v>
      </c>
      <c r="AN143">
        <f t="shared" si="53"/>
        <v>0.65176734093931454</v>
      </c>
      <c r="AO143">
        <f t="shared" si="54"/>
        <v>0.66208441240288385</v>
      </c>
      <c r="AP143">
        <f t="shared" si="55"/>
        <v>0.64405403513683768</v>
      </c>
      <c r="AQ143">
        <f t="shared" si="56"/>
        <v>0.66310632043116102</v>
      </c>
      <c r="AR143">
        <f t="shared" si="57"/>
        <v>0.69228669419752109</v>
      </c>
      <c r="AS143">
        <f t="shared" si="44"/>
        <v>61.199999999999996</v>
      </c>
      <c r="AT143">
        <f t="shared" si="58"/>
        <v>0.53501784839364486</v>
      </c>
      <c r="AU143">
        <f t="shared" si="59"/>
        <v>0.50130188283054555</v>
      </c>
      <c r="AV143">
        <f t="shared" si="60"/>
        <v>0.45964163225309751</v>
      </c>
      <c r="AW143">
        <f t="shared" si="61"/>
        <v>0.43404493595576321</v>
      </c>
      <c r="AX143">
        <f t="shared" si="62"/>
        <v>0.40410163085322393</v>
      </c>
      <c r="AY143">
        <f t="shared" si="63"/>
        <v>0.38953594176524092</v>
      </c>
    </row>
    <row r="144" spans="3:51" x14ac:dyDescent="0.35">
      <c r="C144">
        <v>139</v>
      </c>
      <c r="D144" s="10">
        <f t="shared" si="45"/>
        <v>0.64102564102564108</v>
      </c>
      <c r="E144">
        <v>1014.424</v>
      </c>
      <c r="F144">
        <v>1313.6579999999999</v>
      </c>
      <c r="G144">
        <v>1317.88</v>
      </c>
      <c r="H144">
        <v>1171.809</v>
      </c>
      <c r="I144" s="1">
        <v>139</v>
      </c>
      <c r="J144" s="1">
        <v>1279.6980000000001</v>
      </c>
      <c r="K144" s="2">
        <v>1261.7950000000001</v>
      </c>
      <c r="L144" s="2">
        <v>1245.423</v>
      </c>
      <c r="M144" s="2">
        <v>1236.059</v>
      </c>
      <c r="N144" s="2">
        <v>1231.0719999999999</v>
      </c>
      <c r="O144" s="3">
        <v>1227.644</v>
      </c>
      <c r="P144" s="2">
        <v>139</v>
      </c>
      <c r="Q144" s="1">
        <v>1264.3789999999999</v>
      </c>
      <c r="R144" s="2">
        <v>1264.5999999999999</v>
      </c>
      <c r="S144" s="2">
        <v>1264.8209999999999</v>
      </c>
      <c r="T144" s="2">
        <v>1263.848</v>
      </c>
      <c r="U144" s="2">
        <v>1265.0550000000001</v>
      </c>
      <c r="V144" s="3">
        <v>1269.893</v>
      </c>
      <c r="W144" s="2">
        <v>139</v>
      </c>
      <c r="X144" s="1">
        <v>1248.5309999999999</v>
      </c>
      <c r="Y144" s="2">
        <v>1242.056</v>
      </c>
      <c r="Z144" s="2">
        <v>1236.7750000000001</v>
      </c>
      <c r="AA144" s="2">
        <v>1233.4549999999999</v>
      </c>
      <c r="AB144" s="2">
        <v>1227.8389999999999</v>
      </c>
      <c r="AC144" s="3">
        <v>1226.96</v>
      </c>
      <c r="AD144" s="2"/>
      <c r="AE144">
        <f t="shared" si="64"/>
        <v>61.8</v>
      </c>
      <c r="AF144">
        <f t="shared" si="46"/>
        <v>0.76059048706723464</v>
      </c>
      <c r="AG144">
        <f t="shared" si="47"/>
        <v>0.63437881127114149</v>
      </c>
      <c r="AH144">
        <f t="shared" si="48"/>
        <v>0.51896030285726413</v>
      </c>
      <c r="AI144">
        <f t="shared" si="49"/>
        <v>0.45294644304859416</v>
      </c>
      <c r="AJ144">
        <f t="shared" si="50"/>
        <v>0.41778933936791907</v>
      </c>
      <c r="AK144">
        <f t="shared" si="51"/>
        <v>0.39362279607187972</v>
      </c>
      <c r="AL144">
        <f t="shared" si="43"/>
        <v>61.8</v>
      </c>
      <c r="AM144">
        <f t="shared" si="52"/>
        <v>0.65259536549429309</v>
      </c>
      <c r="AN144">
        <f t="shared" si="53"/>
        <v>0.65415336026337856</v>
      </c>
      <c r="AO144">
        <f t="shared" si="54"/>
        <v>0.65571135503246403</v>
      </c>
      <c r="AP144">
        <f t="shared" si="55"/>
        <v>0.64885194819843661</v>
      </c>
      <c r="AQ144">
        <f t="shared" si="56"/>
        <v>0.65736099655267322</v>
      </c>
      <c r="AR144">
        <f t="shared" si="57"/>
        <v>0.69146768747047993</v>
      </c>
      <c r="AS144">
        <f t="shared" si="44"/>
        <v>61.8</v>
      </c>
      <c r="AT144">
        <f t="shared" si="58"/>
        <v>0.540870926125669</v>
      </c>
      <c r="AU144">
        <f t="shared" si="59"/>
        <v>0.49522379431649222</v>
      </c>
      <c r="AV144">
        <f t="shared" si="60"/>
        <v>0.45799406411042837</v>
      </c>
      <c r="AW144">
        <f t="shared" si="61"/>
        <v>0.43458889382371385</v>
      </c>
      <c r="AX144">
        <f t="shared" si="62"/>
        <v>0.39499749733871936</v>
      </c>
      <c r="AY144">
        <f t="shared" si="63"/>
        <v>0.38880076701281008</v>
      </c>
    </row>
    <row r="145" spans="3:51" x14ac:dyDescent="0.35">
      <c r="C145">
        <v>140</v>
      </c>
      <c r="D145" s="10">
        <f t="shared" si="45"/>
        <v>0.64743589743589747</v>
      </c>
      <c r="E145">
        <v>1015.788</v>
      </c>
      <c r="F145">
        <v>1313.414</v>
      </c>
      <c r="G145">
        <v>1318.963</v>
      </c>
      <c r="H145">
        <v>1171.741</v>
      </c>
      <c r="I145" s="1">
        <v>140</v>
      </c>
      <c r="J145" s="1">
        <v>1279.2840000000001</v>
      </c>
      <c r="K145" s="2">
        <v>1262.4169999999999</v>
      </c>
      <c r="L145" s="2">
        <v>1244.021</v>
      </c>
      <c r="M145" s="2">
        <v>1236.9259999999999</v>
      </c>
      <c r="N145" s="2">
        <v>1231.723</v>
      </c>
      <c r="O145" s="3">
        <v>1228.165</v>
      </c>
      <c r="P145" s="2">
        <v>140</v>
      </c>
      <c r="Q145" s="1">
        <v>1264.355</v>
      </c>
      <c r="R145" s="2">
        <v>1265.5930000000001</v>
      </c>
      <c r="S145" s="2">
        <v>1265.365</v>
      </c>
      <c r="T145" s="2">
        <v>1265.4480000000001</v>
      </c>
      <c r="U145" s="2">
        <v>1265.8230000000001</v>
      </c>
      <c r="V145" s="3">
        <v>1270.5889999999999</v>
      </c>
      <c r="W145" s="2">
        <v>140</v>
      </c>
      <c r="X145" s="1">
        <v>1247.394</v>
      </c>
      <c r="Y145" s="2">
        <v>1241.998</v>
      </c>
      <c r="Z145" s="2">
        <v>1236.1089999999999</v>
      </c>
      <c r="AA145" s="2">
        <v>1233.6320000000001</v>
      </c>
      <c r="AB145" s="2">
        <v>1227.769</v>
      </c>
      <c r="AC145" s="3">
        <v>1227.501</v>
      </c>
      <c r="AD145" s="2"/>
      <c r="AE145">
        <f t="shared" si="64"/>
        <v>62.4</v>
      </c>
      <c r="AF145">
        <f t="shared" si="46"/>
        <v>0.7590931228956832</v>
      </c>
      <c r="AG145">
        <f t="shared" si="47"/>
        <v>0.64003726892209478</v>
      </c>
      <c r="AH145">
        <f t="shared" si="48"/>
        <v>0.51018895625842586</v>
      </c>
      <c r="AI145">
        <f t="shared" si="49"/>
        <v>0.46010884219293685</v>
      </c>
      <c r="AJ145">
        <f t="shared" si="50"/>
        <v>0.42338342521157857</v>
      </c>
      <c r="AK145">
        <f t="shared" si="51"/>
        <v>0.39826925384512207</v>
      </c>
      <c r="AL145">
        <f t="shared" si="43"/>
        <v>62.4</v>
      </c>
      <c r="AM145">
        <f t="shared" si="52"/>
        <v>0.65371665737296469</v>
      </c>
      <c r="AN145">
        <f t="shared" si="53"/>
        <v>0.66245509024302507</v>
      </c>
      <c r="AO145">
        <f t="shared" si="54"/>
        <v>0.66084575042527527</v>
      </c>
      <c r="AP145">
        <f t="shared" si="55"/>
        <v>0.6614316065870004</v>
      </c>
      <c r="AQ145">
        <f t="shared" si="56"/>
        <v>0.66407854707671965</v>
      </c>
      <c r="AR145">
        <f t="shared" si="57"/>
        <v>0.69771939607405753</v>
      </c>
      <c r="AS145">
        <f t="shared" si="44"/>
        <v>62.4</v>
      </c>
      <c r="AT145">
        <f t="shared" si="58"/>
        <v>0.53399730364995457</v>
      </c>
      <c r="AU145">
        <f t="shared" si="59"/>
        <v>0.49590959462988754</v>
      </c>
      <c r="AV145">
        <f t="shared" si="60"/>
        <v>0.45434204117933508</v>
      </c>
      <c r="AW145">
        <f t="shared" si="61"/>
        <v>0.4368581169312436</v>
      </c>
      <c r="AX145">
        <f t="shared" si="62"/>
        <v>0.39547408468797879</v>
      </c>
      <c r="AY145">
        <f t="shared" si="63"/>
        <v>0.39358240455132587</v>
      </c>
    </row>
    <row r="146" spans="3:51" x14ac:dyDescent="0.35">
      <c r="C146">
        <v>141</v>
      </c>
      <c r="D146" s="10">
        <f t="shared" si="45"/>
        <v>0.65384615384615385</v>
      </c>
      <c r="E146">
        <v>1014.924</v>
      </c>
      <c r="F146">
        <v>1313.4490000000001</v>
      </c>
      <c r="G146">
        <v>1318.991</v>
      </c>
      <c r="H146">
        <v>1172.1590000000001</v>
      </c>
      <c r="I146" s="1">
        <v>141</v>
      </c>
      <c r="J146" s="1">
        <v>1280.1210000000001</v>
      </c>
      <c r="K146" s="2">
        <v>1263.2059999999999</v>
      </c>
      <c r="L146" s="2">
        <v>1244.319</v>
      </c>
      <c r="M146" s="2">
        <v>1238.4639999999999</v>
      </c>
      <c r="N146" s="2">
        <v>1231.694</v>
      </c>
      <c r="O146" s="3">
        <v>1231.049</v>
      </c>
      <c r="P146" s="2">
        <v>141</v>
      </c>
      <c r="Q146" s="1">
        <v>1265.777</v>
      </c>
      <c r="R146" s="2">
        <v>1265.6610000000001</v>
      </c>
      <c r="S146" s="2">
        <v>1265.4179999999999</v>
      </c>
      <c r="T146" s="2">
        <v>1264.9549999999999</v>
      </c>
      <c r="U146" s="2">
        <v>1265.817</v>
      </c>
      <c r="V146" s="3">
        <v>1270.943</v>
      </c>
      <c r="W146" s="2">
        <v>141</v>
      </c>
      <c r="X146" s="1">
        <v>1247.865</v>
      </c>
      <c r="Y146" s="2">
        <v>1244.2049999999999</v>
      </c>
      <c r="Z146" s="2">
        <v>1236.675</v>
      </c>
      <c r="AA146" s="2">
        <v>1233.893</v>
      </c>
      <c r="AB146" s="2">
        <v>1229.9359999999999</v>
      </c>
      <c r="AC146" s="3">
        <v>1228.7070000000001</v>
      </c>
      <c r="AD146" s="2"/>
      <c r="AE146">
        <f t="shared" si="64"/>
        <v>63</v>
      </c>
      <c r="AF146">
        <f t="shared" si="46"/>
        <v>0.76411635643003761</v>
      </c>
      <c r="AG146">
        <f t="shared" si="47"/>
        <v>0.64439804657088129</v>
      </c>
      <c r="AH146">
        <f t="shared" si="48"/>
        <v>0.51072262722060924</v>
      </c>
      <c r="AI146">
        <f t="shared" si="49"/>
        <v>0.46928303489277268</v>
      </c>
      <c r="AJ146">
        <f t="shared" si="50"/>
        <v>0.42136740038219173</v>
      </c>
      <c r="AK146">
        <f t="shared" si="51"/>
        <v>0.41680232146648655</v>
      </c>
      <c r="AL146">
        <f t="shared" si="43"/>
        <v>63</v>
      </c>
      <c r="AM146">
        <f t="shared" si="52"/>
        <v>0.66259466345813545</v>
      </c>
      <c r="AN146">
        <f t="shared" si="53"/>
        <v>0.66177365701748159</v>
      </c>
      <c r="AO146">
        <f t="shared" si="54"/>
        <v>0.66005379007714493</v>
      </c>
      <c r="AP146">
        <f t="shared" si="55"/>
        <v>0.65677684195625907</v>
      </c>
      <c r="AQ146">
        <f t="shared" si="56"/>
        <v>0.66287776912732621</v>
      </c>
      <c r="AR146">
        <f t="shared" si="57"/>
        <v>0.69915776063415602</v>
      </c>
      <c r="AS146">
        <f t="shared" si="44"/>
        <v>63</v>
      </c>
      <c r="AT146">
        <f t="shared" si="58"/>
        <v>0.53581994479439399</v>
      </c>
      <c r="AU146">
        <f t="shared" si="59"/>
        <v>0.50991577606341454</v>
      </c>
      <c r="AV146">
        <f t="shared" si="60"/>
        <v>0.45662113383820419</v>
      </c>
      <c r="AW146">
        <f t="shared" si="61"/>
        <v>0.43693113454596888</v>
      </c>
      <c r="AX146">
        <f t="shared" si="62"/>
        <v>0.40892490622124589</v>
      </c>
      <c r="AY146">
        <f t="shared" si="63"/>
        <v>0.40022648453535292</v>
      </c>
    </row>
    <row r="147" spans="3:51" x14ac:dyDescent="0.35">
      <c r="C147">
        <v>142</v>
      </c>
      <c r="D147" s="10">
        <f t="shared" si="45"/>
        <v>0.66025641025641024</v>
      </c>
      <c r="E147">
        <v>1015.51</v>
      </c>
      <c r="F147">
        <v>1314.347</v>
      </c>
      <c r="G147">
        <v>1319.741</v>
      </c>
      <c r="H147">
        <v>1172.453</v>
      </c>
      <c r="I147" s="1">
        <v>142</v>
      </c>
      <c r="J147" s="1">
        <v>1281.615</v>
      </c>
      <c r="K147" s="2">
        <v>1264.7560000000001</v>
      </c>
      <c r="L147" s="2">
        <v>1246.4680000000001</v>
      </c>
      <c r="M147" s="2">
        <v>1239.2</v>
      </c>
      <c r="N147" s="2">
        <v>1233.972</v>
      </c>
      <c r="O147" s="3">
        <v>1230.212</v>
      </c>
      <c r="P147" s="2">
        <v>142</v>
      </c>
      <c r="Q147" s="1">
        <v>1266.0550000000001</v>
      </c>
      <c r="R147" s="2">
        <v>1265.277</v>
      </c>
      <c r="S147" s="2">
        <v>1265.6410000000001</v>
      </c>
      <c r="T147" s="2">
        <v>1265.143</v>
      </c>
      <c r="U147" s="2">
        <v>1267.144</v>
      </c>
      <c r="V147" s="3">
        <v>1270.172</v>
      </c>
      <c r="W147" s="2">
        <v>142</v>
      </c>
      <c r="X147" s="1">
        <v>1249.521</v>
      </c>
      <c r="Y147" s="2">
        <v>1244.6279999999999</v>
      </c>
      <c r="Z147" s="2">
        <v>1237.289</v>
      </c>
      <c r="AA147" s="2">
        <v>1235.153</v>
      </c>
      <c r="AB147" s="2">
        <v>1229.6890000000001</v>
      </c>
      <c r="AC147" s="3">
        <v>1228.9059999999999</v>
      </c>
      <c r="AD147" s="2"/>
      <c r="AE147">
        <f t="shared" si="64"/>
        <v>63.599999999999994</v>
      </c>
      <c r="AF147">
        <f t="shared" si="46"/>
        <v>0.76932076056774801</v>
      </c>
      <c r="AG147">
        <f t="shared" si="47"/>
        <v>0.65050671628116841</v>
      </c>
      <c r="AH147">
        <f t="shared" si="48"/>
        <v>0.52162177400031073</v>
      </c>
      <c r="AI147">
        <f t="shared" si="49"/>
        <v>0.47040043976489543</v>
      </c>
      <c r="AJ147">
        <f t="shared" si="50"/>
        <v>0.43355603478653082</v>
      </c>
      <c r="AK147">
        <f t="shared" si="51"/>
        <v>0.40705738086177012</v>
      </c>
      <c r="AL147">
        <f t="shared" si="43"/>
        <v>63.599999999999994</v>
      </c>
      <c r="AM147">
        <f t="shared" si="52"/>
        <v>0.65966143741102579</v>
      </c>
      <c r="AN147">
        <f t="shared" si="53"/>
        <v>0.65417847125318951</v>
      </c>
      <c r="AO147">
        <f t="shared" si="54"/>
        <v>0.65674376647356547</v>
      </c>
      <c r="AP147">
        <f t="shared" si="55"/>
        <v>0.65323410433140272</v>
      </c>
      <c r="AQ147">
        <f t="shared" si="56"/>
        <v>0.66733618052912758</v>
      </c>
      <c r="AR147">
        <f t="shared" si="57"/>
        <v>0.68867605395577014</v>
      </c>
      <c r="AS147">
        <f t="shared" si="44"/>
        <v>63.599999999999994</v>
      </c>
      <c r="AT147">
        <f t="shared" si="58"/>
        <v>0.54313783528549464</v>
      </c>
      <c r="AU147">
        <f t="shared" si="59"/>
        <v>0.508654347611597</v>
      </c>
      <c r="AV147">
        <f t="shared" si="60"/>
        <v>0.45693263985792221</v>
      </c>
      <c r="AW147">
        <f t="shared" si="61"/>
        <v>0.44187914922406896</v>
      </c>
      <c r="AX147">
        <f t="shared" si="62"/>
        <v>0.40337153086106603</v>
      </c>
      <c r="AY147">
        <f t="shared" si="63"/>
        <v>0.3978533271315205</v>
      </c>
    </row>
    <row r="148" spans="3:51" x14ac:dyDescent="0.35">
      <c r="C148">
        <v>143</v>
      </c>
      <c r="D148" s="10">
        <f t="shared" si="45"/>
        <v>0.66666666666666663</v>
      </c>
      <c r="E148">
        <v>1015.837</v>
      </c>
      <c r="F148">
        <v>1314.367</v>
      </c>
      <c r="G148">
        <v>1319.3230000000001</v>
      </c>
      <c r="H148">
        <v>1172.1659999999999</v>
      </c>
      <c r="I148" s="1">
        <v>143</v>
      </c>
      <c r="J148" s="1">
        <v>1281.681</v>
      </c>
      <c r="K148" s="2">
        <v>1264.4970000000001</v>
      </c>
      <c r="L148" s="2">
        <v>1246.3109999999999</v>
      </c>
      <c r="M148" s="2">
        <v>1237.259</v>
      </c>
      <c r="N148" s="2">
        <v>1234.365</v>
      </c>
      <c r="O148" s="3">
        <v>1229.07</v>
      </c>
      <c r="P148" s="2">
        <v>143</v>
      </c>
      <c r="Q148" s="1">
        <v>1265.8879999999999</v>
      </c>
      <c r="R148" s="2">
        <v>1265.5930000000001</v>
      </c>
      <c r="S148" s="2">
        <v>1265.55</v>
      </c>
      <c r="T148" s="2">
        <v>1264.076</v>
      </c>
      <c r="U148" s="2">
        <v>1267.817</v>
      </c>
      <c r="V148" s="3">
        <v>1270.318</v>
      </c>
      <c r="W148" s="2">
        <v>143</v>
      </c>
      <c r="X148" s="1">
        <v>1250.0909999999999</v>
      </c>
      <c r="Y148" s="2">
        <v>1243.414</v>
      </c>
      <c r="Z148" s="2">
        <v>1238.6079999999999</v>
      </c>
      <c r="AA148" s="2">
        <v>1234.7260000000001</v>
      </c>
      <c r="AB148" s="2">
        <v>1231.0519999999999</v>
      </c>
      <c r="AC148" s="3">
        <v>1227.722</v>
      </c>
      <c r="AD148" s="2"/>
      <c r="AE148">
        <f t="shared" si="64"/>
        <v>64.2</v>
      </c>
      <c r="AF148">
        <f t="shared" si="46"/>
        <v>0.77014226341586967</v>
      </c>
      <c r="AG148">
        <f t="shared" si="47"/>
        <v>0.64929923136968182</v>
      </c>
      <c r="AH148">
        <f t="shared" si="48"/>
        <v>0.52140983537387198</v>
      </c>
      <c r="AI148">
        <f t="shared" si="49"/>
        <v>0.45775346164935593</v>
      </c>
      <c r="AJ148">
        <f t="shared" si="50"/>
        <v>0.437401987327797</v>
      </c>
      <c r="AK148">
        <f t="shared" si="51"/>
        <v>0.4001659622646816</v>
      </c>
      <c r="AL148">
        <f t="shared" si="43"/>
        <v>64.2</v>
      </c>
      <c r="AM148">
        <f t="shared" si="52"/>
        <v>0.6590811597668087</v>
      </c>
      <c r="AN148">
        <f t="shared" si="53"/>
        <v>0.65700663145828875</v>
      </c>
      <c r="AO148">
        <f t="shared" si="54"/>
        <v>0.65670424258619842</v>
      </c>
      <c r="AP148">
        <f t="shared" si="55"/>
        <v>0.64633863334294461</v>
      </c>
      <c r="AQ148">
        <f t="shared" si="56"/>
        <v>0.67264646521473159</v>
      </c>
      <c r="AR148">
        <f t="shared" si="57"/>
        <v>0.69023424589137927</v>
      </c>
      <c r="AS148">
        <f t="shared" si="44"/>
        <v>64.2</v>
      </c>
      <c r="AT148">
        <f t="shared" si="58"/>
        <v>0.54799192692034471</v>
      </c>
      <c r="AU148">
        <f t="shared" si="59"/>
        <v>0.50103726415426075</v>
      </c>
      <c r="AV148">
        <f t="shared" si="60"/>
        <v>0.46724003347374488</v>
      </c>
      <c r="AW148">
        <f t="shared" si="61"/>
        <v>0.43994064739347938</v>
      </c>
      <c r="AX148">
        <f t="shared" si="62"/>
        <v>0.41410397957820239</v>
      </c>
      <c r="AY148">
        <f t="shared" si="63"/>
        <v>0.39068642273964338</v>
      </c>
    </row>
    <row r="149" spans="3:51" x14ac:dyDescent="0.35">
      <c r="C149">
        <v>144</v>
      </c>
      <c r="D149" s="10">
        <f t="shared" si="45"/>
        <v>0.67307692307692313</v>
      </c>
      <c r="E149">
        <v>1014.902</v>
      </c>
      <c r="F149">
        <v>1312.8969999999999</v>
      </c>
      <c r="G149">
        <v>1320.327</v>
      </c>
      <c r="H149">
        <v>1171.5909999999999</v>
      </c>
      <c r="I149" s="1">
        <v>144</v>
      </c>
      <c r="J149" s="1">
        <v>1282.9259999999999</v>
      </c>
      <c r="K149" s="2">
        <v>1264.269</v>
      </c>
      <c r="L149" s="2">
        <v>1246.3679999999999</v>
      </c>
      <c r="M149" s="2">
        <v>1235.5920000000001</v>
      </c>
      <c r="N149" s="2">
        <v>1232.973</v>
      </c>
      <c r="O149" s="3">
        <v>1229.105</v>
      </c>
      <c r="P149" s="2">
        <v>144</v>
      </c>
      <c r="Q149" s="1">
        <v>1264.845</v>
      </c>
      <c r="R149" s="2">
        <v>1265.4870000000001</v>
      </c>
      <c r="S149" s="2">
        <v>1264.664</v>
      </c>
      <c r="T149" s="2">
        <v>1264.2729999999999</v>
      </c>
      <c r="U149" s="2">
        <v>1267.692</v>
      </c>
      <c r="V149" s="3">
        <v>1269.3520000000001</v>
      </c>
      <c r="W149" s="2">
        <v>144</v>
      </c>
      <c r="X149" s="1">
        <v>1249.1389999999999</v>
      </c>
      <c r="Y149" s="2">
        <v>1243.7629999999999</v>
      </c>
      <c r="Z149" s="2">
        <v>1238.07</v>
      </c>
      <c r="AA149" s="2">
        <v>1234.0550000000001</v>
      </c>
      <c r="AB149" s="2">
        <v>1229.4670000000001</v>
      </c>
      <c r="AC149" s="3">
        <v>1227.069</v>
      </c>
      <c r="AD149" s="2"/>
      <c r="AE149">
        <f t="shared" si="64"/>
        <v>64.8</v>
      </c>
      <c r="AF149">
        <f t="shared" si="46"/>
        <v>0.78790001839978485</v>
      </c>
      <c r="AG149">
        <f t="shared" si="47"/>
        <v>0.65586740831953405</v>
      </c>
      <c r="AH149">
        <f t="shared" si="48"/>
        <v>0.52918488953052256</v>
      </c>
      <c r="AI149">
        <f t="shared" si="49"/>
        <v>0.45292485810935262</v>
      </c>
      <c r="AJ149">
        <f t="shared" si="50"/>
        <v>0.43439061327898354</v>
      </c>
      <c r="AK149">
        <f t="shared" si="51"/>
        <v>0.40701739487353761</v>
      </c>
      <c r="AL149">
        <f t="shared" si="43"/>
        <v>64.8</v>
      </c>
      <c r="AM149">
        <f t="shared" si="52"/>
        <v>0.65994366835095541</v>
      </c>
      <c r="AN149">
        <f t="shared" si="53"/>
        <v>0.66448699984431059</v>
      </c>
      <c r="AO149">
        <f t="shared" si="54"/>
        <v>0.65866276025080372</v>
      </c>
      <c r="AP149">
        <f t="shared" si="55"/>
        <v>0.65589571568086269</v>
      </c>
      <c r="AQ149">
        <f t="shared" si="56"/>
        <v>0.68009143277709427</v>
      </c>
      <c r="AR149">
        <f t="shared" si="57"/>
        <v>0.69183898772876007</v>
      </c>
      <c r="AS149">
        <f t="shared" si="44"/>
        <v>64.8</v>
      </c>
      <c r="AT149">
        <f t="shared" si="58"/>
        <v>0.54879481409140429</v>
      </c>
      <c r="AU149">
        <f t="shared" si="59"/>
        <v>0.51074972046480693</v>
      </c>
      <c r="AV149">
        <f t="shared" si="60"/>
        <v>0.47046126845286135</v>
      </c>
      <c r="AW149">
        <f t="shared" si="61"/>
        <v>0.44204775451856365</v>
      </c>
      <c r="AX149">
        <f t="shared" si="62"/>
        <v>0.4095792110738411</v>
      </c>
      <c r="AY149">
        <f t="shared" si="63"/>
        <v>0.39260894795691653</v>
      </c>
    </row>
    <row r="150" spans="3:51" x14ac:dyDescent="0.35">
      <c r="C150">
        <v>145</v>
      </c>
      <c r="D150" s="10">
        <f t="shared" si="45"/>
        <v>0.67948717948717952</v>
      </c>
      <c r="E150">
        <v>1016.38</v>
      </c>
      <c r="F150">
        <v>1314.5640000000001</v>
      </c>
      <c r="G150">
        <v>1318.96</v>
      </c>
      <c r="H150">
        <v>1170.836</v>
      </c>
      <c r="I150" s="1">
        <v>145</v>
      </c>
      <c r="J150" s="1">
        <v>1282.6010000000001</v>
      </c>
      <c r="K150" s="2">
        <v>1266.6210000000001</v>
      </c>
      <c r="L150" s="2">
        <v>1243.53</v>
      </c>
      <c r="M150" s="2">
        <v>1235.9069999999999</v>
      </c>
      <c r="N150" s="2">
        <v>1232.1590000000001</v>
      </c>
      <c r="O150" s="3">
        <v>1230.165</v>
      </c>
      <c r="P150" s="2">
        <v>145</v>
      </c>
      <c r="Q150" s="1">
        <v>1265.289</v>
      </c>
      <c r="R150" s="2">
        <v>1265.684</v>
      </c>
      <c r="S150" s="2">
        <v>1265.2280000000001</v>
      </c>
      <c r="T150" s="2">
        <v>1265.559</v>
      </c>
      <c r="U150" s="2">
        <v>1266.855</v>
      </c>
      <c r="V150" s="3">
        <v>1271.0250000000001</v>
      </c>
      <c r="W150" s="2">
        <v>145</v>
      </c>
      <c r="X150" s="1">
        <v>1248.579</v>
      </c>
      <c r="Y150" s="2">
        <v>1244.4290000000001</v>
      </c>
      <c r="Z150" s="2">
        <v>1236.761</v>
      </c>
      <c r="AA150" s="2">
        <v>1234.2449999999999</v>
      </c>
      <c r="AB150" s="2">
        <v>1229.046</v>
      </c>
      <c r="AC150" s="3">
        <v>1228.68</v>
      </c>
      <c r="AD150" s="2"/>
      <c r="AE150">
        <f t="shared" si="64"/>
        <v>65.399999999999991</v>
      </c>
      <c r="AF150">
        <f t="shared" si="46"/>
        <v>0.77761466102638355</v>
      </c>
      <c r="AG150">
        <f t="shared" si="47"/>
        <v>0.6664324279194036</v>
      </c>
      <c r="AH150">
        <f t="shared" si="48"/>
        <v>0.50577479683847215</v>
      </c>
      <c r="AI150">
        <f t="shared" si="49"/>
        <v>0.45273711454970417</v>
      </c>
      <c r="AJ150">
        <f t="shared" si="50"/>
        <v>0.42666008015139756</v>
      </c>
      <c r="AK150">
        <f t="shared" si="51"/>
        <v>0.41278665256595737</v>
      </c>
      <c r="AL150">
        <f t="shared" si="43"/>
        <v>65.399999999999991</v>
      </c>
      <c r="AM150">
        <f t="shared" si="52"/>
        <v>0.65716492263163706</v>
      </c>
      <c r="AN150">
        <f t="shared" si="53"/>
        <v>0.65991316931982569</v>
      </c>
      <c r="AO150">
        <f t="shared" si="54"/>
        <v>0.65674050985194266</v>
      </c>
      <c r="AP150">
        <f t="shared" si="55"/>
        <v>0.65904347100077865</v>
      </c>
      <c r="AQ150">
        <f t="shared" si="56"/>
        <v>0.66806050317265919</v>
      </c>
      <c r="AR150">
        <f t="shared" si="57"/>
        <v>0.69707363909607056</v>
      </c>
      <c r="AS150">
        <f t="shared" si="44"/>
        <v>65.399999999999991</v>
      </c>
      <c r="AT150">
        <f t="shared" si="58"/>
        <v>0.54090365134142204</v>
      </c>
      <c r="AU150">
        <f t="shared" si="59"/>
        <v>0.51202966714905962</v>
      </c>
      <c r="AV150">
        <f t="shared" si="60"/>
        <v>0.45867889346543417</v>
      </c>
      <c r="AW150">
        <f t="shared" si="61"/>
        <v>0.44117360569965386</v>
      </c>
      <c r="AX150">
        <f t="shared" si="62"/>
        <v>0.40500111321384846</v>
      </c>
      <c r="AY150">
        <f t="shared" si="63"/>
        <v>0.4024546365356787</v>
      </c>
    </row>
    <row r="151" spans="3:51" x14ac:dyDescent="0.35">
      <c r="C151">
        <v>146</v>
      </c>
      <c r="D151" s="10">
        <f t="shared" si="45"/>
        <v>0.6858974358974359</v>
      </c>
      <c r="E151">
        <v>1015.256</v>
      </c>
      <c r="F151">
        <v>1315.0129999999999</v>
      </c>
      <c r="G151">
        <v>1319.88</v>
      </c>
      <c r="H151">
        <v>1171.4010000000001</v>
      </c>
      <c r="I151" s="1">
        <v>146</v>
      </c>
      <c r="J151" s="1">
        <v>1282.7670000000001</v>
      </c>
      <c r="K151" s="2">
        <v>1266.662</v>
      </c>
      <c r="L151" s="2">
        <v>1246.115</v>
      </c>
      <c r="M151" s="2">
        <v>1236.6099999999999</v>
      </c>
      <c r="N151" s="2">
        <v>1232.6099999999999</v>
      </c>
      <c r="O151" s="3">
        <v>1230.0809999999999</v>
      </c>
      <c r="P151" s="2">
        <v>146</v>
      </c>
      <c r="Q151" s="1">
        <v>1266.0150000000001</v>
      </c>
      <c r="R151" s="2">
        <v>1265.567</v>
      </c>
      <c r="S151" s="2">
        <v>1264.1790000000001</v>
      </c>
      <c r="T151" s="2">
        <v>1264.8430000000001</v>
      </c>
      <c r="U151" s="2">
        <v>1266.4059999999999</v>
      </c>
      <c r="V151" s="3">
        <v>1270.2909999999999</v>
      </c>
      <c r="W151" s="2">
        <v>146</v>
      </c>
      <c r="X151" s="1">
        <v>1250.567</v>
      </c>
      <c r="Y151" s="2">
        <v>1244.125</v>
      </c>
      <c r="Z151" s="2">
        <v>1236.0989999999999</v>
      </c>
      <c r="AA151" s="2">
        <v>1233.539</v>
      </c>
      <c r="AB151" s="2">
        <v>1228.9169999999999</v>
      </c>
      <c r="AC151" s="3">
        <v>1228.73</v>
      </c>
      <c r="AD151" s="2"/>
      <c r="AE151">
        <f t="shared" si="64"/>
        <v>66</v>
      </c>
      <c r="AF151">
        <f t="shared" si="46"/>
        <v>0.77546444586803398</v>
      </c>
      <c r="AG151">
        <f t="shared" si="47"/>
        <v>0.66332200651756168</v>
      </c>
      <c r="AH151">
        <f t="shared" si="48"/>
        <v>0.52024900426148246</v>
      </c>
      <c r="AI151">
        <f t="shared" si="49"/>
        <v>0.45406372726513033</v>
      </c>
      <c r="AJ151">
        <f t="shared" si="50"/>
        <v>0.4262109015959662</v>
      </c>
      <c r="AK151">
        <f t="shared" si="51"/>
        <v>0.40860095256663714</v>
      </c>
      <c r="AL151">
        <f t="shared" si="43"/>
        <v>66</v>
      </c>
      <c r="AM151">
        <f t="shared" si="52"/>
        <v>0.65881681196557484</v>
      </c>
      <c r="AN151">
        <f t="shared" si="53"/>
        <v>0.65569729549062783</v>
      </c>
      <c r="AO151">
        <f t="shared" si="54"/>
        <v>0.64603236498342842</v>
      </c>
      <c r="AP151">
        <f t="shared" si="55"/>
        <v>0.6506559340445095</v>
      </c>
      <c r="AQ151">
        <f t="shared" si="56"/>
        <v>0.66153942567473456</v>
      </c>
      <c r="AR151">
        <f t="shared" si="57"/>
        <v>0.68859148260591019</v>
      </c>
      <c r="AS151">
        <f t="shared" si="44"/>
        <v>66</v>
      </c>
      <c r="AT151">
        <f t="shared" si="58"/>
        <v>0.55124919923126214</v>
      </c>
      <c r="AU151">
        <f t="shared" si="59"/>
        <v>0.50639222349107327</v>
      </c>
      <c r="AV151">
        <f t="shared" si="60"/>
        <v>0.45050552878589484</v>
      </c>
      <c r="AW151">
        <f t="shared" si="61"/>
        <v>0.43267972035763019</v>
      </c>
      <c r="AX151">
        <f t="shared" si="62"/>
        <v>0.40049578029691046</v>
      </c>
      <c r="AY151">
        <f t="shared" si="63"/>
        <v>0.39919366069687778</v>
      </c>
    </row>
    <row r="152" spans="3:51" x14ac:dyDescent="0.35">
      <c r="C152">
        <v>147</v>
      </c>
      <c r="D152" s="10">
        <f t="shared" si="45"/>
        <v>0.69230769230769229</v>
      </c>
      <c r="E152">
        <v>1016.0069999999999</v>
      </c>
      <c r="F152">
        <v>1315.335</v>
      </c>
      <c r="G152">
        <v>1318.221</v>
      </c>
      <c r="H152">
        <v>1172.3530000000001</v>
      </c>
      <c r="I152" s="1">
        <v>147</v>
      </c>
      <c r="J152" s="1">
        <v>1282.095</v>
      </c>
      <c r="K152" s="2">
        <v>1266.616</v>
      </c>
      <c r="L152" s="2">
        <v>1245.95</v>
      </c>
      <c r="M152" s="2">
        <v>1235.2660000000001</v>
      </c>
      <c r="N152" s="2">
        <v>1232.5989999999999</v>
      </c>
      <c r="O152" s="3">
        <v>1229.4580000000001</v>
      </c>
      <c r="P152" s="2">
        <v>147</v>
      </c>
      <c r="Q152" s="1">
        <v>1265.9010000000001</v>
      </c>
      <c r="R152" s="2">
        <v>1265.934</v>
      </c>
      <c r="S152" s="2">
        <v>1264.3610000000001</v>
      </c>
      <c r="T152" s="2">
        <v>1264.3019999999999</v>
      </c>
      <c r="U152" s="2">
        <v>1266.5619999999999</v>
      </c>
      <c r="V152" s="3">
        <v>1270.7660000000001</v>
      </c>
      <c r="W152" s="2">
        <v>147</v>
      </c>
      <c r="X152" s="1">
        <v>1250.8630000000001</v>
      </c>
      <c r="Y152" s="2">
        <v>1243.0709999999999</v>
      </c>
      <c r="Z152" s="2">
        <v>1236.6199999999999</v>
      </c>
      <c r="AA152" s="2">
        <v>1234.798</v>
      </c>
      <c r="AB152" s="2">
        <v>1227.768</v>
      </c>
      <c r="AC152" s="3">
        <v>1226.866</v>
      </c>
      <c r="AD152" s="2"/>
      <c r="AE152">
        <f t="shared" si="64"/>
        <v>66.599999999999994</v>
      </c>
      <c r="AF152">
        <f t="shared" si="46"/>
        <v>0.76752318473654013</v>
      </c>
      <c r="AG152">
        <f t="shared" si="47"/>
        <v>0.65926480256255993</v>
      </c>
      <c r="AH152">
        <f t="shared" si="48"/>
        <v>0.51472912674322635</v>
      </c>
      <c r="AI152">
        <f t="shared" si="49"/>
        <v>0.44000643437635523</v>
      </c>
      <c r="AJ152">
        <f t="shared" si="50"/>
        <v>0.42135373683400623</v>
      </c>
      <c r="AK152">
        <f t="shared" si="51"/>
        <v>0.39938593669133199</v>
      </c>
      <c r="AL152">
        <f t="shared" si="43"/>
        <v>66.599999999999994</v>
      </c>
      <c r="AM152">
        <f t="shared" si="52"/>
        <v>0.65426417311269969</v>
      </c>
      <c r="AN152">
        <f t="shared" si="53"/>
        <v>0.65449497139500024</v>
      </c>
      <c r="AO152">
        <f t="shared" si="54"/>
        <v>0.64349358660530731</v>
      </c>
      <c r="AP152">
        <f t="shared" si="55"/>
        <v>0.64308094725210063</v>
      </c>
      <c r="AQ152">
        <f t="shared" si="56"/>
        <v>0.65888713264606635</v>
      </c>
      <c r="AR152">
        <f t="shared" si="57"/>
        <v>0.68828943503378071</v>
      </c>
      <c r="AS152">
        <f t="shared" si="44"/>
        <v>66.599999999999994</v>
      </c>
      <c r="AT152">
        <f t="shared" si="58"/>
        <v>0.54909009525674568</v>
      </c>
      <c r="AU152">
        <f t="shared" si="59"/>
        <v>0.49459372508427535</v>
      </c>
      <c r="AV152">
        <f t="shared" si="60"/>
        <v>0.4494761578380484</v>
      </c>
      <c r="AW152">
        <f t="shared" si="61"/>
        <v>0.43673329510008219</v>
      </c>
      <c r="AX152">
        <f t="shared" si="62"/>
        <v>0.38756626708256964</v>
      </c>
      <c r="AY152">
        <f t="shared" si="63"/>
        <v>0.38125778069966798</v>
      </c>
    </row>
    <row r="153" spans="3:51" x14ac:dyDescent="0.35">
      <c r="C153">
        <v>148</v>
      </c>
      <c r="D153" s="10">
        <f t="shared" si="45"/>
        <v>0.69871794871794868</v>
      </c>
      <c r="E153">
        <v>1016.191</v>
      </c>
      <c r="F153">
        <v>1314.8109999999999</v>
      </c>
      <c r="G153">
        <v>1318.9359999999999</v>
      </c>
      <c r="H153">
        <v>1171.7139999999999</v>
      </c>
      <c r="I153" s="1">
        <v>148</v>
      </c>
      <c r="J153" s="1">
        <v>1281.674</v>
      </c>
      <c r="K153" s="2">
        <v>1268.2819999999999</v>
      </c>
      <c r="L153" s="2">
        <v>1245.4359999999999</v>
      </c>
      <c r="M153" s="2">
        <v>1236.396</v>
      </c>
      <c r="N153" s="2">
        <v>1232.4000000000001</v>
      </c>
      <c r="O153" s="3">
        <v>1229.203</v>
      </c>
      <c r="P153" s="2">
        <v>148</v>
      </c>
      <c r="Q153" s="1">
        <v>1265.1310000000001</v>
      </c>
      <c r="R153" s="2">
        <v>1266.4590000000001</v>
      </c>
      <c r="S153" s="2">
        <v>1265.7080000000001</v>
      </c>
      <c r="T153" s="2">
        <v>1264.5930000000001</v>
      </c>
      <c r="U153" s="2">
        <v>1264.826</v>
      </c>
      <c r="V153" s="3">
        <v>1270.846</v>
      </c>
      <c r="W153" s="2">
        <v>148</v>
      </c>
      <c r="X153" s="1">
        <v>1250.2339999999999</v>
      </c>
      <c r="Y153" s="2">
        <v>1243.1099999999999</v>
      </c>
      <c r="Z153" s="2">
        <v>1237.046</v>
      </c>
      <c r="AA153" s="2">
        <v>1234.308</v>
      </c>
      <c r="AB153" s="2">
        <v>1228.6600000000001</v>
      </c>
      <c r="AC153" s="3">
        <v>1228.172</v>
      </c>
      <c r="AD153" s="2"/>
      <c r="AE153">
        <f t="shared" si="64"/>
        <v>67.2</v>
      </c>
      <c r="AF153">
        <f t="shared" si="46"/>
        <v>0.76842980635513014</v>
      </c>
      <c r="AG153">
        <f t="shared" si="47"/>
        <v>0.67484293870591272</v>
      </c>
      <c r="AH153">
        <f t="shared" si="48"/>
        <v>0.51518899767290716</v>
      </c>
      <c r="AI153">
        <f t="shared" si="49"/>
        <v>0.45201506670300584</v>
      </c>
      <c r="AJ153">
        <f t="shared" si="50"/>
        <v>0.42408995296896623</v>
      </c>
      <c r="AK153">
        <f t="shared" si="51"/>
        <v>0.4017484643283929</v>
      </c>
      <c r="AL153">
        <f t="shared" si="43"/>
        <v>67.2</v>
      </c>
      <c r="AM153">
        <f t="shared" si="52"/>
        <v>0.65282291033355111</v>
      </c>
      <c r="AN153">
        <f t="shared" si="53"/>
        <v>0.66210332851143028</v>
      </c>
      <c r="AO153">
        <f t="shared" si="54"/>
        <v>0.65685514021957248</v>
      </c>
      <c r="AP153">
        <f t="shared" si="55"/>
        <v>0.64906322284883777</v>
      </c>
      <c r="AQ153">
        <f t="shared" si="56"/>
        <v>0.65069148898998641</v>
      </c>
      <c r="AR153">
        <f t="shared" si="57"/>
        <v>0.6927608545252526</v>
      </c>
      <c r="AS153">
        <f t="shared" si="44"/>
        <v>67.2</v>
      </c>
      <c r="AT153">
        <f t="shared" si="58"/>
        <v>0.54871870130051636</v>
      </c>
      <c r="AU153">
        <f t="shared" si="59"/>
        <v>0.49893428932821771</v>
      </c>
      <c r="AV153">
        <f t="shared" si="60"/>
        <v>0.45655744005814319</v>
      </c>
      <c r="AW153">
        <f t="shared" si="61"/>
        <v>0.43742356583296688</v>
      </c>
      <c r="AX153">
        <f t="shared" si="62"/>
        <v>0.39795383551017943</v>
      </c>
      <c r="AY153">
        <f t="shared" si="63"/>
        <v>0.39454356136047641</v>
      </c>
    </row>
    <row r="154" spans="3:51" x14ac:dyDescent="0.35">
      <c r="C154">
        <v>149</v>
      </c>
      <c r="D154" s="10">
        <f t="shared" si="45"/>
        <v>0.70512820512820518</v>
      </c>
      <c r="E154">
        <v>1015.047</v>
      </c>
      <c r="F154">
        <v>1313.548</v>
      </c>
      <c r="G154">
        <v>1318.886</v>
      </c>
      <c r="H154">
        <v>1171.2139999999999</v>
      </c>
      <c r="I154" s="1">
        <v>149</v>
      </c>
      <c r="J154" s="1">
        <v>1282.8019999999999</v>
      </c>
      <c r="K154" s="2">
        <v>1267.471</v>
      </c>
      <c r="L154" s="2">
        <v>1244.3920000000001</v>
      </c>
      <c r="M154" s="2">
        <v>1236.059</v>
      </c>
      <c r="N154" s="2">
        <v>1232.02</v>
      </c>
      <c r="O154" s="3">
        <v>1229.8050000000001</v>
      </c>
      <c r="P154" s="2">
        <v>149</v>
      </c>
      <c r="Q154" s="1">
        <v>1265.9359999999999</v>
      </c>
      <c r="R154" s="2">
        <v>1266.124</v>
      </c>
      <c r="S154" s="2">
        <v>1265.6959999999999</v>
      </c>
      <c r="T154" s="2">
        <v>1264.577</v>
      </c>
      <c r="U154" s="2">
        <v>1266.1289999999999</v>
      </c>
      <c r="V154" s="3">
        <v>1269.174</v>
      </c>
      <c r="W154" s="2">
        <v>149</v>
      </c>
      <c r="X154" s="1">
        <v>1250.0360000000001</v>
      </c>
      <c r="Y154" s="2">
        <v>1243.5889999999999</v>
      </c>
      <c r="Z154" s="2">
        <v>1236.3440000000001</v>
      </c>
      <c r="AA154" s="2">
        <v>1233.7090000000001</v>
      </c>
      <c r="AB154" s="2">
        <v>1229.394</v>
      </c>
      <c r="AC154" s="3">
        <v>1228.3219999999999</v>
      </c>
      <c r="AD154" s="2"/>
      <c r="AE154">
        <f t="shared" si="64"/>
        <v>67.8</v>
      </c>
      <c r="AF154">
        <f t="shared" si="46"/>
        <v>0.78398696024842918</v>
      </c>
      <c r="AG154">
        <f t="shared" si="47"/>
        <v>0.67627552095774746</v>
      </c>
      <c r="AH154">
        <f t="shared" si="48"/>
        <v>0.51412873944384396</v>
      </c>
      <c r="AI154">
        <f t="shared" si="49"/>
        <v>0.45558334621383506</v>
      </c>
      <c r="AJ154">
        <f t="shared" si="50"/>
        <v>0.42720642994646407</v>
      </c>
      <c r="AK154">
        <f t="shared" si="51"/>
        <v>0.41164444194640842</v>
      </c>
      <c r="AL154">
        <f t="shared" si="43"/>
        <v>67.8</v>
      </c>
      <c r="AM154">
        <f t="shared" si="52"/>
        <v>0.66549102814506678</v>
      </c>
      <c r="AN154">
        <f t="shared" si="53"/>
        <v>0.66681186504981271</v>
      </c>
      <c r="AO154">
        <f t="shared" si="54"/>
        <v>0.66380485337305162</v>
      </c>
      <c r="AP154">
        <f t="shared" si="55"/>
        <v>0.65594306349853171</v>
      </c>
      <c r="AQ154">
        <f t="shared" si="56"/>
        <v>0.66684699369089551</v>
      </c>
      <c r="AR154">
        <f t="shared" si="57"/>
        <v>0.6882403361108379</v>
      </c>
      <c r="AS154">
        <f t="shared" si="44"/>
        <v>67.8</v>
      </c>
      <c r="AT154">
        <f t="shared" si="58"/>
        <v>0.55378194949906612</v>
      </c>
      <c r="AU154">
        <f t="shared" si="59"/>
        <v>0.5084870796858092</v>
      </c>
      <c r="AV154">
        <f t="shared" si="60"/>
        <v>0.45758567875560358</v>
      </c>
      <c r="AW154">
        <f t="shared" si="61"/>
        <v>0.43907288490452101</v>
      </c>
      <c r="AX154">
        <f t="shared" si="62"/>
        <v>0.40875686764933211</v>
      </c>
      <c r="AY154">
        <f t="shared" si="63"/>
        <v>0.40122528700099713</v>
      </c>
    </row>
    <row r="155" spans="3:51" x14ac:dyDescent="0.35">
      <c r="C155">
        <v>150</v>
      </c>
      <c r="D155" s="10">
        <f t="shared" si="45"/>
        <v>0.71153846153846156</v>
      </c>
      <c r="E155">
        <v>1016.386</v>
      </c>
      <c r="F155">
        <v>1314.6389999999999</v>
      </c>
      <c r="G155">
        <v>1317.8409999999999</v>
      </c>
      <c r="H155">
        <v>1170.92</v>
      </c>
      <c r="I155" s="1">
        <v>150</v>
      </c>
      <c r="J155" s="1">
        <v>1283.0809999999999</v>
      </c>
      <c r="K155" s="2">
        <v>1267.643</v>
      </c>
      <c r="L155" s="2">
        <v>1244.6610000000001</v>
      </c>
      <c r="M155" s="2">
        <v>1237.3330000000001</v>
      </c>
      <c r="N155" s="2">
        <v>1232.4670000000001</v>
      </c>
      <c r="O155" s="3">
        <v>1231.4259999999999</v>
      </c>
      <c r="P155" s="2">
        <v>150</v>
      </c>
      <c r="Q155" s="1">
        <v>1266.7180000000001</v>
      </c>
      <c r="R155" s="2">
        <v>1265.3989999999999</v>
      </c>
      <c r="S155" s="2">
        <v>1265.51</v>
      </c>
      <c r="T155" s="2">
        <v>1264.777</v>
      </c>
      <c r="U155" s="2">
        <v>1266.6559999999999</v>
      </c>
      <c r="V155" s="3">
        <v>1269.749</v>
      </c>
      <c r="W155" s="2">
        <v>150</v>
      </c>
      <c r="X155" s="1">
        <v>1250.5219999999999</v>
      </c>
      <c r="Y155" s="2">
        <v>1245.3150000000001</v>
      </c>
      <c r="Z155" s="2">
        <v>1236.0920000000001</v>
      </c>
      <c r="AA155" s="2">
        <v>1234.2560000000001</v>
      </c>
      <c r="AB155" s="2">
        <v>1229.106</v>
      </c>
      <c r="AC155" s="3">
        <v>1228.8420000000001</v>
      </c>
      <c r="AD155" s="2"/>
      <c r="AE155">
        <f t="shared" si="64"/>
        <v>68.399999999999991</v>
      </c>
      <c r="AF155">
        <f t="shared" si="46"/>
        <v>0.78041873377911042</v>
      </c>
      <c r="AG155">
        <f t="shared" si="47"/>
        <v>0.67300078625651494</v>
      </c>
      <c r="AH155">
        <f t="shared" si="48"/>
        <v>0.51309151886667781</v>
      </c>
      <c r="AI155">
        <f t="shared" si="49"/>
        <v>0.46210313180581614</v>
      </c>
      <c r="AJ155">
        <f t="shared" si="50"/>
        <v>0.42824539552877561</v>
      </c>
      <c r="AK155">
        <f t="shared" si="51"/>
        <v>0.42100209436469732</v>
      </c>
      <c r="AL155">
        <f t="shared" si="43"/>
        <v>68.399999999999991</v>
      </c>
      <c r="AM155">
        <f t="shared" si="52"/>
        <v>0.66656461567364178</v>
      </c>
      <c r="AN155">
        <f t="shared" si="53"/>
        <v>0.65738698432357534</v>
      </c>
      <c r="AO155">
        <f t="shared" si="54"/>
        <v>0.65815932479352091</v>
      </c>
      <c r="AP155">
        <f t="shared" si="55"/>
        <v>0.65305909448298471</v>
      </c>
      <c r="AQ155">
        <f t="shared" si="56"/>
        <v>0.66613321829403205</v>
      </c>
      <c r="AR155">
        <f t="shared" si="57"/>
        <v>0.68765438111871136</v>
      </c>
      <c r="AS155">
        <f t="shared" si="44"/>
        <v>68.399999999999991</v>
      </c>
      <c r="AT155">
        <f t="shared" si="58"/>
        <v>0.55387248728421401</v>
      </c>
      <c r="AU155">
        <f t="shared" si="59"/>
        <v>0.51764206541932567</v>
      </c>
      <c r="AV155">
        <f t="shared" si="60"/>
        <v>0.4534682261913881</v>
      </c>
      <c r="AW155">
        <f t="shared" si="61"/>
        <v>0.4406932973371655</v>
      </c>
      <c r="AX155">
        <f t="shared" si="62"/>
        <v>0.40485948274062578</v>
      </c>
      <c r="AY155">
        <f t="shared" si="63"/>
        <v>0.40302256486616311</v>
      </c>
    </row>
    <row r="156" spans="3:51" x14ac:dyDescent="0.35">
      <c r="C156">
        <v>151</v>
      </c>
      <c r="D156" s="10">
        <f t="shared" si="45"/>
        <v>0.71794871794871795</v>
      </c>
      <c r="E156">
        <v>1016.41</v>
      </c>
      <c r="F156">
        <v>1314.373</v>
      </c>
      <c r="G156">
        <v>1316.7439999999999</v>
      </c>
      <c r="H156">
        <v>1171.125</v>
      </c>
      <c r="I156" s="1">
        <v>151</v>
      </c>
      <c r="J156" s="1">
        <v>1283.202</v>
      </c>
      <c r="K156" s="2">
        <v>1267.5360000000001</v>
      </c>
      <c r="L156" s="2">
        <v>1246.874</v>
      </c>
      <c r="M156" s="2">
        <v>1237.7809999999999</v>
      </c>
      <c r="N156" s="2">
        <v>1233.7840000000001</v>
      </c>
      <c r="O156" s="3">
        <v>1230.1880000000001</v>
      </c>
      <c r="P156" s="2">
        <v>151</v>
      </c>
      <c r="Q156" s="1">
        <v>1266.086</v>
      </c>
      <c r="R156" s="2">
        <v>1266.127</v>
      </c>
      <c r="S156" s="2">
        <v>1265.5719999999999</v>
      </c>
      <c r="T156" s="2">
        <v>1264.537</v>
      </c>
      <c r="U156" s="2">
        <v>1266.028</v>
      </c>
      <c r="V156" s="3">
        <v>1269.492</v>
      </c>
      <c r="W156" s="2">
        <v>151</v>
      </c>
      <c r="X156" s="1">
        <v>1252.3409999999999</v>
      </c>
      <c r="Y156" s="2">
        <v>1245.3579999999999</v>
      </c>
      <c r="Z156" s="2">
        <v>1237.7829999999999</v>
      </c>
      <c r="AA156" s="2">
        <v>1235.1489999999999</v>
      </c>
      <c r="AB156" s="2">
        <v>1229.8869999999999</v>
      </c>
      <c r="AC156" s="3">
        <v>1229.201</v>
      </c>
      <c r="AD156" s="2"/>
      <c r="AE156">
        <f t="shared" si="64"/>
        <v>69</v>
      </c>
      <c r="AF156">
        <f t="shared" si="46"/>
        <v>0.78239835809225933</v>
      </c>
      <c r="AG156">
        <f t="shared" si="47"/>
        <v>0.67303557466770936</v>
      </c>
      <c r="AH156">
        <f t="shared" si="48"/>
        <v>0.52879621355970063</v>
      </c>
      <c r="AI156">
        <f t="shared" si="49"/>
        <v>0.46531888752373457</v>
      </c>
      <c r="AJ156">
        <f t="shared" si="50"/>
        <v>0.43741622919691781</v>
      </c>
      <c r="AK156">
        <f t="shared" si="51"/>
        <v>0.41231291187311575</v>
      </c>
      <c r="AL156">
        <f t="shared" si="43"/>
        <v>69</v>
      </c>
      <c r="AM156">
        <f t="shared" si="52"/>
        <v>0.66291326929520822</v>
      </c>
      <c r="AN156">
        <f t="shared" si="53"/>
        <v>0.66319948620574054</v>
      </c>
      <c r="AO156">
        <f t="shared" si="54"/>
        <v>0.65932508656316224</v>
      </c>
      <c r="AP156">
        <f t="shared" si="55"/>
        <v>0.65209985479727473</v>
      </c>
      <c r="AQ156">
        <f t="shared" si="56"/>
        <v>0.66250837708030819</v>
      </c>
      <c r="AR156">
        <f t="shared" si="57"/>
        <v>0.68669021557019949</v>
      </c>
      <c r="AS156">
        <f t="shared" si="44"/>
        <v>69</v>
      </c>
      <c r="AT156">
        <f t="shared" si="58"/>
        <v>0.56696079526415633</v>
      </c>
      <c r="AU156">
        <f t="shared" si="59"/>
        <v>0.51821316877024404</v>
      </c>
      <c r="AV156">
        <f t="shared" si="60"/>
        <v>0.46533284932424801</v>
      </c>
      <c r="AW156">
        <f t="shared" si="61"/>
        <v>0.44694515804758089</v>
      </c>
      <c r="AX156">
        <f t="shared" si="62"/>
        <v>0.41021166089578859</v>
      </c>
      <c r="AY156">
        <f t="shared" si="63"/>
        <v>0.40542276331955773</v>
      </c>
    </row>
    <row r="157" spans="3:51" x14ac:dyDescent="0.35">
      <c r="C157">
        <v>152</v>
      </c>
      <c r="D157" s="10">
        <f t="shared" si="45"/>
        <v>0.72435897435897434</v>
      </c>
      <c r="E157">
        <v>1015.869</v>
      </c>
      <c r="F157">
        <v>1314.279</v>
      </c>
      <c r="G157">
        <v>1318.43</v>
      </c>
      <c r="H157">
        <v>1172.7049999999999</v>
      </c>
      <c r="I157" s="1">
        <v>152</v>
      </c>
      <c r="J157" s="1">
        <v>1284.174</v>
      </c>
      <c r="K157" s="2">
        <v>1267.921</v>
      </c>
      <c r="L157" s="2">
        <v>1246.835</v>
      </c>
      <c r="M157" s="2">
        <v>1237.83</v>
      </c>
      <c r="N157" s="2">
        <v>1235.43</v>
      </c>
      <c r="O157" s="3">
        <v>1230.9390000000001</v>
      </c>
      <c r="P157" s="2">
        <v>152</v>
      </c>
      <c r="Q157" s="1">
        <v>1266.28</v>
      </c>
      <c r="R157" s="2">
        <v>1266.425</v>
      </c>
      <c r="S157" s="2">
        <v>1265.8109999999999</v>
      </c>
      <c r="T157" s="2">
        <v>1265.7860000000001</v>
      </c>
      <c r="U157" s="2">
        <v>1267.088</v>
      </c>
      <c r="V157" s="3">
        <v>1270.223</v>
      </c>
      <c r="W157" s="2">
        <v>152</v>
      </c>
      <c r="X157" s="1">
        <v>1250.3309999999999</v>
      </c>
      <c r="Y157" s="2">
        <v>1244.982</v>
      </c>
      <c r="Z157" s="2">
        <v>1238.0550000000001</v>
      </c>
      <c r="AA157" s="2">
        <v>1234.028</v>
      </c>
      <c r="AB157" s="2">
        <v>1229.4960000000001</v>
      </c>
      <c r="AC157" s="3">
        <v>1229.6559999999999</v>
      </c>
      <c r="AD157" s="2"/>
      <c r="AE157">
        <f t="shared" si="64"/>
        <v>69.599999999999994</v>
      </c>
      <c r="AF157">
        <f t="shared" si="46"/>
        <v>0.78735502281492364</v>
      </c>
      <c r="AG157">
        <f t="shared" si="47"/>
        <v>0.67255286987723784</v>
      </c>
      <c r="AH157">
        <f t="shared" si="48"/>
        <v>0.52361309279952584</v>
      </c>
      <c r="AI157">
        <f t="shared" si="49"/>
        <v>0.46000678090609837</v>
      </c>
      <c r="AJ157">
        <f t="shared" si="50"/>
        <v>0.44305451565965576</v>
      </c>
      <c r="AK157">
        <f t="shared" si="51"/>
        <v>0.41133258931724836</v>
      </c>
      <c r="AL157">
        <f t="shared" si="43"/>
        <v>69.599999999999994</v>
      </c>
      <c r="AM157">
        <f t="shared" si="52"/>
        <v>0.66096175851498151</v>
      </c>
      <c r="AN157">
        <f t="shared" si="53"/>
        <v>0.66198595787362069</v>
      </c>
      <c r="AO157">
        <f t="shared" si="54"/>
        <v>0.65764900334807208</v>
      </c>
      <c r="AP157">
        <f t="shared" si="55"/>
        <v>0.65747241725175587</v>
      </c>
      <c r="AQ157">
        <f t="shared" si="56"/>
        <v>0.66666902114795079</v>
      </c>
      <c r="AR157">
        <f t="shared" si="57"/>
        <v>0.68881291762611763</v>
      </c>
      <c r="AS157">
        <f t="shared" si="44"/>
        <v>69.599999999999994</v>
      </c>
      <c r="AT157">
        <f t="shared" si="58"/>
        <v>0.54830689250851106</v>
      </c>
      <c r="AU157">
        <f t="shared" si="59"/>
        <v>0.51052453134050046</v>
      </c>
      <c r="AV157">
        <f t="shared" si="60"/>
        <v>0.46159605577295337</v>
      </c>
      <c r="AW157">
        <f t="shared" si="61"/>
        <v>0.43315156737819138</v>
      </c>
      <c r="AX157">
        <f t="shared" si="62"/>
        <v>0.40114003983782431</v>
      </c>
      <c r="AY157">
        <f t="shared" si="63"/>
        <v>0.40227019085425286</v>
      </c>
    </row>
    <row r="158" spans="3:51" x14ac:dyDescent="0.35">
      <c r="C158">
        <v>153</v>
      </c>
      <c r="D158" s="10">
        <f t="shared" si="45"/>
        <v>0.73076923076923073</v>
      </c>
      <c r="E158">
        <v>1015.571</v>
      </c>
      <c r="F158">
        <v>1315.307</v>
      </c>
      <c r="G158">
        <v>1318.9490000000001</v>
      </c>
      <c r="H158">
        <v>1172.0809999999999</v>
      </c>
      <c r="I158" s="1">
        <v>153</v>
      </c>
      <c r="J158" s="1">
        <v>1284.143</v>
      </c>
      <c r="K158" s="2">
        <v>1268.018</v>
      </c>
      <c r="L158" s="2">
        <v>1246.444</v>
      </c>
      <c r="M158" s="2">
        <v>1237.4490000000001</v>
      </c>
      <c r="N158" s="2">
        <v>1233.7270000000001</v>
      </c>
      <c r="O158" s="3">
        <v>1231.1780000000001</v>
      </c>
      <c r="P158" s="2">
        <v>153</v>
      </c>
      <c r="Q158" s="1">
        <v>1266.5060000000001</v>
      </c>
      <c r="R158" s="2">
        <v>1266.9390000000001</v>
      </c>
      <c r="S158" s="2">
        <v>1266.8989999999999</v>
      </c>
      <c r="T158" s="2">
        <v>1266.069</v>
      </c>
      <c r="U158" s="2">
        <v>1266.865</v>
      </c>
      <c r="V158" s="3">
        <v>1269.019</v>
      </c>
      <c r="W158" s="2">
        <v>153</v>
      </c>
      <c r="X158" s="1">
        <v>1251.068</v>
      </c>
      <c r="Y158" s="2">
        <v>1245.0419999999999</v>
      </c>
      <c r="Z158" s="2">
        <v>1236.71</v>
      </c>
      <c r="AA158" s="2">
        <v>1233.633</v>
      </c>
      <c r="AB158" s="2">
        <v>1230.549</v>
      </c>
      <c r="AC158" s="3">
        <v>1230.2190000000001</v>
      </c>
      <c r="AD158" s="2"/>
      <c r="AE158">
        <f t="shared" si="64"/>
        <v>70.2</v>
      </c>
      <c r="AF158">
        <f t="shared" si="46"/>
        <v>0.78241380754890899</v>
      </c>
      <c r="AG158">
        <f t="shared" si="47"/>
        <v>0.66982950023040544</v>
      </c>
      <c r="AH158">
        <f t="shared" si="48"/>
        <v>0.51920042450393089</v>
      </c>
      <c r="AI158">
        <f t="shared" si="49"/>
        <v>0.45639758144471054</v>
      </c>
      <c r="AJ158">
        <f t="shared" si="50"/>
        <v>0.43041067962520868</v>
      </c>
      <c r="AK158">
        <f t="shared" si="51"/>
        <v>0.41261363160320164</v>
      </c>
      <c r="AL158">
        <f t="shared" si="43"/>
        <v>70.2</v>
      </c>
      <c r="AM158">
        <f t="shared" si="52"/>
        <v>0.65927275773951732</v>
      </c>
      <c r="AN158">
        <f t="shared" si="53"/>
        <v>0.66229595185231804</v>
      </c>
      <c r="AO158">
        <f t="shared" si="54"/>
        <v>0.66201667295044131</v>
      </c>
      <c r="AP158">
        <f t="shared" si="55"/>
        <v>0.65622163573652814</v>
      </c>
      <c r="AQ158">
        <f t="shared" si="56"/>
        <v>0.66177928588384816</v>
      </c>
      <c r="AR158">
        <f t="shared" si="57"/>
        <v>0.67681845474983615</v>
      </c>
      <c r="AS158">
        <f t="shared" si="44"/>
        <v>70.2</v>
      </c>
      <c r="AT158">
        <f t="shared" si="58"/>
        <v>0.5514850655607223</v>
      </c>
      <c r="AU158">
        <f t="shared" si="59"/>
        <v>0.50941169899319927</v>
      </c>
      <c r="AV158">
        <f t="shared" si="60"/>
        <v>0.45123790373256312</v>
      </c>
      <c r="AW158">
        <f t="shared" si="61"/>
        <v>0.4297543742058012</v>
      </c>
      <c r="AX158">
        <f t="shared" si="62"/>
        <v>0.40822197087121076</v>
      </c>
      <c r="AY158">
        <f t="shared" si="63"/>
        <v>0.40591791993073956</v>
      </c>
    </row>
    <row r="159" spans="3:51" x14ac:dyDescent="0.35">
      <c r="C159">
        <v>154</v>
      </c>
      <c r="D159" s="10">
        <f t="shared" si="45"/>
        <v>0.73717948717948723</v>
      </c>
      <c r="E159">
        <v>1016.884</v>
      </c>
      <c r="F159">
        <v>1314.5319999999999</v>
      </c>
      <c r="G159">
        <v>1318.6980000000001</v>
      </c>
      <c r="H159">
        <v>1171.713</v>
      </c>
      <c r="I159" s="1">
        <v>154</v>
      </c>
      <c r="J159" s="1">
        <v>1285.2349999999999</v>
      </c>
      <c r="K159" s="2">
        <v>1268.3330000000001</v>
      </c>
      <c r="L159" s="2">
        <v>1247.528</v>
      </c>
      <c r="M159" s="2">
        <v>1238.6010000000001</v>
      </c>
      <c r="N159" s="2">
        <v>1233.23</v>
      </c>
      <c r="O159" s="3">
        <v>1230.9970000000001</v>
      </c>
      <c r="P159" s="2">
        <v>154</v>
      </c>
      <c r="Q159" s="1">
        <v>1265.855</v>
      </c>
      <c r="R159" s="2">
        <v>1265.944</v>
      </c>
      <c r="S159" s="2">
        <v>1266.7940000000001</v>
      </c>
      <c r="T159" s="2">
        <v>1265.2539999999999</v>
      </c>
      <c r="U159" s="2">
        <v>1266.7270000000001</v>
      </c>
      <c r="V159" s="3">
        <v>1268.8040000000001</v>
      </c>
      <c r="W159" s="2">
        <v>154</v>
      </c>
      <c r="X159" s="1">
        <v>1251.6120000000001</v>
      </c>
      <c r="Y159" s="2">
        <v>1245.0930000000001</v>
      </c>
      <c r="Z159" s="2">
        <v>1237.307</v>
      </c>
      <c r="AA159" s="2">
        <v>1235.1089999999999</v>
      </c>
      <c r="AB159" s="2">
        <v>1229.3910000000001</v>
      </c>
      <c r="AC159" s="3">
        <v>1229.8720000000001</v>
      </c>
      <c r="AD159" s="2"/>
      <c r="AE159">
        <f t="shared" si="64"/>
        <v>70.8</v>
      </c>
      <c r="AF159">
        <f t="shared" si="46"/>
        <v>0.79486622928321837</v>
      </c>
      <c r="AG159">
        <f t="shared" si="47"/>
        <v>0.67652063100848026</v>
      </c>
      <c r="AH159">
        <f t="shared" si="48"/>
        <v>0.5308467360785335</v>
      </c>
      <c r="AI159">
        <f t="shared" si="49"/>
        <v>0.46834104705956608</v>
      </c>
      <c r="AJ159">
        <f t="shared" si="50"/>
        <v>0.43073400597959705</v>
      </c>
      <c r="AK159">
        <f t="shared" si="51"/>
        <v>0.41509883138798143</v>
      </c>
      <c r="AL159">
        <f t="shared" si="43"/>
        <v>70.8</v>
      </c>
      <c r="AM159">
        <f t="shared" si="52"/>
        <v>0.65916999838957058</v>
      </c>
      <c r="AN159">
        <f t="shared" si="53"/>
        <v>0.65979316477499506</v>
      </c>
      <c r="AO159">
        <f t="shared" si="54"/>
        <v>0.66574475384927889</v>
      </c>
      <c r="AP159">
        <f t="shared" si="55"/>
        <v>0.65496187482057688</v>
      </c>
      <c r="AQ159">
        <f t="shared" si="56"/>
        <v>0.66527562859283529</v>
      </c>
      <c r="AR159">
        <f t="shared" si="57"/>
        <v>0.67981851154258288</v>
      </c>
      <c r="AS159">
        <f t="shared" si="44"/>
        <v>70.8</v>
      </c>
      <c r="AT159">
        <f t="shared" si="58"/>
        <v>0.55944237111308814</v>
      </c>
      <c r="AU159">
        <f t="shared" si="59"/>
        <v>0.51379718384808837</v>
      </c>
      <c r="AV159">
        <f t="shared" si="60"/>
        <v>0.45928062792765717</v>
      </c>
      <c r="AW159">
        <f t="shared" si="61"/>
        <v>0.44389051876851104</v>
      </c>
      <c r="AX159">
        <f t="shared" si="62"/>
        <v>0.40385382897233651</v>
      </c>
      <c r="AY159">
        <f t="shared" si="63"/>
        <v>0.40722172820143065</v>
      </c>
    </row>
    <row r="160" spans="3:51" x14ac:dyDescent="0.35">
      <c r="C160">
        <v>155</v>
      </c>
      <c r="D160" s="10">
        <f t="shared" si="45"/>
        <v>0.74358974358974361</v>
      </c>
      <c r="E160">
        <v>1017.0069999999999</v>
      </c>
      <c r="F160">
        <v>1314.4780000000001</v>
      </c>
      <c r="G160">
        <v>1318.45</v>
      </c>
      <c r="H160">
        <v>1172.652</v>
      </c>
      <c r="I160" s="1">
        <v>155</v>
      </c>
      <c r="J160" s="1">
        <v>1285.348</v>
      </c>
      <c r="K160" s="2">
        <v>1269.8489999999999</v>
      </c>
      <c r="L160" s="2">
        <v>1248.579</v>
      </c>
      <c r="M160" s="2">
        <v>1237.3009999999999</v>
      </c>
      <c r="N160" s="2">
        <v>1233.9860000000001</v>
      </c>
      <c r="O160" s="3">
        <v>1230.8589999999999</v>
      </c>
      <c r="P160" s="2">
        <v>155</v>
      </c>
      <c r="Q160" s="1">
        <v>1266.45</v>
      </c>
      <c r="R160" s="2">
        <v>1266.6120000000001</v>
      </c>
      <c r="S160" s="2">
        <v>1266.1289999999999</v>
      </c>
      <c r="T160" s="2">
        <v>1265.3710000000001</v>
      </c>
      <c r="U160" s="2">
        <v>1267.1890000000001</v>
      </c>
      <c r="V160" s="3">
        <v>1269.2940000000001</v>
      </c>
      <c r="W160" s="2">
        <v>155</v>
      </c>
      <c r="X160" s="1">
        <v>1251.8330000000001</v>
      </c>
      <c r="Y160" s="2">
        <v>1243.962</v>
      </c>
      <c r="Z160" s="2">
        <v>1238.019</v>
      </c>
      <c r="AA160" s="2">
        <v>1236.0139999999999</v>
      </c>
      <c r="AB160" s="2">
        <v>1230.423</v>
      </c>
      <c r="AC160" s="3">
        <v>1229.7159999999999</v>
      </c>
      <c r="AD160" s="2"/>
      <c r="AE160">
        <f t="shared" si="64"/>
        <v>71.399999999999991</v>
      </c>
      <c r="AF160">
        <f t="shared" si="46"/>
        <v>0.7946074767673057</v>
      </c>
      <c r="AG160">
        <f t="shared" si="47"/>
        <v>0.68532568076375189</v>
      </c>
      <c r="AH160">
        <f t="shared" si="48"/>
        <v>0.53535317924781001</v>
      </c>
      <c r="AI160">
        <f t="shared" si="49"/>
        <v>0.45583320406695443</v>
      </c>
      <c r="AJ160">
        <f t="shared" si="50"/>
        <v>0.43245949261771505</v>
      </c>
      <c r="AK160">
        <f t="shared" si="51"/>
        <v>0.41041134911793231</v>
      </c>
      <c r="AL160">
        <f t="shared" si="43"/>
        <v>71.399999999999991</v>
      </c>
      <c r="AM160">
        <f t="shared" si="52"/>
        <v>0.66135969427326435</v>
      </c>
      <c r="AN160">
        <f t="shared" si="53"/>
        <v>0.66250193899567089</v>
      </c>
      <c r="AO160">
        <f t="shared" si="54"/>
        <v>0.65909635750849527</v>
      </c>
      <c r="AP160">
        <f t="shared" si="55"/>
        <v>0.65375178035057069</v>
      </c>
      <c r="AQ160">
        <f t="shared" si="56"/>
        <v>0.66657030445757492</v>
      </c>
      <c r="AR160">
        <f t="shared" si="57"/>
        <v>0.68141243495550918</v>
      </c>
      <c r="AS160">
        <f t="shared" si="44"/>
        <v>71.399999999999991</v>
      </c>
      <c r="AT160">
        <f t="shared" si="58"/>
        <v>0.55829678620281209</v>
      </c>
      <c r="AU160">
        <f t="shared" si="59"/>
        <v>0.50279920465922989</v>
      </c>
      <c r="AV160">
        <f t="shared" si="60"/>
        <v>0.46089574549095336</v>
      </c>
      <c r="AW160">
        <f t="shared" si="61"/>
        <v>0.44675870432783721</v>
      </c>
      <c r="AX160">
        <f t="shared" si="62"/>
        <v>0.40733715961812328</v>
      </c>
      <c r="AY160">
        <f t="shared" si="63"/>
        <v>0.40235217802095413</v>
      </c>
    </row>
    <row r="161" spans="3:51" x14ac:dyDescent="0.35">
      <c r="C161">
        <v>156</v>
      </c>
      <c r="D161" s="10">
        <f t="shared" si="45"/>
        <v>0.75</v>
      </c>
      <c r="E161">
        <v>1016.654</v>
      </c>
      <c r="F161">
        <v>1314.0719999999999</v>
      </c>
      <c r="G161">
        <v>1320.5509999999999</v>
      </c>
      <c r="H161">
        <v>1172.7909999999999</v>
      </c>
      <c r="I161" s="1">
        <v>156</v>
      </c>
      <c r="J161" s="1">
        <v>1285.357</v>
      </c>
      <c r="K161" s="2">
        <v>1269.4639999999999</v>
      </c>
      <c r="L161" s="2">
        <v>1247.854</v>
      </c>
      <c r="M161" s="2">
        <v>1236.3779999999999</v>
      </c>
      <c r="N161" s="2">
        <v>1234.0329999999999</v>
      </c>
      <c r="O161" s="3">
        <v>1230.3720000000001</v>
      </c>
      <c r="P161" s="2">
        <v>156</v>
      </c>
      <c r="Q161" s="1">
        <v>1266.146</v>
      </c>
      <c r="R161" s="2">
        <v>1266.1669999999999</v>
      </c>
      <c r="S161" s="2">
        <v>1265.4349999999999</v>
      </c>
      <c r="T161" s="2">
        <v>1264.7439999999999</v>
      </c>
      <c r="U161" s="2">
        <v>1268.2570000000001</v>
      </c>
      <c r="V161" s="3">
        <v>1268.299</v>
      </c>
      <c r="W161" s="2">
        <v>156</v>
      </c>
      <c r="X161" s="1">
        <v>1250.8409999999999</v>
      </c>
      <c r="Y161" s="2">
        <v>1243.6420000000001</v>
      </c>
      <c r="Z161" s="2">
        <v>1237.645</v>
      </c>
      <c r="AA161" s="2">
        <v>1234.662</v>
      </c>
      <c r="AB161" s="2">
        <v>1230.2629999999999</v>
      </c>
      <c r="AC161" s="3">
        <v>1228.991</v>
      </c>
      <c r="AD161" s="2"/>
      <c r="AE161">
        <f t="shared" si="64"/>
        <v>72</v>
      </c>
      <c r="AF161">
        <f t="shared" si="46"/>
        <v>0.79675257111713582</v>
      </c>
      <c r="AG161">
        <f t="shared" si="47"/>
        <v>0.6842604454951482</v>
      </c>
      <c r="AH161">
        <f t="shared" si="48"/>
        <v>0.53130286450407438</v>
      </c>
      <c r="AI161">
        <f t="shared" si="49"/>
        <v>0.45007467387688377</v>
      </c>
      <c r="AJ161">
        <f t="shared" si="50"/>
        <v>0.43347654674018432</v>
      </c>
      <c r="AK161">
        <f t="shared" si="51"/>
        <v>0.40756364974766707</v>
      </c>
      <c r="AL161">
        <f t="shared" si="43"/>
        <v>72</v>
      </c>
      <c r="AM161">
        <f t="shared" si="52"/>
        <v>0.66077533426292323</v>
      </c>
      <c r="AN161">
        <f t="shared" si="53"/>
        <v>0.66092397420743065</v>
      </c>
      <c r="AO161">
        <f t="shared" si="54"/>
        <v>0.65574281042744631</v>
      </c>
      <c r="AP161">
        <f t="shared" si="55"/>
        <v>0.65085184844388144</v>
      </c>
      <c r="AQ161">
        <f t="shared" si="56"/>
        <v>0.67571718773225098</v>
      </c>
      <c r="AR161">
        <f t="shared" si="57"/>
        <v>0.67601446762126594</v>
      </c>
      <c r="AS161">
        <f t="shared" si="44"/>
        <v>72</v>
      </c>
      <c r="AT161">
        <f t="shared" si="58"/>
        <v>0.55244512708715243</v>
      </c>
      <c r="AU161">
        <f t="shared" si="59"/>
        <v>0.50148993849137635</v>
      </c>
      <c r="AV161">
        <f t="shared" si="60"/>
        <v>0.45904261719551859</v>
      </c>
      <c r="AW161">
        <f t="shared" si="61"/>
        <v>0.43792866698282229</v>
      </c>
      <c r="AX161">
        <f t="shared" si="62"/>
        <v>0.40679213765474481</v>
      </c>
      <c r="AY161">
        <f t="shared" si="63"/>
        <v>0.39778880387313276</v>
      </c>
    </row>
    <row r="162" spans="3:51" x14ac:dyDescent="0.35">
      <c r="C162">
        <v>157</v>
      </c>
      <c r="D162" s="10">
        <f t="shared" si="45"/>
        <v>0.75641025641025639</v>
      </c>
      <c r="E162">
        <v>1015.5309999999999</v>
      </c>
      <c r="F162">
        <v>1314.857</v>
      </c>
      <c r="G162">
        <v>1318.6610000000001</v>
      </c>
      <c r="H162">
        <v>1171.8699999999999</v>
      </c>
      <c r="I162" s="1">
        <v>157</v>
      </c>
      <c r="J162" s="1">
        <v>1285.741</v>
      </c>
      <c r="K162" s="2">
        <v>1269.981</v>
      </c>
      <c r="L162" s="2">
        <v>1246.8589999999999</v>
      </c>
      <c r="M162" s="2">
        <v>1236.319</v>
      </c>
      <c r="N162" s="2">
        <v>1233.6780000000001</v>
      </c>
      <c r="O162" s="3">
        <v>1229.287</v>
      </c>
      <c r="P162" s="2">
        <v>157</v>
      </c>
      <c r="Q162" s="1">
        <v>1265.615</v>
      </c>
      <c r="R162" s="2">
        <v>1265.8920000000001</v>
      </c>
      <c r="S162" s="2">
        <v>1264.502</v>
      </c>
      <c r="T162" s="2">
        <v>1264.6310000000001</v>
      </c>
      <c r="U162" s="2">
        <v>1266.8599999999999</v>
      </c>
      <c r="V162" s="3">
        <v>1268.9849999999999</v>
      </c>
      <c r="W162" s="2">
        <v>157</v>
      </c>
      <c r="X162" s="1">
        <v>1250.232</v>
      </c>
      <c r="Y162" s="2">
        <v>1244.123</v>
      </c>
      <c r="Z162" s="2">
        <v>1236.5820000000001</v>
      </c>
      <c r="AA162" s="2">
        <v>1234.1279999999999</v>
      </c>
      <c r="AB162" s="2">
        <v>1229.5170000000001</v>
      </c>
      <c r="AC162" s="3">
        <v>1229.0060000000001</v>
      </c>
      <c r="AD162" s="2"/>
      <c r="AE162">
        <f t="shared" si="64"/>
        <v>72.599999999999994</v>
      </c>
      <c r="AF162">
        <f t="shared" si="46"/>
        <v>0.79637309685495905</v>
      </c>
      <c r="AG162">
        <f t="shared" si="47"/>
        <v>0.68615328666242414</v>
      </c>
      <c r="AH162">
        <f t="shared" si="48"/>
        <v>0.52444627833299529</v>
      </c>
      <c r="AI162">
        <f t="shared" si="49"/>
        <v>0.45073328344534841</v>
      </c>
      <c r="AJ162">
        <f t="shared" si="50"/>
        <v>0.43226307286676541</v>
      </c>
      <c r="AK162">
        <f t="shared" si="51"/>
        <v>0.40155398742543108</v>
      </c>
      <c r="AL162">
        <f t="shared" si="43"/>
        <v>72.599999999999994</v>
      </c>
      <c r="AM162">
        <f t="shared" si="52"/>
        <v>0.65561904229055834</v>
      </c>
      <c r="AN162">
        <f t="shared" si="53"/>
        <v>0.65755628134026245</v>
      </c>
      <c r="AO162">
        <f t="shared" si="54"/>
        <v>0.64783511787784909</v>
      </c>
      <c r="AP162">
        <f t="shared" si="55"/>
        <v>0.64873729779630418</v>
      </c>
      <c r="AQ162">
        <f t="shared" si="56"/>
        <v>0.66432612755005671</v>
      </c>
      <c r="AR162">
        <f t="shared" si="57"/>
        <v>0.67918761845482423</v>
      </c>
      <c r="AS162">
        <f t="shared" si="44"/>
        <v>72.599999999999994</v>
      </c>
      <c r="AT162">
        <f t="shared" si="58"/>
        <v>0.54803583542559842</v>
      </c>
      <c r="AU162">
        <f t="shared" si="59"/>
        <v>0.50531167169043423</v>
      </c>
      <c r="AV162">
        <f t="shared" si="60"/>
        <v>0.45257261149615124</v>
      </c>
      <c r="AW162">
        <f t="shared" si="61"/>
        <v>0.4354102121171855</v>
      </c>
      <c r="AX162">
        <f t="shared" si="62"/>
        <v>0.40316252526453544</v>
      </c>
      <c r="AY162">
        <f t="shared" si="63"/>
        <v>0.39958877380461272</v>
      </c>
    </row>
    <row r="163" spans="3:51" x14ac:dyDescent="0.35">
      <c r="C163">
        <v>158</v>
      </c>
      <c r="D163" s="10">
        <f t="shared" si="45"/>
        <v>0.76282051282051277</v>
      </c>
      <c r="E163">
        <v>1016.124</v>
      </c>
      <c r="F163">
        <v>1315.8979999999999</v>
      </c>
      <c r="G163">
        <v>1317.51</v>
      </c>
      <c r="H163">
        <v>1172.3150000000001</v>
      </c>
      <c r="I163" s="1">
        <v>158</v>
      </c>
      <c r="J163" s="1">
        <v>1286.164</v>
      </c>
      <c r="K163" s="2">
        <v>1270.6500000000001</v>
      </c>
      <c r="L163" s="2">
        <v>1246.97</v>
      </c>
      <c r="M163" s="2">
        <v>1237.164</v>
      </c>
      <c r="N163" s="2">
        <v>1232.4110000000001</v>
      </c>
      <c r="O163" s="3">
        <v>1230.5640000000001</v>
      </c>
      <c r="P163" s="2">
        <v>158</v>
      </c>
      <c r="Q163" s="1">
        <v>1265.405</v>
      </c>
      <c r="R163" s="2">
        <v>1267.008</v>
      </c>
      <c r="S163" s="2">
        <v>1264.9690000000001</v>
      </c>
      <c r="T163" s="2">
        <v>1264.454</v>
      </c>
      <c r="U163" s="2">
        <v>1266.396</v>
      </c>
      <c r="V163" s="3">
        <v>1268.8810000000001</v>
      </c>
      <c r="W163" s="2">
        <v>158</v>
      </c>
      <c r="X163" s="1">
        <v>1251.2629999999999</v>
      </c>
      <c r="Y163" s="2">
        <v>1244.4570000000001</v>
      </c>
      <c r="Z163" s="2">
        <v>1236.548</v>
      </c>
      <c r="AA163" s="2">
        <v>1234.0260000000001</v>
      </c>
      <c r="AB163" s="2">
        <v>1229.0139999999999</v>
      </c>
      <c r="AC163" s="3">
        <v>1228.604</v>
      </c>
      <c r="AD163" s="2"/>
      <c r="AE163">
        <f t="shared" si="64"/>
        <v>73.2</v>
      </c>
      <c r="AF163">
        <f t="shared" si="46"/>
        <v>0.79291420293488812</v>
      </c>
      <c r="AG163">
        <f t="shared" si="47"/>
        <v>0.68486519991921146</v>
      </c>
      <c r="AH163">
        <f t="shared" si="48"/>
        <v>0.51994316875953317</v>
      </c>
      <c r="AI163">
        <f t="shared" si="49"/>
        <v>0.45164817561967641</v>
      </c>
      <c r="AJ163">
        <f t="shared" si="50"/>
        <v>0.41854537097010136</v>
      </c>
      <c r="AK163">
        <f t="shared" si="51"/>
        <v>0.40568173112415873</v>
      </c>
      <c r="AL163">
        <f t="shared" si="43"/>
        <v>73.2</v>
      </c>
      <c r="AM163">
        <f t="shared" si="52"/>
        <v>0.64833580577087824</v>
      </c>
      <c r="AN163">
        <f t="shared" si="53"/>
        <v>0.65950008009304772</v>
      </c>
      <c r="AO163">
        <f t="shared" si="54"/>
        <v>0.64529923458905369</v>
      </c>
      <c r="AP163">
        <f t="shared" si="55"/>
        <v>0.64171245899584206</v>
      </c>
      <c r="AQ163">
        <f t="shared" si="56"/>
        <v>0.65523773705800825</v>
      </c>
      <c r="AR163">
        <f t="shared" si="57"/>
        <v>0.67254479987185201</v>
      </c>
      <c r="AS163">
        <f t="shared" si="44"/>
        <v>73.2</v>
      </c>
      <c r="AT163">
        <f t="shared" si="58"/>
        <v>0.5498422515200263</v>
      </c>
      <c r="AU163">
        <f t="shared" si="59"/>
        <v>0.50244109678722504</v>
      </c>
      <c r="AV163">
        <f t="shared" si="60"/>
        <v>0.44735797413342815</v>
      </c>
      <c r="AW163">
        <f t="shared" si="61"/>
        <v>0.4297932206458987</v>
      </c>
      <c r="AX163">
        <f t="shared" si="62"/>
        <v>0.39488658128051302</v>
      </c>
      <c r="AY163">
        <f t="shared" si="63"/>
        <v>0.39203109003155001</v>
      </c>
    </row>
    <row r="164" spans="3:51" x14ac:dyDescent="0.35">
      <c r="C164">
        <v>159</v>
      </c>
      <c r="D164" s="10">
        <f t="shared" si="45"/>
        <v>0.76923076923076927</v>
      </c>
      <c r="E164">
        <v>1017.415</v>
      </c>
      <c r="F164">
        <v>1315.4</v>
      </c>
      <c r="G164">
        <v>1318.567</v>
      </c>
      <c r="H164">
        <v>1173.6130000000001</v>
      </c>
      <c r="I164" s="1">
        <v>159</v>
      </c>
      <c r="J164" s="1">
        <v>1285.8900000000001</v>
      </c>
      <c r="K164" s="2">
        <v>1274.6690000000001</v>
      </c>
      <c r="L164" s="2">
        <v>1248.915</v>
      </c>
      <c r="M164" s="2">
        <v>1236.963</v>
      </c>
      <c r="N164" s="2">
        <v>1233.684</v>
      </c>
      <c r="O164" s="3">
        <v>1231.181</v>
      </c>
      <c r="P164" s="2">
        <v>159</v>
      </c>
      <c r="Q164" s="1">
        <v>1266.5550000000001</v>
      </c>
      <c r="R164" s="2">
        <v>1267.3320000000001</v>
      </c>
      <c r="S164" s="2">
        <v>1265.6420000000001</v>
      </c>
      <c r="T164" s="2">
        <v>1266.4159999999999</v>
      </c>
      <c r="U164" s="2">
        <v>1266.6479999999999</v>
      </c>
      <c r="V164" s="3">
        <v>1269.72</v>
      </c>
      <c r="W164" s="2">
        <v>159</v>
      </c>
      <c r="X164" s="1">
        <v>1252.7339999999999</v>
      </c>
      <c r="Y164" s="2">
        <v>1245.3150000000001</v>
      </c>
      <c r="Z164" s="2">
        <v>1238.1869999999999</v>
      </c>
      <c r="AA164" s="2">
        <v>1235.98</v>
      </c>
      <c r="AB164" s="2">
        <v>1230.027</v>
      </c>
      <c r="AC164" s="3">
        <v>1229.9780000000001</v>
      </c>
      <c r="AD164" s="2"/>
      <c r="AE164">
        <f t="shared" si="64"/>
        <v>73.8</v>
      </c>
      <c r="AF164">
        <f t="shared" si="46"/>
        <v>0.79187090494897283</v>
      </c>
      <c r="AG164">
        <f t="shared" si="47"/>
        <v>0.71273106843363643</v>
      </c>
      <c r="AH164">
        <f t="shared" si="48"/>
        <v>0.53109241326778822</v>
      </c>
      <c r="AI164">
        <f t="shared" si="49"/>
        <v>0.44679695599737562</v>
      </c>
      <c r="AJ164">
        <f t="shared" si="50"/>
        <v>0.42367071734362033</v>
      </c>
      <c r="AK164">
        <f t="shared" si="51"/>
        <v>0.40601747691960455</v>
      </c>
      <c r="AL164">
        <f t="shared" si="43"/>
        <v>73.8</v>
      </c>
      <c r="AM164">
        <f t="shared" si="52"/>
        <v>0.6555043833355666</v>
      </c>
      <c r="AN164">
        <f t="shared" si="53"/>
        <v>0.66098443439807619</v>
      </c>
      <c r="AO164">
        <f t="shared" si="54"/>
        <v>0.64906514701629892</v>
      </c>
      <c r="AP164">
        <f t="shared" si="55"/>
        <v>0.65452403958049654</v>
      </c>
      <c r="AQ164">
        <f t="shared" si="56"/>
        <v>0.65616029678320176</v>
      </c>
      <c r="AR164">
        <f t="shared" si="57"/>
        <v>0.6778265990535095</v>
      </c>
      <c r="AS164">
        <f t="shared" si="44"/>
        <v>73.8</v>
      </c>
      <c r="AT164">
        <f t="shared" si="58"/>
        <v>0.55802718161749565</v>
      </c>
      <c r="AU164">
        <f t="shared" si="59"/>
        <v>0.50570221529477299</v>
      </c>
      <c r="AV164">
        <f t="shared" si="60"/>
        <v>0.45542962330820053</v>
      </c>
      <c r="AW164">
        <f t="shared" si="61"/>
        <v>0.43986402138418856</v>
      </c>
      <c r="AX164">
        <f t="shared" si="62"/>
        <v>0.39787850790269891</v>
      </c>
      <c r="AY164">
        <f t="shared" si="63"/>
        <v>0.39753291909695526</v>
      </c>
    </row>
    <row r="165" spans="3:51" x14ac:dyDescent="0.35">
      <c r="C165">
        <v>160</v>
      </c>
      <c r="D165" s="10">
        <f t="shared" si="45"/>
        <v>0.77564102564102566</v>
      </c>
      <c r="E165">
        <v>1018.414</v>
      </c>
      <c r="F165">
        <v>1315.366</v>
      </c>
      <c r="G165">
        <v>1319.046</v>
      </c>
      <c r="H165">
        <v>1173.384</v>
      </c>
      <c r="I165" s="1">
        <v>160</v>
      </c>
      <c r="J165" s="1">
        <v>1286.1079999999999</v>
      </c>
      <c r="K165" s="2">
        <v>1275.9849999999999</v>
      </c>
      <c r="L165" s="2">
        <v>1249.932</v>
      </c>
      <c r="M165" s="2">
        <v>1238.5340000000001</v>
      </c>
      <c r="N165" s="2">
        <v>1234.1099999999999</v>
      </c>
      <c r="O165" s="3">
        <v>1232.6389999999999</v>
      </c>
      <c r="P165" s="2">
        <v>160</v>
      </c>
      <c r="Q165" s="1">
        <v>1267.8040000000001</v>
      </c>
      <c r="R165" s="2">
        <v>1268.942</v>
      </c>
      <c r="S165" s="2">
        <v>1266.365</v>
      </c>
      <c r="T165" s="2">
        <v>1266.73</v>
      </c>
      <c r="U165" s="2">
        <v>1266.5650000000001</v>
      </c>
      <c r="V165" s="3">
        <v>1271.703</v>
      </c>
      <c r="W165" s="2">
        <v>160</v>
      </c>
      <c r="X165" s="1">
        <v>1252.3589999999999</v>
      </c>
      <c r="Y165" s="2">
        <v>1247.43</v>
      </c>
      <c r="Z165" s="2">
        <v>1238.7339999999999</v>
      </c>
      <c r="AA165" s="2">
        <v>1236.502</v>
      </c>
      <c r="AB165" s="2">
        <v>1230.854</v>
      </c>
      <c r="AC165" s="3">
        <v>1231.4090000000001</v>
      </c>
      <c r="AD165" s="2"/>
      <c r="AE165">
        <f t="shared" si="64"/>
        <v>74.399999999999991</v>
      </c>
      <c r="AF165">
        <f t="shared" si="46"/>
        <v>0.79393162513558024</v>
      </c>
      <c r="AG165">
        <f t="shared" si="47"/>
        <v>0.72263385499570298</v>
      </c>
      <c r="AH165">
        <f t="shared" si="48"/>
        <v>0.53913876406868488</v>
      </c>
      <c r="AI165">
        <f t="shared" si="49"/>
        <v>0.45886098237804868</v>
      </c>
      <c r="AJ165">
        <f t="shared" si="50"/>
        <v>0.42770210308348872</v>
      </c>
      <c r="AK165">
        <f t="shared" si="51"/>
        <v>0.41734163485512171</v>
      </c>
      <c r="AL165">
        <f t="shared" si="43"/>
        <v>74.399999999999991</v>
      </c>
      <c r="AM165">
        <f t="shared" si="52"/>
        <v>0.66501387499823983</v>
      </c>
      <c r="AN165">
        <f t="shared" si="53"/>
        <v>0.67302897550393725</v>
      </c>
      <c r="AO165">
        <f t="shared" si="54"/>
        <v>0.65487878745193062</v>
      </c>
      <c r="AP165">
        <f t="shared" si="55"/>
        <v>0.657449535856658</v>
      </c>
      <c r="AQ165">
        <f t="shared" si="56"/>
        <v>0.65628741671479529</v>
      </c>
      <c r="AR165">
        <f t="shared" si="57"/>
        <v>0.69247510247777877</v>
      </c>
      <c r="AS165">
        <f t="shared" si="44"/>
        <v>74.399999999999991</v>
      </c>
      <c r="AT165">
        <f t="shared" si="58"/>
        <v>0.55623248017354265</v>
      </c>
      <c r="AU165">
        <f t="shared" si="59"/>
        <v>0.52151681199025279</v>
      </c>
      <c r="AV165">
        <f t="shared" si="60"/>
        <v>0.46026961164091168</v>
      </c>
      <c r="AW165">
        <f t="shared" si="61"/>
        <v>0.44454930906734624</v>
      </c>
      <c r="AX165">
        <f t="shared" si="62"/>
        <v>0.40476961868405881</v>
      </c>
      <c r="AY165">
        <f t="shared" si="63"/>
        <v>0.40867856488850773</v>
      </c>
    </row>
    <row r="166" spans="3:51" x14ac:dyDescent="0.35">
      <c r="C166">
        <v>161</v>
      </c>
      <c r="D166" s="10">
        <f t="shared" si="45"/>
        <v>0.78205128205128205</v>
      </c>
      <c r="E166">
        <v>1015.785</v>
      </c>
      <c r="F166">
        <v>1314.6379999999999</v>
      </c>
      <c r="G166">
        <v>1319.3989999999999</v>
      </c>
      <c r="H166">
        <v>1173.6579999999999</v>
      </c>
      <c r="I166" s="1">
        <v>161</v>
      </c>
      <c r="J166" s="1">
        <v>1287.614</v>
      </c>
      <c r="K166" s="2">
        <v>1274.809</v>
      </c>
      <c r="L166" s="2">
        <v>1250.739</v>
      </c>
      <c r="M166" s="2">
        <v>1237.52</v>
      </c>
      <c r="N166" s="2">
        <v>1235.1189999999999</v>
      </c>
      <c r="O166" s="3">
        <v>1232.058</v>
      </c>
      <c r="P166" s="2">
        <v>161</v>
      </c>
      <c r="Q166" s="1">
        <v>1268.182</v>
      </c>
      <c r="R166" s="2">
        <v>1268.528</v>
      </c>
      <c r="S166" s="2">
        <v>1267.463</v>
      </c>
      <c r="T166" s="2">
        <v>1266.501</v>
      </c>
      <c r="U166" s="2">
        <v>1267.8150000000001</v>
      </c>
      <c r="V166" s="3">
        <v>1269.1559999999999</v>
      </c>
      <c r="W166" s="2">
        <v>161</v>
      </c>
      <c r="X166" s="1">
        <v>1253.4880000000001</v>
      </c>
      <c r="Y166" s="2">
        <v>1247.28</v>
      </c>
      <c r="Z166" s="2">
        <v>1238.6610000000001</v>
      </c>
      <c r="AA166" s="2">
        <v>1234.44</v>
      </c>
      <c r="AB166" s="2">
        <v>1231.5319999999999</v>
      </c>
      <c r="AC166" s="3">
        <v>1230.1400000000001</v>
      </c>
      <c r="AD166" s="2"/>
      <c r="AE166">
        <f t="shared" si="64"/>
        <v>75</v>
      </c>
      <c r="AF166">
        <f t="shared" si="46"/>
        <v>0.80831323591998949</v>
      </c>
      <c r="AG166">
        <f t="shared" si="47"/>
        <v>0.71748474960987407</v>
      </c>
      <c r="AH166">
        <f t="shared" si="48"/>
        <v>0.54675131224287221</v>
      </c>
      <c r="AI166">
        <f t="shared" si="49"/>
        <v>0.45298623918286335</v>
      </c>
      <c r="AJ166">
        <f t="shared" si="50"/>
        <v>0.43595545467442193</v>
      </c>
      <c r="AK166">
        <f t="shared" si="51"/>
        <v>0.41424315505745557</v>
      </c>
      <c r="AL166">
        <f t="shared" si="43"/>
        <v>75</v>
      </c>
      <c r="AM166">
        <f t="shared" si="52"/>
        <v>0.67047808199744718</v>
      </c>
      <c r="AN166">
        <f t="shared" si="53"/>
        <v>0.67293233082706838</v>
      </c>
      <c r="AO166">
        <f t="shared" si="54"/>
        <v>0.66537806781103737</v>
      </c>
      <c r="AP166">
        <f t="shared" si="55"/>
        <v>0.65855440488012529</v>
      </c>
      <c r="AQ166">
        <f t="shared" si="56"/>
        <v>0.66787487586891858</v>
      </c>
      <c r="AR166">
        <f t="shared" si="57"/>
        <v>0.67738686338487752</v>
      </c>
      <c r="AS166">
        <f t="shared" si="44"/>
        <v>75</v>
      </c>
      <c r="AT166">
        <f t="shared" si="58"/>
        <v>0.56625053199035424</v>
      </c>
      <c r="AU166">
        <f t="shared" si="59"/>
        <v>0.52221591715136939</v>
      </c>
      <c r="AV166">
        <f t="shared" si="60"/>
        <v>0.46107958575684599</v>
      </c>
      <c r="AW166">
        <f t="shared" si="61"/>
        <v>0.43113916867640906</v>
      </c>
      <c r="AX166">
        <f t="shared" si="62"/>
        <v>0.41051212938005405</v>
      </c>
      <c r="AY166">
        <f t="shared" si="63"/>
        <v>0.40063838842389127</v>
      </c>
    </row>
    <row r="167" spans="3:51" x14ac:dyDescent="0.35">
      <c r="C167">
        <v>162</v>
      </c>
      <c r="D167" s="10">
        <f t="shared" si="45"/>
        <v>0.78846153846153844</v>
      </c>
      <c r="E167">
        <v>1016.49</v>
      </c>
      <c r="F167">
        <v>1315.6420000000001</v>
      </c>
      <c r="G167">
        <v>1317.8119999999999</v>
      </c>
      <c r="H167">
        <v>1172.1410000000001</v>
      </c>
      <c r="I167" s="1">
        <v>162</v>
      </c>
      <c r="J167" s="1">
        <v>1287.29</v>
      </c>
      <c r="K167" s="2">
        <v>1275.837</v>
      </c>
      <c r="L167" s="2">
        <v>1250.1020000000001</v>
      </c>
      <c r="M167" s="2">
        <v>1238.8510000000001</v>
      </c>
      <c r="N167" s="2">
        <v>1233.5029999999999</v>
      </c>
      <c r="O167" s="3">
        <v>1233.2470000000001</v>
      </c>
      <c r="P167" s="2">
        <v>162</v>
      </c>
      <c r="Q167" s="1">
        <v>1267.5830000000001</v>
      </c>
      <c r="R167" s="2">
        <v>1268.18</v>
      </c>
      <c r="S167" s="2">
        <v>1266.3520000000001</v>
      </c>
      <c r="T167" s="2">
        <v>1266.961</v>
      </c>
      <c r="U167" s="2">
        <v>1266.3630000000001</v>
      </c>
      <c r="V167" s="3">
        <v>1269.3510000000001</v>
      </c>
      <c r="W167" s="2">
        <v>162</v>
      </c>
      <c r="X167" s="1">
        <v>1253.05</v>
      </c>
      <c r="Y167" s="2">
        <v>1248.3699999999999</v>
      </c>
      <c r="Z167" s="2">
        <v>1239.31</v>
      </c>
      <c r="AA167" s="2">
        <v>1235.0999999999999</v>
      </c>
      <c r="AB167" s="2">
        <v>1230.6780000000001</v>
      </c>
      <c r="AC167" s="3">
        <v>1230.665</v>
      </c>
      <c r="AD167" s="2"/>
      <c r="AE167">
        <f t="shared" si="64"/>
        <v>75.599999999999994</v>
      </c>
      <c r="AF167">
        <f t="shared" si="46"/>
        <v>0.80242646392707995</v>
      </c>
      <c r="AG167">
        <f t="shared" si="47"/>
        <v>0.72261517341342518</v>
      </c>
      <c r="AH167">
        <f t="shared" si="48"/>
        <v>0.54327844405265491</v>
      </c>
      <c r="AI167">
        <f t="shared" si="49"/>
        <v>0.4648748092347792</v>
      </c>
      <c r="AJ167">
        <f t="shared" si="50"/>
        <v>0.42760677625939791</v>
      </c>
      <c r="AK167">
        <f t="shared" si="51"/>
        <v>0.42582281656573823</v>
      </c>
      <c r="AL167">
        <f t="shared" si="43"/>
        <v>75.599999999999994</v>
      </c>
      <c r="AM167">
        <f t="shared" si="52"/>
        <v>0.66509641047797596</v>
      </c>
      <c r="AN167">
        <f t="shared" si="53"/>
        <v>0.66925666023233288</v>
      </c>
      <c r="AO167">
        <f t="shared" si="54"/>
        <v>0.65651807304478738</v>
      </c>
      <c r="AP167">
        <f t="shared" si="55"/>
        <v>0.66076194590978432</v>
      </c>
      <c r="AQ167">
        <f t="shared" si="56"/>
        <v>0.65659472756287407</v>
      </c>
      <c r="AR167">
        <f t="shared" si="57"/>
        <v>0.6774168821123201</v>
      </c>
      <c r="AS167">
        <f t="shared" si="44"/>
        <v>75.599999999999994</v>
      </c>
      <c r="AT167">
        <f t="shared" si="58"/>
        <v>0.56382185489996506</v>
      </c>
      <c r="AU167">
        <f t="shared" si="59"/>
        <v>0.53120884175023053</v>
      </c>
      <c r="AV167">
        <f t="shared" si="60"/>
        <v>0.46807339321677116</v>
      </c>
      <c r="AW167">
        <f t="shared" si="61"/>
        <v>0.4387356185671169</v>
      </c>
      <c r="AX167">
        <f t="shared" si="62"/>
        <v>0.40792050229615157</v>
      </c>
      <c r="AY167">
        <f t="shared" si="63"/>
        <v>0.40782991059295681</v>
      </c>
    </row>
    <row r="168" spans="3:51" x14ac:dyDescent="0.35">
      <c r="C168">
        <v>163</v>
      </c>
      <c r="D168" s="10">
        <f t="shared" si="45"/>
        <v>0.79487179487179482</v>
      </c>
      <c r="E168">
        <v>1016.14</v>
      </c>
      <c r="F168">
        <v>1315.646</v>
      </c>
      <c r="G168">
        <v>1318.5340000000001</v>
      </c>
      <c r="H168">
        <v>1172.73</v>
      </c>
      <c r="I168" s="1">
        <v>163</v>
      </c>
      <c r="J168" s="1">
        <v>1287.155</v>
      </c>
      <c r="K168" s="2">
        <v>1275.9480000000001</v>
      </c>
      <c r="L168" s="2">
        <v>1250.559</v>
      </c>
      <c r="M168" s="2">
        <v>1239.49</v>
      </c>
      <c r="N168" s="2">
        <v>1234.1099999999999</v>
      </c>
      <c r="O168" s="3">
        <v>1231.9449999999999</v>
      </c>
      <c r="P168" s="2">
        <v>163</v>
      </c>
      <c r="Q168" s="1">
        <v>1266.7329999999999</v>
      </c>
      <c r="R168" s="2">
        <v>1266.396</v>
      </c>
      <c r="S168" s="2">
        <v>1267.2570000000001</v>
      </c>
      <c r="T168" s="2">
        <v>1266.537</v>
      </c>
      <c r="U168" s="2">
        <v>1267.1179999999999</v>
      </c>
      <c r="V168" s="3">
        <v>1268.6759999999999</v>
      </c>
      <c r="W168" s="2">
        <v>163</v>
      </c>
      <c r="X168" s="1">
        <v>1253.76</v>
      </c>
      <c r="Y168" s="2">
        <v>1247.22</v>
      </c>
      <c r="Z168" s="2">
        <v>1240.905</v>
      </c>
      <c r="AA168" s="2">
        <v>1235.0509999999999</v>
      </c>
      <c r="AB168" s="2">
        <v>1231.27</v>
      </c>
      <c r="AC168" s="3">
        <v>1229.4839999999999</v>
      </c>
      <c r="AD168" s="2"/>
      <c r="AE168">
        <f t="shared" si="64"/>
        <v>76.2</v>
      </c>
      <c r="AF168">
        <f t="shared" si="46"/>
        <v>0.80064513420470773</v>
      </c>
      <c r="AG168">
        <f t="shared" si="47"/>
        <v>0.72222844188194546</v>
      </c>
      <c r="AH168">
        <f t="shared" si="48"/>
        <v>0.54457863360295544</v>
      </c>
      <c r="AI168">
        <f t="shared" si="49"/>
        <v>0.46712754345209789</v>
      </c>
      <c r="AJ168">
        <f t="shared" si="50"/>
        <v>0.42948305298217071</v>
      </c>
      <c r="AK168">
        <f t="shared" si="51"/>
        <v>0.41433429427076007</v>
      </c>
      <c r="AL168">
        <f t="shared" si="43"/>
        <v>76.2</v>
      </c>
      <c r="AM168">
        <f t="shared" si="52"/>
        <v>0.65775000699711694</v>
      </c>
      <c r="AN168">
        <f t="shared" si="53"/>
        <v>0.65539197850485587</v>
      </c>
      <c r="AO168">
        <f t="shared" si="54"/>
        <v>0.66141649640348232</v>
      </c>
      <c r="AP168">
        <f t="shared" si="55"/>
        <v>0.65637857202832472</v>
      </c>
      <c r="AQ168">
        <f t="shared" si="56"/>
        <v>0.66044389711438856</v>
      </c>
      <c r="AR168">
        <f t="shared" si="57"/>
        <v>0.67134540569285417</v>
      </c>
      <c r="AS168">
        <f t="shared" si="44"/>
        <v>76.2</v>
      </c>
      <c r="AT168">
        <f t="shared" si="58"/>
        <v>0.56697640572084307</v>
      </c>
      <c r="AU168">
        <f t="shared" si="59"/>
        <v>0.52121525931316326</v>
      </c>
      <c r="AV168">
        <f t="shared" si="60"/>
        <v>0.4770284642727195</v>
      </c>
      <c r="AW168">
        <f t="shared" si="61"/>
        <v>0.43606734025581417</v>
      </c>
      <c r="AX168">
        <f t="shared" si="62"/>
        <v>0.40961124016905026</v>
      </c>
      <c r="AY168">
        <f t="shared" si="63"/>
        <v>0.39711438887178435</v>
      </c>
    </row>
    <row r="169" spans="3:51" x14ac:dyDescent="0.35">
      <c r="C169">
        <v>164</v>
      </c>
      <c r="D169" s="10">
        <f t="shared" si="45"/>
        <v>0.80128205128205132</v>
      </c>
      <c r="E169">
        <v>1016.884</v>
      </c>
      <c r="F169">
        <v>1314.8589999999999</v>
      </c>
      <c r="G169">
        <v>1318.403</v>
      </c>
      <c r="H169">
        <v>1172.18</v>
      </c>
      <c r="I169" s="1">
        <v>164</v>
      </c>
      <c r="J169" s="1">
        <v>1287.8219999999999</v>
      </c>
      <c r="K169" s="2">
        <v>1276</v>
      </c>
      <c r="L169" s="2">
        <v>1251.5150000000001</v>
      </c>
      <c r="M169" s="2">
        <v>1239.4680000000001</v>
      </c>
      <c r="N169" s="2">
        <v>1234.248</v>
      </c>
      <c r="O169" s="3">
        <v>1232.0329999999999</v>
      </c>
      <c r="P169" s="2">
        <v>164</v>
      </c>
      <c r="Q169" s="1">
        <v>1266.241</v>
      </c>
      <c r="R169" s="2">
        <v>1267.634</v>
      </c>
      <c r="S169" s="2">
        <v>1266.345</v>
      </c>
      <c r="T169" s="2">
        <v>1267.9079999999999</v>
      </c>
      <c r="U169" s="2">
        <v>1267.579</v>
      </c>
      <c r="V169" s="3">
        <v>1268.463</v>
      </c>
      <c r="W169" s="2">
        <v>164</v>
      </c>
      <c r="X169" s="1">
        <v>1252.3989999999999</v>
      </c>
      <c r="Y169" s="2">
        <v>1247.18</v>
      </c>
      <c r="Z169" s="2">
        <v>1240.4259999999999</v>
      </c>
      <c r="AA169" s="2">
        <v>1234.319</v>
      </c>
      <c r="AB169" s="2">
        <v>1230.828</v>
      </c>
      <c r="AC169" s="3">
        <v>1231.088</v>
      </c>
      <c r="AD169" s="2"/>
      <c r="AE169">
        <f t="shared" ref="AE169:AE203" si="65">(C169-$C$41)*$E$3</f>
        <v>76.8</v>
      </c>
      <c r="AF169">
        <f t="shared" si="46"/>
        <v>0.81050469936010161</v>
      </c>
      <c r="AG169">
        <f t="shared" si="47"/>
        <v>0.72764737627821918</v>
      </c>
      <c r="AH169">
        <f t="shared" si="48"/>
        <v>0.55603837985968585</v>
      </c>
      <c r="AI169">
        <f t="shared" si="49"/>
        <v>0.47160409030060541</v>
      </c>
      <c r="AJ169">
        <f t="shared" si="50"/>
        <v>0.43501846802963329</v>
      </c>
      <c r="AK169">
        <f t="shared" si="51"/>
        <v>0.41949410915411445</v>
      </c>
      <c r="AL169">
        <f t="shared" si="43"/>
        <v>76.8</v>
      </c>
      <c r="AM169">
        <f t="shared" si="52"/>
        <v>0.65924908360725831</v>
      </c>
      <c r="AN169">
        <f t="shared" si="53"/>
        <v>0.66901225828608302</v>
      </c>
      <c r="AO169">
        <f t="shared" si="54"/>
        <v>0.65997799255671863</v>
      </c>
      <c r="AP169">
        <f t="shared" si="55"/>
        <v>0.6709326530183134</v>
      </c>
      <c r="AQ169">
        <f t="shared" si="56"/>
        <v>0.66862677759165667</v>
      </c>
      <c r="AR169">
        <f t="shared" si="57"/>
        <v>0.67482250366206653</v>
      </c>
      <c r="AS169">
        <f t="shared" si="44"/>
        <v>76.8</v>
      </c>
      <c r="AT169">
        <f t="shared" si="58"/>
        <v>0.56223410593009415</v>
      </c>
      <c r="AU169">
        <f t="shared" si="59"/>
        <v>0.5256554923990221</v>
      </c>
      <c r="AV169">
        <f t="shared" si="60"/>
        <v>0.47831846312351456</v>
      </c>
      <c r="AW169">
        <f t="shared" si="61"/>
        <v>0.43551608856243706</v>
      </c>
      <c r="AX169">
        <f t="shared" si="62"/>
        <v>0.41104857757623736</v>
      </c>
      <c r="AY169">
        <f t="shared" si="63"/>
        <v>0.41287084994988721</v>
      </c>
    </row>
    <row r="170" spans="3:51" x14ac:dyDescent="0.35">
      <c r="C170">
        <v>165</v>
      </c>
      <c r="D170" s="10">
        <f t="shared" si="45"/>
        <v>0.80769230769230771</v>
      </c>
      <c r="E170">
        <v>1017.172</v>
      </c>
      <c r="F170">
        <v>1315.4449999999999</v>
      </c>
      <c r="G170">
        <v>1318.8979999999999</v>
      </c>
      <c r="H170">
        <v>1171.508</v>
      </c>
      <c r="I170" s="1">
        <v>165</v>
      </c>
      <c r="J170" s="1">
        <v>1287.5150000000001</v>
      </c>
      <c r="K170" s="2">
        <v>1277.723</v>
      </c>
      <c r="L170" s="2">
        <v>1251.2950000000001</v>
      </c>
      <c r="M170" s="2">
        <v>1241.845</v>
      </c>
      <c r="N170" s="2">
        <v>1233.81</v>
      </c>
      <c r="O170" s="3">
        <v>1234.7270000000001</v>
      </c>
      <c r="P170" s="2">
        <v>165</v>
      </c>
      <c r="Q170" s="1">
        <v>1268.3030000000001</v>
      </c>
      <c r="R170" s="2">
        <v>1268.0350000000001</v>
      </c>
      <c r="S170" s="2">
        <v>1267.8589999999999</v>
      </c>
      <c r="T170" s="2">
        <v>1268.1469999999999</v>
      </c>
      <c r="U170" s="2">
        <v>1266.8109999999999</v>
      </c>
      <c r="V170" s="3">
        <v>1267.7070000000001</v>
      </c>
      <c r="W170" s="2">
        <v>165</v>
      </c>
      <c r="X170" s="1">
        <v>1253.0409999999999</v>
      </c>
      <c r="Y170" s="2">
        <v>1250.2850000000001</v>
      </c>
      <c r="Z170" s="2">
        <v>1240.809</v>
      </c>
      <c r="AA170" s="2">
        <v>1235.7170000000001</v>
      </c>
      <c r="AB170" s="2">
        <v>1231.78</v>
      </c>
      <c r="AC170" s="3">
        <v>1232.203</v>
      </c>
      <c r="AD170" s="2"/>
      <c r="AE170">
        <f t="shared" si="65"/>
        <v>77.399999999999991</v>
      </c>
      <c r="AF170">
        <f t="shared" si="46"/>
        <v>0.80595677275474786</v>
      </c>
      <c r="AG170">
        <f t="shared" si="47"/>
        <v>0.73792700973342495</v>
      </c>
      <c r="AH170">
        <f t="shared" si="48"/>
        <v>0.55431890340913104</v>
      </c>
      <c r="AI170">
        <f t="shared" si="49"/>
        <v>0.48866517990509761</v>
      </c>
      <c r="AJ170">
        <f t="shared" si="50"/>
        <v>0.43284214621674727</v>
      </c>
      <c r="AK170">
        <f t="shared" si="51"/>
        <v>0.43921298901602851</v>
      </c>
      <c r="AL170">
        <f t="shared" ref="AL170:AL203" si="66">AE170</f>
        <v>77.399999999999991</v>
      </c>
      <c r="AM170">
        <f t="shared" si="52"/>
        <v>0.67248171074845342</v>
      </c>
      <c r="AN170">
        <f t="shared" si="53"/>
        <v>0.67061978504484676</v>
      </c>
      <c r="AO170">
        <f t="shared" si="54"/>
        <v>0.66939702786635791</v>
      </c>
      <c r="AP170">
        <f t="shared" si="55"/>
        <v>0.67139790324933801</v>
      </c>
      <c r="AQ170">
        <f t="shared" si="56"/>
        <v>0.66211606466718043</v>
      </c>
      <c r="AR170">
        <f t="shared" si="57"/>
        <v>0.66834101030311965</v>
      </c>
      <c r="AS170">
        <f t="shared" ref="AS170:AS203" si="67">AL170</f>
        <v>77.399999999999991</v>
      </c>
      <c r="AT170">
        <f t="shared" si="58"/>
        <v>0.56644921041844665</v>
      </c>
      <c r="AU170">
        <f t="shared" si="59"/>
        <v>0.54730194460076353</v>
      </c>
      <c r="AV170">
        <f t="shared" si="60"/>
        <v>0.48146758651354399</v>
      </c>
      <c r="AW170">
        <f t="shared" si="61"/>
        <v>0.44609099814502251</v>
      </c>
      <c r="AX170">
        <f t="shared" si="62"/>
        <v>0.41873875376032554</v>
      </c>
      <c r="AY170">
        <f t="shared" si="63"/>
        <v>0.42167753947907749</v>
      </c>
    </row>
    <row r="171" spans="3:51" x14ac:dyDescent="0.35">
      <c r="C171">
        <v>166</v>
      </c>
      <c r="D171" s="10">
        <f t="shared" si="45"/>
        <v>0.8141025641025641</v>
      </c>
      <c r="E171">
        <v>1017.605</v>
      </c>
      <c r="F171">
        <v>1316.4770000000001</v>
      </c>
      <c r="G171">
        <v>1318.69</v>
      </c>
      <c r="H171">
        <v>1172.4449999999999</v>
      </c>
      <c r="I171" s="1">
        <v>166</v>
      </c>
      <c r="J171" s="1">
        <v>1289.251</v>
      </c>
      <c r="K171" s="2">
        <v>1277.74</v>
      </c>
      <c r="L171" s="2">
        <v>1253.0889999999999</v>
      </c>
      <c r="M171" s="2">
        <v>1241.864</v>
      </c>
      <c r="N171" s="2">
        <v>1236.431</v>
      </c>
      <c r="O171" s="3">
        <v>1233.8889999999999</v>
      </c>
      <c r="P171" s="2">
        <v>166</v>
      </c>
      <c r="Q171" s="1">
        <v>1268.634</v>
      </c>
      <c r="R171" s="2">
        <v>1266.9090000000001</v>
      </c>
      <c r="S171" s="2">
        <v>1268.0809999999999</v>
      </c>
      <c r="T171" s="2">
        <v>1267.55</v>
      </c>
      <c r="U171" s="2">
        <v>1268.098</v>
      </c>
      <c r="V171" s="3">
        <v>1267.9010000000001</v>
      </c>
      <c r="W171" s="2">
        <v>166</v>
      </c>
      <c r="X171" s="1">
        <v>1255.104</v>
      </c>
      <c r="Y171" s="2">
        <v>1250.6300000000001</v>
      </c>
      <c r="Z171" s="2">
        <v>1241.17</v>
      </c>
      <c r="AA171" s="2">
        <v>1237.675</v>
      </c>
      <c r="AB171" s="2">
        <v>1232.059</v>
      </c>
      <c r="AC171" s="3">
        <v>1231.106</v>
      </c>
      <c r="AD171" s="2"/>
      <c r="AE171">
        <f t="shared" si="65"/>
        <v>78</v>
      </c>
      <c r="AF171">
        <f t="shared" si="46"/>
        <v>0.81097256165296538</v>
      </c>
      <c r="AG171">
        <f t="shared" si="47"/>
        <v>0.7310528215952008</v>
      </c>
      <c r="AH171">
        <f t="shared" si="48"/>
        <v>0.55990335481004161</v>
      </c>
      <c r="AI171">
        <f t="shared" si="49"/>
        <v>0.48196928460342164</v>
      </c>
      <c r="AJ171">
        <f t="shared" si="50"/>
        <v>0.44424850033325952</v>
      </c>
      <c r="AK171">
        <f t="shared" si="51"/>
        <v>0.42659964452343851</v>
      </c>
      <c r="AL171">
        <f t="shared" si="66"/>
        <v>78</v>
      </c>
      <c r="AM171">
        <f t="shared" si="52"/>
        <v>0.66783075983114848</v>
      </c>
      <c r="AN171">
        <f t="shared" si="53"/>
        <v>0.65585425461008717</v>
      </c>
      <c r="AO171">
        <f t="shared" si="54"/>
        <v>0.66399133525883047</v>
      </c>
      <c r="AP171">
        <f t="shared" si="55"/>
        <v>0.66030465452121689</v>
      </c>
      <c r="AQ171">
        <f t="shared" si="56"/>
        <v>0.66410936458564707</v>
      </c>
      <c r="AR171">
        <f t="shared" si="57"/>
        <v>0.66274161297489464</v>
      </c>
      <c r="AS171">
        <f t="shared" si="67"/>
        <v>78</v>
      </c>
      <c r="AT171">
        <f t="shared" si="58"/>
        <v>0.57389330148855822</v>
      </c>
      <c r="AU171">
        <f t="shared" si="59"/>
        <v>0.54283075983114926</v>
      </c>
      <c r="AV171">
        <f t="shared" si="60"/>
        <v>0.47715091090868739</v>
      </c>
      <c r="AW171">
        <f t="shared" si="61"/>
        <v>0.45288546989557843</v>
      </c>
      <c r="AX171">
        <f t="shared" si="62"/>
        <v>0.41389413463674718</v>
      </c>
      <c r="AY171">
        <f t="shared" si="63"/>
        <v>0.40727754943345923</v>
      </c>
    </row>
    <row r="172" spans="3:51" x14ac:dyDescent="0.35">
      <c r="C172">
        <v>167</v>
      </c>
      <c r="D172" s="10">
        <f t="shared" si="45"/>
        <v>0.82051282051282048</v>
      </c>
      <c r="E172">
        <v>1017.381</v>
      </c>
      <c r="F172">
        <v>1316.079</v>
      </c>
      <c r="G172">
        <v>1319.3710000000001</v>
      </c>
      <c r="H172">
        <v>1172.8810000000001</v>
      </c>
      <c r="I172" s="1">
        <v>167</v>
      </c>
      <c r="J172" s="1">
        <v>1289.5709999999999</v>
      </c>
      <c r="K172" s="2">
        <v>1278.4459999999999</v>
      </c>
      <c r="L172" s="2">
        <v>1254.2449999999999</v>
      </c>
      <c r="M172" s="2">
        <v>1240.9269999999999</v>
      </c>
      <c r="N172" s="2">
        <v>1236.6320000000001</v>
      </c>
      <c r="O172" s="3">
        <v>1233.297</v>
      </c>
      <c r="P172" s="2">
        <v>167</v>
      </c>
      <c r="Q172" s="1">
        <v>1266.7180000000001</v>
      </c>
      <c r="R172" s="2">
        <v>1266.4449999999999</v>
      </c>
      <c r="S172" s="2">
        <v>1267.614</v>
      </c>
      <c r="T172" s="2">
        <v>1267.759</v>
      </c>
      <c r="U172" s="2">
        <v>1266.646</v>
      </c>
      <c r="V172" s="3">
        <v>1268.7439999999999</v>
      </c>
      <c r="W172" s="2">
        <v>167</v>
      </c>
      <c r="X172" s="1">
        <v>1255.1020000000001</v>
      </c>
      <c r="Y172" s="2">
        <v>1249.287</v>
      </c>
      <c r="Z172" s="2">
        <v>1241.876</v>
      </c>
      <c r="AA172" s="2">
        <v>1236.8800000000001</v>
      </c>
      <c r="AB172" s="2">
        <v>1231.751</v>
      </c>
      <c r="AC172" s="3">
        <v>1231.0899999999999</v>
      </c>
      <c r="AD172" s="2"/>
      <c r="AE172">
        <f t="shared" si="65"/>
        <v>78.599999999999994</v>
      </c>
      <c r="AF172">
        <f t="shared" si="46"/>
        <v>0.81488568276093198</v>
      </c>
      <c r="AG172">
        <f t="shared" si="47"/>
        <v>0.73719605022416468</v>
      </c>
      <c r="AH172">
        <f t="shared" si="48"/>
        <v>0.56819229318845155</v>
      </c>
      <c r="AI172">
        <f t="shared" si="49"/>
        <v>0.47518820095252645</v>
      </c>
      <c r="AJ172">
        <f t="shared" si="50"/>
        <v>0.44519476529001828</v>
      </c>
      <c r="AK172">
        <f t="shared" si="51"/>
        <v>0.42190533387337809</v>
      </c>
      <c r="AL172">
        <f t="shared" si="66"/>
        <v>78.599999999999994</v>
      </c>
      <c r="AM172">
        <f t="shared" si="52"/>
        <v>0.65529546502046176</v>
      </c>
      <c r="AN172">
        <f t="shared" si="53"/>
        <v>0.65338901381304171</v>
      </c>
      <c r="AO172">
        <f t="shared" si="54"/>
        <v>0.66155253564993954</v>
      </c>
      <c r="AP172">
        <f t="shared" si="55"/>
        <v>0.66256511962457587</v>
      </c>
      <c r="AQ172">
        <f t="shared" si="56"/>
        <v>0.65479266470202069</v>
      </c>
      <c r="AR172">
        <f t="shared" si="57"/>
        <v>0.66944370731434744</v>
      </c>
      <c r="AS172">
        <f t="shared" si="67"/>
        <v>78.599999999999994</v>
      </c>
      <c r="AT172">
        <f t="shared" si="58"/>
        <v>0.57417701364544249</v>
      </c>
      <c r="AU172">
        <f t="shared" si="59"/>
        <v>0.5335689045936397</v>
      </c>
      <c r="AV172">
        <f t="shared" si="60"/>
        <v>0.48181538848307909</v>
      </c>
      <c r="AW172">
        <f t="shared" si="61"/>
        <v>0.44692663305353486</v>
      </c>
      <c r="AX172">
        <f t="shared" si="62"/>
        <v>0.41110909370242565</v>
      </c>
      <c r="AY172">
        <f t="shared" si="63"/>
        <v>0.40649310744563394</v>
      </c>
    </row>
    <row r="173" spans="3:51" x14ac:dyDescent="0.35">
      <c r="C173">
        <v>168</v>
      </c>
      <c r="D173" s="10">
        <f t="shared" ref="D173:D200" si="68">(C173-$C$44)/($C$200-$C$44)</f>
        <v>0.82692307692307687</v>
      </c>
      <c r="E173">
        <v>1017.448</v>
      </c>
      <c r="F173">
        <v>1314.604</v>
      </c>
      <c r="G173">
        <v>1320.299</v>
      </c>
      <c r="H173">
        <v>1173.3589999999999</v>
      </c>
      <c r="I173" s="1">
        <v>168</v>
      </c>
      <c r="J173" s="1">
        <v>1289.75</v>
      </c>
      <c r="K173" s="2">
        <v>1279.2329999999999</v>
      </c>
      <c r="L173" s="2">
        <v>1254.0309999999999</v>
      </c>
      <c r="M173" s="2">
        <v>1242.0309999999999</v>
      </c>
      <c r="N173" s="2">
        <v>1235.7940000000001</v>
      </c>
      <c r="O173" s="3">
        <v>1233.23</v>
      </c>
      <c r="P173" s="2">
        <v>168</v>
      </c>
      <c r="Q173" s="1">
        <v>1266.6389999999999</v>
      </c>
      <c r="R173" s="2">
        <v>1267.9860000000001</v>
      </c>
      <c r="S173" s="2">
        <v>1265.7929999999999</v>
      </c>
      <c r="T173" s="2">
        <v>1267.521</v>
      </c>
      <c r="U173" s="2">
        <v>1266.53</v>
      </c>
      <c r="V173" s="3">
        <v>1268.5340000000001</v>
      </c>
      <c r="W173" s="2">
        <v>168</v>
      </c>
      <c r="X173" s="1">
        <v>1254.338</v>
      </c>
      <c r="Y173" s="2">
        <v>1250.183</v>
      </c>
      <c r="Z173" s="2">
        <v>1240.3710000000001</v>
      </c>
      <c r="AA173" s="2">
        <v>1237.365</v>
      </c>
      <c r="AB173" s="2">
        <v>1230.423</v>
      </c>
      <c r="AC173" s="3">
        <v>1230.8119999999999</v>
      </c>
      <c r="AD173" s="2"/>
      <c r="AE173">
        <f t="shared" si="65"/>
        <v>79.2</v>
      </c>
      <c r="AF173">
        <f t="shared" si="46"/>
        <v>0.82403624907076345</v>
      </c>
      <c r="AG173">
        <f t="shared" si="47"/>
        <v>0.74957697617614738</v>
      </c>
      <c r="AH173">
        <f t="shared" si="48"/>
        <v>0.57114942121844992</v>
      </c>
      <c r="AI173">
        <f t="shared" si="49"/>
        <v>0.48619066161634017</v>
      </c>
      <c r="AJ173">
        <f t="shared" si="50"/>
        <v>0.44203334631314467</v>
      </c>
      <c r="AK173">
        <f t="shared" si="51"/>
        <v>0.42388049134482669</v>
      </c>
      <c r="AL173">
        <f t="shared" si="66"/>
        <v>79.2</v>
      </c>
      <c r="AM173">
        <f t="shared" si="52"/>
        <v>0.66041275797373289</v>
      </c>
      <c r="AN173">
        <f t="shared" si="53"/>
        <v>0.66994937873907112</v>
      </c>
      <c r="AO173">
        <f t="shared" si="54"/>
        <v>0.65442316542178403</v>
      </c>
      <c r="AP173">
        <f t="shared" si="55"/>
        <v>0.66665722680448836</v>
      </c>
      <c r="AQ173">
        <f t="shared" si="56"/>
        <v>0.6596410492406809</v>
      </c>
      <c r="AR173">
        <f t="shared" si="57"/>
        <v>0.67382916209423416</v>
      </c>
      <c r="AS173">
        <f t="shared" si="67"/>
        <v>79.2</v>
      </c>
      <c r="AT173">
        <f t="shared" si="58"/>
        <v>0.57332294948493734</v>
      </c>
      <c r="AU173">
        <f t="shared" si="59"/>
        <v>0.54390597897270698</v>
      </c>
      <c r="AV173">
        <f t="shared" si="60"/>
        <v>0.474438033204716</v>
      </c>
      <c r="AW173">
        <f t="shared" si="61"/>
        <v>0.45315586392438695</v>
      </c>
      <c r="AX173">
        <f t="shared" si="62"/>
        <v>0.40400722149456642</v>
      </c>
      <c r="AY173">
        <f t="shared" si="63"/>
        <v>0.40676130128500071</v>
      </c>
    </row>
    <row r="174" spans="3:51" x14ac:dyDescent="0.35">
      <c r="C174">
        <v>169</v>
      </c>
      <c r="D174" s="10">
        <f t="shared" si="68"/>
        <v>0.83333333333333337</v>
      </c>
      <c r="E174">
        <v>1018.302</v>
      </c>
      <c r="F174">
        <v>1316.1310000000001</v>
      </c>
      <c r="G174">
        <v>1319.4770000000001</v>
      </c>
      <c r="H174">
        <v>1173.4280000000001</v>
      </c>
      <c r="I174" s="1">
        <v>169</v>
      </c>
      <c r="J174" s="1">
        <v>1291.2729999999999</v>
      </c>
      <c r="K174" s="2">
        <v>1281.606</v>
      </c>
      <c r="L174" s="2">
        <v>1255.3440000000001</v>
      </c>
      <c r="M174" s="2">
        <v>1243.0170000000001</v>
      </c>
      <c r="N174" s="2">
        <v>1236.5519999999999</v>
      </c>
      <c r="O174" s="3">
        <v>1234.8910000000001</v>
      </c>
      <c r="P174" s="2">
        <v>169</v>
      </c>
      <c r="Q174" s="1">
        <v>1267.6130000000001</v>
      </c>
      <c r="R174" s="2">
        <v>1269.0920000000001</v>
      </c>
      <c r="S174" s="2">
        <v>1266.826</v>
      </c>
      <c r="T174" s="2">
        <v>1268.059</v>
      </c>
      <c r="U174" s="2">
        <v>1267.6690000000001</v>
      </c>
      <c r="V174" s="3">
        <v>1269.3150000000001</v>
      </c>
      <c r="W174" s="2">
        <v>169</v>
      </c>
      <c r="X174" s="1">
        <v>1254.9649999999999</v>
      </c>
      <c r="Y174" s="2">
        <v>1251.425</v>
      </c>
      <c r="Z174" s="2">
        <v>1240.1659999999999</v>
      </c>
      <c r="AA174" s="2">
        <v>1238.1010000000001</v>
      </c>
      <c r="AB174" s="2">
        <v>1231.5129999999999</v>
      </c>
      <c r="AC174" s="3">
        <v>1231.239</v>
      </c>
      <c r="AD174" s="2"/>
      <c r="AE174">
        <f t="shared" si="65"/>
        <v>79.8</v>
      </c>
      <c r="AF174">
        <f t="shared" si="46"/>
        <v>0.82580604472225405</v>
      </c>
      <c r="AG174">
        <f t="shared" si="47"/>
        <v>0.75806395100313173</v>
      </c>
      <c r="AH174">
        <f t="shared" si="48"/>
        <v>0.57403137985886743</v>
      </c>
      <c r="AI174">
        <f t="shared" si="49"/>
        <v>0.48764917345816106</v>
      </c>
      <c r="AJ174">
        <f t="shared" si="50"/>
        <v>0.44234529056852206</v>
      </c>
      <c r="AK174">
        <f t="shared" si="51"/>
        <v>0.43070573148427138</v>
      </c>
      <c r="AL174">
        <f t="shared" si="66"/>
        <v>79.8</v>
      </c>
      <c r="AM174">
        <f t="shared" si="52"/>
        <v>0.66000714771238145</v>
      </c>
      <c r="AN174">
        <f t="shared" si="53"/>
        <v>0.67037133066578847</v>
      </c>
      <c r="AO174">
        <f t="shared" si="54"/>
        <v>0.65449219708064954</v>
      </c>
      <c r="AP174">
        <f t="shared" si="55"/>
        <v>0.6631325199890673</v>
      </c>
      <c r="AQ174">
        <f t="shared" si="56"/>
        <v>0.66039957113725711</v>
      </c>
      <c r="AR174">
        <f t="shared" si="57"/>
        <v>0.67193401680413134</v>
      </c>
      <c r="AS174">
        <f t="shared" si="67"/>
        <v>79.8</v>
      </c>
      <c r="AT174">
        <f t="shared" si="58"/>
        <v>0.5713755141797987</v>
      </c>
      <c r="AU174">
        <f t="shared" si="59"/>
        <v>0.54656874767874442</v>
      </c>
      <c r="AV174">
        <f t="shared" si="60"/>
        <v>0.46767061659530523</v>
      </c>
      <c r="AW174">
        <f t="shared" si="61"/>
        <v>0.45320000280302458</v>
      </c>
      <c r="AX174">
        <f t="shared" si="62"/>
        <v>0.40703418989089102</v>
      </c>
      <c r="AY174">
        <f t="shared" si="63"/>
        <v>0.40511411813346554</v>
      </c>
    </row>
    <row r="175" spans="3:51" x14ac:dyDescent="0.35">
      <c r="C175">
        <v>170</v>
      </c>
      <c r="D175" s="10">
        <f t="shared" si="68"/>
        <v>0.83974358974358976</v>
      </c>
      <c r="E175">
        <v>1018.073</v>
      </c>
      <c r="F175">
        <v>1317.556</v>
      </c>
      <c r="G175">
        <v>1319.654</v>
      </c>
      <c r="H175">
        <v>1173.472</v>
      </c>
      <c r="I175" s="1">
        <v>170</v>
      </c>
      <c r="J175" s="1">
        <v>1290.4349999999999</v>
      </c>
      <c r="K175" s="2">
        <v>1282.636</v>
      </c>
      <c r="L175" s="2">
        <v>1256.3869999999999</v>
      </c>
      <c r="M175" s="2">
        <v>1243.239</v>
      </c>
      <c r="N175" s="2">
        <v>1236.7339999999999</v>
      </c>
      <c r="O175" s="3">
        <v>1233.1590000000001</v>
      </c>
      <c r="P175" s="2">
        <v>170</v>
      </c>
      <c r="Q175" s="1">
        <v>1268.972</v>
      </c>
      <c r="R175" s="2">
        <v>1267.9059999999999</v>
      </c>
      <c r="S175" s="2">
        <v>1267.587</v>
      </c>
      <c r="T175" s="2">
        <v>1267.6869999999999</v>
      </c>
      <c r="U175" s="2">
        <v>1267.644</v>
      </c>
      <c r="V175" s="3">
        <v>1269.308</v>
      </c>
      <c r="W175" s="2">
        <v>170</v>
      </c>
      <c r="X175" s="1">
        <v>1257.924</v>
      </c>
      <c r="Y175" s="2">
        <v>1251.3499999999999</v>
      </c>
      <c r="Z175" s="2">
        <v>1242.0550000000001</v>
      </c>
      <c r="AA175" s="2">
        <v>1236.3599999999999</v>
      </c>
      <c r="AB175" s="2">
        <v>1232.279</v>
      </c>
      <c r="AC175" s="3">
        <v>1230.8</v>
      </c>
      <c r="AD175" s="2"/>
      <c r="AE175">
        <f t="shared" si="65"/>
        <v>80.399999999999991</v>
      </c>
      <c r="AF175">
        <f t="shared" si="46"/>
        <v>0.81176952333361041</v>
      </c>
      <c r="AG175">
        <f t="shared" si="47"/>
        <v>0.75764137586407887</v>
      </c>
      <c r="AH175">
        <f t="shared" si="48"/>
        <v>0.57546292440520763</v>
      </c>
      <c r="AI175">
        <f t="shared" si="49"/>
        <v>0.48421059937258837</v>
      </c>
      <c r="AJ175">
        <f t="shared" si="50"/>
        <v>0.43906332417201022</v>
      </c>
      <c r="AK175">
        <f t="shared" si="51"/>
        <v>0.41425140890036438</v>
      </c>
      <c r="AL175">
        <f t="shared" si="66"/>
        <v>80.399999999999991</v>
      </c>
      <c r="AM175">
        <f t="shared" si="52"/>
        <v>0.66280780655728577</v>
      </c>
      <c r="AN175">
        <f t="shared" si="53"/>
        <v>0.65540934454901256</v>
      </c>
      <c r="AO175">
        <f t="shared" si="54"/>
        <v>0.65319535826323516</v>
      </c>
      <c r="AP175">
        <f t="shared" si="55"/>
        <v>0.65388939785125255</v>
      </c>
      <c r="AQ175">
        <f t="shared" si="56"/>
        <v>0.65359096082840551</v>
      </c>
      <c r="AR175">
        <f t="shared" si="57"/>
        <v>0.66513977957302661</v>
      </c>
      <c r="AS175">
        <f t="shared" si="67"/>
        <v>80.399999999999991</v>
      </c>
      <c r="AT175">
        <f t="shared" si="58"/>
        <v>0.58613031287304607</v>
      </c>
      <c r="AU175">
        <f t="shared" si="59"/>
        <v>0.5405041503567356</v>
      </c>
      <c r="AV175">
        <f t="shared" si="60"/>
        <v>0.47599317065045427</v>
      </c>
      <c r="AW175">
        <f t="shared" si="61"/>
        <v>0.43646761611282237</v>
      </c>
      <c r="AX175">
        <f t="shared" si="62"/>
        <v>0.40814386052580431</v>
      </c>
      <c r="AY175">
        <f t="shared" si="63"/>
        <v>0.39787901501901635</v>
      </c>
    </row>
    <row r="176" spans="3:51" x14ac:dyDescent="0.35">
      <c r="C176">
        <v>171</v>
      </c>
      <c r="D176" s="10">
        <f t="shared" si="68"/>
        <v>0.84615384615384615</v>
      </c>
      <c r="E176">
        <v>1017.877</v>
      </c>
      <c r="F176">
        <v>1317.509</v>
      </c>
      <c r="G176">
        <v>1319.672</v>
      </c>
      <c r="H176">
        <v>1174.4880000000001</v>
      </c>
      <c r="I176" s="1">
        <v>171</v>
      </c>
      <c r="J176" s="1">
        <v>1291.8019999999999</v>
      </c>
      <c r="K176" s="2">
        <v>1283.9949999999999</v>
      </c>
      <c r="L176" s="2">
        <v>1258.376</v>
      </c>
      <c r="M176" s="2">
        <v>1242.383</v>
      </c>
      <c r="N176" s="2">
        <v>1237.1010000000001</v>
      </c>
      <c r="O176" s="3">
        <v>1234.5119999999999</v>
      </c>
      <c r="P176" s="2">
        <v>171</v>
      </c>
      <c r="Q176" s="1">
        <v>1267.55</v>
      </c>
      <c r="R176" s="2">
        <v>1267.4780000000001</v>
      </c>
      <c r="S176" s="2">
        <v>1268.011</v>
      </c>
      <c r="T176" s="2">
        <v>1267.51</v>
      </c>
      <c r="U176" s="2">
        <v>1268.1690000000001</v>
      </c>
      <c r="V176" s="3">
        <v>1271.2270000000001</v>
      </c>
      <c r="W176" s="2">
        <v>171</v>
      </c>
      <c r="X176" s="1">
        <v>1257.0419999999999</v>
      </c>
      <c r="Y176" s="2">
        <v>1251.963</v>
      </c>
      <c r="Z176" s="2">
        <v>1242.4349999999999</v>
      </c>
      <c r="AA176" s="2">
        <v>1239.1410000000001</v>
      </c>
      <c r="AB176" s="2">
        <v>1230.979</v>
      </c>
      <c r="AC176" s="3">
        <v>1231.5039999999999</v>
      </c>
      <c r="AD176" s="2"/>
      <c r="AE176">
        <f t="shared" si="65"/>
        <v>81</v>
      </c>
      <c r="AF176">
        <f t="shared" si="46"/>
        <v>0.82025716503170787</v>
      </c>
      <c r="AG176">
        <f t="shared" si="47"/>
        <v>0.76567077562036256</v>
      </c>
      <c r="AH176">
        <f t="shared" si="48"/>
        <v>0.5865432349095584</v>
      </c>
      <c r="AI176">
        <f t="shared" si="49"/>
        <v>0.47472049559155649</v>
      </c>
      <c r="AJ176">
        <f t="shared" si="50"/>
        <v>0.43778885618195984</v>
      </c>
      <c r="AK176">
        <f t="shared" si="51"/>
        <v>0.41968661944749308</v>
      </c>
      <c r="AL176">
        <f t="shared" si="66"/>
        <v>81</v>
      </c>
      <c r="AM176">
        <f t="shared" si="52"/>
        <v>0.65068766125254285</v>
      </c>
      <c r="AN176">
        <f t="shared" si="53"/>
        <v>0.65018423867823627</v>
      </c>
      <c r="AO176">
        <f t="shared" si="54"/>
        <v>0.65391096412414917</v>
      </c>
      <c r="AP176">
        <f t="shared" si="55"/>
        <v>0.6504079820445946</v>
      </c>
      <c r="AQ176">
        <f t="shared" si="56"/>
        <v>0.65501569699554663</v>
      </c>
      <c r="AR176">
        <f t="shared" si="57"/>
        <v>0.67639717244320807</v>
      </c>
      <c r="AS176">
        <f t="shared" si="67"/>
        <v>81</v>
      </c>
      <c r="AT176">
        <f t="shared" si="58"/>
        <v>0.57721593332447596</v>
      </c>
      <c r="AU176">
        <f t="shared" si="59"/>
        <v>0.54170366589521768</v>
      </c>
      <c r="AV176">
        <f t="shared" si="60"/>
        <v>0.47508407856188889</v>
      </c>
      <c r="AW176">
        <f t="shared" si="61"/>
        <v>0.4520524957873322</v>
      </c>
      <c r="AX176">
        <f t="shared" si="62"/>
        <v>0.39498395340544395</v>
      </c>
      <c r="AY176">
        <f t="shared" si="63"/>
        <v>0.39865474300976683</v>
      </c>
    </row>
    <row r="177" spans="3:51" x14ac:dyDescent="0.35">
      <c r="C177">
        <v>172</v>
      </c>
      <c r="D177" s="10">
        <f t="shared" si="68"/>
        <v>0.85256410256410253</v>
      </c>
      <c r="E177">
        <v>1019.621</v>
      </c>
      <c r="F177">
        <v>1316.6559999999999</v>
      </c>
      <c r="G177">
        <v>1320.1579999999999</v>
      </c>
      <c r="H177">
        <v>1174.347</v>
      </c>
      <c r="I177" s="1">
        <v>172</v>
      </c>
      <c r="J177" s="1">
        <v>1291.193</v>
      </c>
      <c r="K177" s="2">
        <v>1286.3679999999999</v>
      </c>
      <c r="L177" s="2">
        <v>1258.5740000000001</v>
      </c>
      <c r="M177" s="2">
        <v>1243.896</v>
      </c>
      <c r="N177" s="2">
        <v>1237.7539999999999</v>
      </c>
      <c r="O177" s="3">
        <v>1234.2719999999999</v>
      </c>
      <c r="P177" s="2">
        <v>172</v>
      </c>
      <c r="Q177" s="1">
        <v>1268.114</v>
      </c>
      <c r="R177" s="2">
        <v>1269.809</v>
      </c>
      <c r="S177" s="2">
        <v>1268.0809999999999</v>
      </c>
      <c r="T177" s="2">
        <v>1269.1079999999999</v>
      </c>
      <c r="U177" s="2">
        <v>1268.104</v>
      </c>
      <c r="V177" s="3">
        <v>1269.8910000000001</v>
      </c>
      <c r="W177" s="2">
        <v>172</v>
      </c>
      <c r="X177" s="1">
        <v>1257.6759999999999</v>
      </c>
      <c r="Y177" s="2">
        <v>1253.261</v>
      </c>
      <c r="Z177" s="2">
        <v>1243.0450000000001</v>
      </c>
      <c r="AA177" s="2">
        <v>1239.5730000000001</v>
      </c>
      <c r="AB177" s="2">
        <v>1232.799</v>
      </c>
      <c r="AC177" s="3">
        <v>1232.579</v>
      </c>
      <c r="AD177" s="2"/>
      <c r="AE177">
        <f t="shared" si="65"/>
        <v>81.599999999999994</v>
      </c>
      <c r="AF177">
        <f t="shared" si="46"/>
        <v>0.82107245500987314</v>
      </c>
      <c r="AG177">
        <f t="shared" si="47"/>
        <v>0.78716736116478914</v>
      </c>
      <c r="AH177">
        <f t="shared" si="48"/>
        <v>0.59185996669219876</v>
      </c>
      <c r="AI177">
        <f t="shared" si="49"/>
        <v>0.48871821177859442</v>
      </c>
      <c r="AJ177">
        <f t="shared" si="50"/>
        <v>0.44555860838035499</v>
      </c>
      <c r="AK177">
        <f t="shared" si="51"/>
        <v>0.42109072511225548</v>
      </c>
      <c r="AL177">
        <f t="shared" si="66"/>
        <v>81.599999999999994</v>
      </c>
      <c r="AM177">
        <f t="shared" si="52"/>
        <v>0.65889718851232226</v>
      </c>
      <c r="AN177">
        <f t="shared" si="53"/>
        <v>0.67080788987344453</v>
      </c>
      <c r="AO177">
        <f t="shared" si="54"/>
        <v>0.65866529875130841</v>
      </c>
      <c r="AP177">
        <f t="shared" si="55"/>
        <v>0.66588198919253161</v>
      </c>
      <c r="AQ177">
        <f t="shared" si="56"/>
        <v>0.65882691888777301</v>
      </c>
      <c r="AR177">
        <f t="shared" si="57"/>
        <v>0.6713841007947503</v>
      </c>
      <c r="AS177">
        <f t="shared" si="67"/>
        <v>81.599999999999994</v>
      </c>
      <c r="AT177">
        <f t="shared" si="58"/>
        <v>0.58554975440766199</v>
      </c>
      <c r="AU177">
        <f t="shared" si="59"/>
        <v>0.55452571516910387</v>
      </c>
      <c r="AV177">
        <f t="shared" si="60"/>
        <v>0.48273826672944165</v>
      </c>
      <c r="AW177">
        <f t="shared" si="61"/>
        <v>0.45834065308589145</v>
      </c>
      <c r="AX177">
        <f t="shared" si="62"/>
        <v>0.41074000941612976</v>
      </c>
      <c r="AY177">
        <f t="shared" si="63"/>
        <v>0.40919407767604288</v>
      </c>
    </row>
    <row r="178" spans="3:51" x14ac:dyDescent="0.35">
      <c r="C178">
        <v>173</v>
      </c>
      <c r="D178" s="10">
        <f t="shared" si="68"/>
        <v>0.85897435897435892</v>
      </c>
      <c r="E178">
        <v>1020.312</v>
      </c>
      <c r="F178">
        <v>1317.0740000000001</v>
      </c>
      <c r="G178">
        <v>1319.479</v>
      </c>
      <c r="H178">
        <v>1173.7249999999999</v>
      </c>
      <c r="I178" s="1">
        <v>173</v>
      </c>
      <c r="J178" s="1">
        <v>1292.5840000000001</v>
      </c>
      <c r="K178" s="2">
        <v>1286.114</v>
      </c>
      <c r="L178" s="2">
        <v>1258.789</v>
      </c>
      <c r="M178" s="2">
        <v>1246.096</v>
      </c>
      <c r="N178" s="2">
        <v>1238.373</v>
      </c>
      <c r="O178" s="3">
        <v>1236.6030000000001</v>
      </c>
      <c r="P178" s="2">
        <v>173</v>
      </c>
      <c r="Q178" s="1">
        <v>1268.9079999999999</v>
      </c>
      <c r="R178" s="2">
        <v>1269.7619999999999</v>
      </c>
      <c r="S178" s="2">
        <v>1267.393</v>
      </c>
      <c r="T178" s="2">
        <v>1270.097</v>
      </c>
      <c r="U178" s="2">
        <v>1268.0989999999999</v>
      </c>
      <c r="V178" s="3">
        <v>1271.3920000000001</v>
      </c>
      <c r="W178" s="2">
        <v>173</v>
      </c>
      <c r="X178" s="1">
        <v>1258.547</v>
      </c>
      <c r="Y178" s="2">
        <v>1254.546</v>
      </c>
      <c r="Z178" s="2">
        <v>1242.421</v>
      </c>
      <c r="AA178" s="2">
        <v>1239.9179999999999</v>
      </c>
      <c r="AB178" s="2">
        <v>1234.327</v>
      </c>
      <c r="AC178" s="3">
        <v>1234.0920000000001</v>
      </c>
      <c r="AD178" s="2"/>
      <c r="AE178">
        <f t="shared" si="65"/>
        <v>82.2</v>
      </c>
      <c r="AF178">
        <f t="shared" si="46"/>
        <v>0.82915820828886155</v>
      </c>
      <c r="AG178">
        <f t="shared" si="47"/>
        <v>0.78402360672205595</v>
      </c>
      <c r="AH178">
        <f t="shared" si="48"/>
        <v>0.59340490690552417</v>
      </c>
      <c r="AI178">
        <f t="shared" si="49"/>
        <v>0.50485877125058432</v>
      </c>
      <c r="AJ178">
        <f t="shared" si="50"/>
        <v>0.45098326461991411</v>
      </c>
      <c r="AK178">
        <f t="shared" si="51"/>
        <v>0.43863577701972173</v>
      </c>
      <c r="AL178">
        <f t="shared" si="66"/>
        <v>82.2</v>
      </c>
      <c r="AM178">
        <f t="shared" si="52"/>
        <v>0.66399486567747168</v>
      </c>
      <c r="AN178">
        <f t="shared" si="53"/>
        <v>0.66995235404502251</v>
      </c>
      <c r="AO178">
        <f t="shared" si="54"/>
        <v>0.65342625340951122</v>
      </c>
      <c r="AP178">
        <f t="shared" si="55"/>
        <v>0.67228930791285579</v>
      </c>
      <c r="AQ178">
        <f t="shared" si="56"/>
        <v>0.6583512964861975</v>
      </c>
      <c r="AR178">
        <f t="shared" si="57"/>
        <v>0.68132320420791237</v>
      </c>
      <c r="AS178">
        <f t="shared" si="67"/>
        <v>82.2</v>
      </c>
      <c r="AT178">
        <f t="shared" si="58"/>
        <v>0.59171671933532866</v>
      </c>
      <c r="AU178">
        <f t="shared" si="59"/>
        <v>0.56380581657353768</v>
      </c>
      <c r="AV178">
        <f t="shared" si="60"/>
        <v>0.47922203852137135</v>
      </c>
      <c r="AW178">
        <f t="shared" si="61"/>
        <v>0.46176115633872516</v>
      </c>
      <c r="AX178">
        <f t="shared" si="62"/>
        <v>0.42275844268184654</v>
      </c>
      <c r="AY178">
        <f t="shared" si="63"/>
        <v>0.42111908698351658</v>
      </c>
    </row>
    <row r="179" spans="3:51" x14ac:dyDescent="0.35">
      <c r="C179">
        <v>174</v>
      </c>
      <c r="D179" s="10">
        <f t="shared" si="68"/>
        <v>0.86538461538461542</v>
      </c>
      <c r="E179">
        <v>1019.3150000000001</v>
      </c>
      <c r="F179">
        <v>1318.3910000000001</v>
      </c>
      <c r="G179">
        <v>1319.9829999999999</v>
      </c>
      <c r="H179">
        <v>1175.3409999999999</v>
      </c>
      <c r="I179" s="1">
        <v>174</v>
      </c>
      <c r="J179" s="1">
        <v>1292.3689999999999</v>
      </c>
      <c r="K179" s="2">
        <v>1286.5550000000001</v>
      </c>
      <c r="L179" s="2">
        <v>1262.0039999999999</v>
      </c>
      <c r="M179" s="2">
        <v>1246.377</v>
      </c>
      <c r="N179" s="2">
        <v>1239.9760000000001</v>
      </c>
      <c r="O179" s="3">
        <v>1237.1790000000001</v>
      </c>
      <c r="P179" s="2">
        <v>174</v>
      </c>
      <c r="Q179" s="1">
        <v>1269.7190000000001</v>
      </c>
      <c r="R179" s="2">
        <v>1269.011</v>
      </c>
      <c r="S179" s="2">
        <v>1269.636</v>
      </c>
      <c r="T179" s="2">
        <v>1268.624</v>
      </c>
      <c r="U179" s="2">
        <v>1268.261</v>
      </c>
      <c r="V179" s="3">
        <v>1270.3520000000001</v>
      </c>
      <c r="W179" s="2">
        <v>174</v>
      </c>
      <c r="X179" s="1">
        <v>1260.067</v>
      </c>
      <c r="Y179" s="2">
        <v>1254.8209999999999</v>
      </c>
      <c r="Z179" s="2">
        <v>1245.5229999999999</v>
      </c>
      <c r="AA179" s="2">
        <v>1239.3579999999999</v>
      </c>
      <c r="AB179" s="2">
        <v>1234.6300000000001</v>
      </c>
      <c r="AC179" s="3">
        <v>1233.838</v>
      </c>
      <c r="AD179" s="2"/>
      <c r="AE179">
        <f t="shared" si="65"/>
        <v>82.8</v>
      </c>
      <c r="AF179">
        <f t="shared" si="46"/>
        <v>0.818091576371897</v>
      </c>
      <c r="AG179">
        <f t="shared" si="47"/>
        <v>0.77744844459979046</v>
      </c>
      <c r="AH179">
        <f t="shared" si="48"/>
        <v>0.60582313876266969</v>
      </c>
      <c r="AI179">
        <f t="shared" si="49"/>
        <v>0.4965816148199928</v>
      </c>
      <c r="AJ179">
        <f t="shared" si="50"/>
        <v>0.45183502271932985</v>
      </c>
      <c r="AK179">
        <f t="shared" si="51"/>
        <v>0.43228241873470896</v>
      </c>
      <c r="AL179">
        <f t="shared" si="66"/>
        <v>82.8</v>
      </c>
      <c r="AM179">
        <f t="shared" si="52"/>
        <v>0.65975533030408973</v>
      </c>
      <c r="AN179">
        <f t="shared" si="53"/>
        <v>0.65480601188395637</v>
      </c>
      <c r="AO179">
        <f t="shared" si="54"/>
        <v>0.65917511359664416</v>
      </c>
      <c r="AP179">
        <f t="shared" si="55"/>
        <v>0.65210066410346035</v>
      </c>
      <c r="AQ179">
        <f t="shared" si="56"/>
        <v>0.6495630898287309</v>
      </c>
      <c r="AR179">
        <f t="shared" si="57"/>
        <v>0.66418035651870022</v>
      </c>
      <c r="AS179">
        <f t="shared" si="67"/>
        <v>82.8</v>
      </c>
      <c r="AT179">
        <f t="shared" si="58"/>
        <v>0.59228241873470822</v>
      </c>
      <c r="AU179">
        <f t="shared" si="59"/>
        <v>0.5556099265990907</v>
      </c>
      <c r="AV179">
        <f t="shared" si="60"/>
        <v>0.49061167423977581</v>
      </c>
      <c r="AW179">
        <f t="shared" si="61"/>
        <v>0.44751485494582294</v>
      </c>
      <c r="AX179">
        <f t="shared" si="62"/>
        <v>0.41446347430968289</v>
      </c>
      <c r="AY179">
        <f t="shared" si="63"/>
        <v>0.40892694861936385</v>
      </c>
    </row>
    <row r="180" spans="3:51" x14ac:dyDescent="0.35">
      <c r="C180">
        <v>175</v>
      </c>
      <c r="D180" s="10">
        <f t="shared" si="68"/>
        <v>0.87179487179487181</v>
      </c>
      <c r="E180">
        <v>1019.337</v>
      </c>
      <c r="F180">
        <v>1317.787</v>
      </c>
      <c r="G180">
        <v>1320.162</v>
      </c>
      <c r="H180">
        <v>1174.375</v>
      </c>
      <c r="I180" s="1">
        <v>175</v>
      </c>
      <c r="J180" s="1">
        <v>1292.6030000000001</v>
      </c>
      <c r="K180" s="2">
        <v>1287.04</v>
      </c>
      <c r="L180" s="2">
        <v>1262.5740000000001</v>
      </c>
      <c r="M180" s="2">
        <v>1247.356</v>
      </c>
      <c r="N180" s="2">
        <v>1240.146</v>
      </c>
      <c r="O180" s="3">
        <v>1236.9839999999999</v>
      </c>
      <c r="P180" s="2">
        <v>175</v>
      </c>
      <c r="Q180" s="1">
        <v>1268.752</v>
      </c>
      <c r="R180" s="2">
        <v>1269.192</v>
      </c>
      <c r="S180" s="2">
        <v>1269.7449999999999</v>
      </c>
      <c r="T180" s="2">
        <v>1268.83</v>
      </c>
      <c r="U180" s="2">
        <v>1268.472</v>
      </c>
      <c r="V180" s="3">
        <v>1269.7629999999999</v>
      </c>
      <c r="W180" s="2">
        <v>175</v>
      </c>
      <c r="X180" s="1">
        <v>1259.1990000000001</v>
      </c>
      <c r="Y180" s="2">
        <v>1255.402</v>
      </c>
      <c r="Z180" s="2">
        <v>1245.3869999999999</v>
      </c>
      <c r="AA180" s="2">
        <v>1240.8440000000001</v>
      </c>
      <c r="AB180" s="2">
        <v>1233.3510000000001</v>
      </c>
      <c r="AC180" s="3">
        <v>1234.0260000000001</v>
      </c>
      <c r="AD180" s="2"/>
      <c r="AE180">
        <f t="shared" si="65"/>
        <v>83.399999999999991</v>
      </c>
      <c r="AF180">
        <f t="shared" si="46"/>
        <v>0.82439405349622097</v>
      </c>
      <c r="AG180">
        <f t="shared" si="47"/>
        <v>0.78560371517027816</v>
      </c>
      <c r="AH180">
        <f t="shared" si="48"/>
        <v>0.61500432320865794</v>
      </c>
      <c r="AI180">
        <f t="shared" si="49"/>
        <v>0.50889046941678506</v>
      </c>
      <c r="AJ180">
        <f t="shared" si="50"/>
        <v>0.45861573647951315</v>
      </c>
      <c r="AK180">
        <f t="shared" si="51"/>
        <v>0.43656737232588561</v>
      </c>
      <c r="AL180">
        <f t="shared" si="66"/>
        <v>83.399999999999991</v>
      </c>
      <c r="AM180">
        <f t="shared" si="52"/>
        <v>0.6580830056062249</v>
      </c>
      <c r="AN180">
        <f t="shared" si="53"/>
        <v>0.66115108916966492</v>
      </c>
      <c r="AO180">
        <f t="shared" si="54"/>
        <v>0.66500711237553256</v>
      </c>
      <c r="AP180">
        <f t="shared" si="55"/>
        <v>0.65862689314701628</v>
      </c>
      <c r="AQ180">
        <f t="shared" si="56"/>
        <v>0.65613058879312725</v>
      </c>
      <c r="AR180">
        <f t="shared" si="57"/>
        <v>0.66513262488494618</v>
      </c>
      <c r="AS180">
        <f t="shared" si="67"/>
        <v>83.399999999999991</v>
      </c>
      <c r="AT180">
        <f t="shared" si="58"/>
        <v>0.59147072769363829</v>
      </c>
      <c r="AU180">
        <f t="shared" si="59"/>
        <v>0.56499456112459223</v>
      </c>
      <c r="AV180">
        <f t="shared" si="60"/>
        <v>0.49516079547039249</v>
      </c>
      <c r="AW180">
        <f t="shared" si="61"/>
        <v>0.46348283267787938</v>
      </c>
      <c r="AX180">
        <f t="shared" si="62"/>
        <v>0.41123476417594135</v>
      </c>
      <c r="AY180">
        <f t="shared" si="63"/>
        <v>0.41594148327894492</v>
      </c>
    </row>
    <row r="181" spans="3:51" x14ac:dyDescent="0.35">
      <c r="C181">
        <v>176</v>
      </c>
      <c r="D181" s="10">
        <f t="shared" si="68"/>
        <v>0.87820512820512819</v>
      </c>
      <c r="E181">
        <v>1020.91</v>
      </c>
      <c r="F181">
        <v>1318.1020000000001</v>
      </c>
      <c r="G181">
        <v>1321</v>
      </c>
      <c r="H181">
        <v>1174.5930000000001</v>
      </c>
      <c r="I181" s="1">
        <v>176</v>
      </c>
      <c r="J181" s="1">
        <v>1292.8779999999999</v>
      </c>
      <c r="K181" s="2">
        <v>1289.431</v>
      </c>
      <c r="L181" s="2">
        <v>1264.0029999999999</v>
      </c>
      <c r="M181" s="2">
        <v>1248.971</v>
      </c>
      <c r="N181" s="2">
        <v>1241.856</v>
      </c>
      <c r="O181" s="3">
        <v>1237.424</v>
      </c>
      <c r="P181" s="2">
        <v>176</v>
      </c>
      <c r="Q181" s="1">
        <v>1270.607</v>
      </c>
      <c r="R181" s="2">
        <v>1270.5740000000001</v>
      </c>
      <c r="S181" s="2">
        <v>1269.7650000000001</v>
      </c>
      <c r="T181" s="2">
        <v>1270.7809999999999</v>
      </c>
      <c r="U181" s="2">
        <v>1269</v>
      </c>
      <c r="V181" s="3">
        <v>1271.3440000000001</v>
      </c>
      <c r="W181" s="2">
        <v>176</v>
      </c>
      <c r="X181" s="1">
        <v>1259.088</v>
      </c>
      <c r="Y181" s="2">
        <v>1256.877</v>
      </c>
      <c r="Z181" s="2">
        <v>1245.482</v>
      </c>
      <c r="AA181" s="2">
        <v>1241.0419999999999</v>
      </c>
      <c r="AB181" s="2">
        <v>1234.867</v>
      </c>
      <c r="AC181" s="3">
        <v>1236.385</v>
      </c>
      <c r="AD181" s="2"/>
      <c r="AE181">
        <f t="shared" si="65"/>
        <v>84</v>
      </c>
      <c r="AF181">
        <f t="shared" si="46"/>
        <v>0.82423402016598157</v>
      </c>
      <c r="AG181">
        <f t="shared" si="47"/>
        <v>0.80021462068581029</v>
      </c>
      <c r="AH181">
        <f t="shared" si="48"/>
        <v>0.62302712721850095</v>
      </c>
      <c r="AI181">
        <f t="shared" si="49"/>
        <v>0.51828108341637058</v>
      </c>
      <c r="AJ181">
        <f t="shared" si="50"/>
        <v>0.46870231135329432</v>
      </c>
      <c r="AK181">
        <f t="shared" si="51"/>
        <v>0.43781923084963242</v>
      </c>
      <c r="AL181">
        <f t="shared" si="66"/>
        <v>84</v>
      </c>
      <c r="AM181">
        <f t="shared" si="52"/>
        <v>0.66904514699426443</v>
      </c>
      <c r="AN181">
        <f t="shared" si="53"/>
        <v>0.66881519625946795</v>
      </c>
      <c r="AO181">
        <f t="shared" si="54"/>
        <v>0.66317791915489632</v>
      </c>
      <c r="AP181">
        <f t="shared" si="55"/>
        <v>0.67025761450501264</v>
      </c>
      <c r="AQ181">
        <f t="shared" si="56"/>
        <v>0.65784724303005326</v>
      </c>
      <c r="AR181">
        <f t="shared" si="57"/>
        <v>0.67418071340473396</v>
      </c>
      <c r="AS181">
        <f t="shared" si="67"/>
        <v>84</v>
      </c>
      <c r="AT181">
        <f t="shared" si="58"/>
        <v>0.58877840414189964</v>
      </c>
      <c r="AU181">
        <f t="shared" si="59"/>
        <v>0.5733717049104925</v>
      </c>
      <c r="AV181">
        <f t="shared" si="60"/>
        <v>0.49396901936463838</v>
      </c>
      <c r="AW181">
        <f t="shared" si="61"/>
        <v>0.46303019322829814</v>
      </c>
      <c r="AX181">
        <f t="shared" si="62"/>
        <v>0.42000153300489784</v>
      </c>
      <c r="AY181">
        <f t="shared" si="63"/>
        <v>0.43057926680556557</v>
      </c>
    </row>
    <row r="182" spans="3:51" x14ac:dyDescent="0.35">
      <c r="C182">
        <v>177</v>
      </c>
      <c r="D182" s="10">
        <f t="shared" si="68"/>
        <v>0.88461538461538458</v>
      </c>
      <c r="E182">
        <v>1019.877</v>
      </c>
      <c r="F182">
        <v>1317.249</v>
      </c>
      <c r="G182">
        <v>1320.7370000000001</v>
      </c>
      <c r="H182">
        <v>1175.4459999999999</v>
      </c>
      <c r="I182" s="1">
        <v>177</v>
      </c>
      <c r="J182" s="1">
        <v>1294.1479999999999</v>
      </c>
      <c r="K182" s="2">
        <v>1289.7819999999999</v>
      </c>
      <c r="L182" s="2">
        <v>1263.8979999999999</v>
      </c>
      <c r="M182" s="2">
        <v>1248.5309999999999</v>
      </c>
      <c r="N182" s="2">
        <v>1241.4829999999999</v>
      </c>
      <c r="O182" s="3">
        <v>1238.5909999999999</v>
      </c>
      <c r="P182" s="2">
        <v>177</v>
      </c>
      <c r="Q182" s="1">
        <v>1272.1880000000001</v>
      </c>
      <c r="R182" s="2">
        <v>1270.723</v>
      </c>
      <c r="S182" s="2">
        <v>1270.9469999999999</v>
      </c>
      <c r="T182" s="2">
        <v>1269.702</v>
      </c>
      <c r="U182" s="2">
        <v>1270.4369999999999</v>
      </c>
      <c r="V182" s="3">
        <v>1270.5999999999999</v>
      </c>
      <c r="W182" s="2">
        <v>177</v>
      </c>
      <c r="X182" s="1">
        <v>1261.991</v>
      </c>
      <c r="Y182" s="2">
        <v>1257.4090000000001</v>
      </c>
      <c r="Z182" s="2">
        <v>1246.317</v>
      </c>
      <c r="AA182" s="2">
        <v>1240.3230000000001</v>
      </c>
      <c r="AB182" s="2">
        <v>1235.422</v>
      </c>
      <c r="AC182" s="3">
        <v>1234.8869999999999</v>
      </c>
      <c r="AD182" s="2"/>
      <c r="AE182">
        <f t="shared" si="65"/>
        <v>84.6</v>
      </c>
      <c r="AF182">
        <f t="shared" si="46"/>
        <v>0.83709089370464596</v>
      </c>
      <c r="AG182">
        <f t="shared" si="47"/>
        <v>0.80630170024611558</v>
      </c>
      <c r="AH182">
        <f t="shared" si="48"/>
        <v>0.62376677503296774</v>
      </c>
      <c r="AI182">
        <f t="shared" si="49"/>
        <v>0.51539812274775554</v>
      </c>
      <c r="AJ182">
        <f t="shared" si="50"/>
        <v>0.46569536610649975</v>
      </c>
      <c r="AK182">
        <f t="shared" si="51"/>
        <v>0.44530087515778888</v>
      </c>
      <c r="AL182">
        <f t="shared" si="66"/>
        <v>84.6</v>
      </c>
      <c r="AM182">
        <f t="shared" si="52"/>
        <v>0.6822281616044803</v>
      </c>
      <c r="AN182">
        <f t="shared" si="53"/>
        <v>0.67189692742748719</v>
      </c>
      <c r="AO182">
        <f t="shared" si="54"/>
        <v>0.67347658371120434</v>
      </c>
      <c r="AP182">
        <f t="shared" si="55"/>
        <v>0.66469679767000711</v>
      </c>
      <c r="AQ182">
        <f t="shared" si="56"/>
        <v>0.66988004485095454</v>
      </c>
      <c r="AR182">
        <f t="shared" si="57"/>
        <v>0.67102952687883843</v>
      </c>
      <c r="AS182">
        <f t="shared" si="67"/>
        <v>84.6</v>
      </c>
      <c r="AT182">
        <f t="shared" si="58"/>
        <v>0.61031854051042644</v>
      </c>
      <c r="AU182">
        <f t="shared" si="59"/>
        <v>0.57800610706402633</v>
      </c>
      <c r="AV182">
        <f t="shared" si="60"/>
        <v>0.49978491287208338</v>
      </c>
      <c r="AW182">
        <f t="shared" si="61"/>
        <v>0.45751500320867772</v>
      </c>
      <c r="AX182">
        <f t="shared" si="62"/>
        <v>0.42295296996537496</v>
      </c>
      <c r="AY182">
        <f t="shared" si="63"/>
        <v>0.41918013018060257</v>
      </c>
    </row>
    <row r="183" spans="3:51" x14ac:dyDescent="0.35">
      <c r="C183">
        <v>178</v>
      </c>
      <c r="D183" s="10">
        <f t="shared" si="68"/>
        <v>0.89102564102564108</v>
      </c>
      <c r="E183">
        <v>1020.288</v>
      </c>
      <c r="F183">
        <v>1317.403</v>
      </c>
      <c r="G183">
        <v>1321.11</v>
      </c>
      <c r="H183">
        <v>1175.748</v>
      </c>
      <c r="I183" s="1">
        <v>178</v>
      </c>
      <c r="J183" s="1">
        <v>1294.4169999999999</v>
      </c>
      <c r="K183" s="2">
        <v>1291.5170000000001</v>
      </c>
      <c r="L183" s="2">
        <v>1264.636</v>
      </c>
      <c r="M183" s="2">
        <v>1250.8440000000001</v>
      </c>
      <c r="N183" s="2">
        <v>1241.3240000000001</v>
      </c>
      <c r="O183" s="3">
        <v>1237.7139999999999</v>
      </c>
      <c r="P183" s="2">
        <v>178</v>
      </c>
      <c r="Q183" s="1">
        <v>1270.059</v>
      </c>
      <c r="R183" s="2">
        <v>1270.1590000000001</v>
      </c>
      <c r="S183" s="2">
        <v>1270.1479999999999</v>
      </c>
      <c r="T183" s="2">
        <v>1270.46</v>
      </c>
      <c r="U183" s="2">
        <v>1269.0070000000001</v>
      </c>
      <c r="V183" s="3">
        <v>1270.3910000000001</v>
      </c>
      <c r="W183" s="2">
        <v>178</v>
      </c>
      <c r="X183" s="1">
        <v>1261.7560000000001</v>
      </c>
      <c r="Y183" s="2">
        <v>1257.5340000000001</v>
      </c>
      <c r="Z183" s="2">
        <v>1245.289</v>
      </c>
      <c r="AA183" s="2">
        <v>1242.0319999999999</v>
      </c>
      <c r="AB183" s="2">
        <v>1234.952</v>
      </c>
      <c r="AC183" s="3">
        <v>1235.1690000000001</v>
      </c>
      <c r="AD183" s="2"/>
      <c r="AE183">
        <f t="shared" si="65"/>
        <v>85.2</v>
      </c>
      <c r="AF183">
        <f t="shared" si="46"/>
        <v>0.837732519148635</v>
      </c>
      <c r="AG183">
        <f t="shared" si="47"/>
        <v>0.81726024496134997</v>
      </c>
      <c r="AH183">
        <f t="shared" si="48"/>
        <v>0.62749638205499236</v>
      </c>
      <c r="AI183">
        <f t="shared" si="49"/>
        <v>0.53013306978221753</v>
      </c>
      <c r="AJ183">
        <f t="shared" si="50"/>
        <v>0.46292753520878216</v>
      </c>
      <c r="AK183">
        <f t="shared" si="51"/>
        <v>0.43744308354805622</v>
      </c>
      <c r="AL183">
        <f t="shared" si="66"/>
        <v>85.2</v>
      </c>
      <c r="AM183">
        <f t="shared" si="52"/>
        <v>0.66577953478521723</v>
      </c>
      <c r="AN183">
        <f t="shared" si="53"/>
        <v>0.66648547527443491</v>
      </c>
      <c r="AO183">
        <f t="shared" si="54"/>
        <v>0.66640782182061964</v>
      </c>
      <c r="AP183">
        <f t="shared" si="55"/>
        <v>0.66861035614697684</v>
      </c>
      <c r="AQ183">
        <f t="shared" si="56"/>
        <v>0.65835304083865753</v>
      </c>
      <c r="AR183">
        <f t="shared" si="57"/>
        <v>0.66812325720941756</v>
      </c>
      <c r="AS183">
        <f t="shared" si="67"/>
        <v>85.2</v>
      </c>
      <c r="AT183">
        <f t="shared" si="58"/>
        <v>0.60716529596555047</v>
      </c>
      <c r="AU183">
        <f t="shared" si="59"/>
        <v>0.57736048851081911</v>
      </c>
      <c r="AV183">
        <f t="shared" si="60"/>
        <v>0.49091807560622608</v>
      </c>
      <c r="AW183">
        <f t="shared" si="61"/>
        <v>0.46792559387243576</v>
      </c>
      <c r="AX183">
        <f t="shared" si="62"/>
        <v>0.41794500723588973</v>
      </c>
      <c r="AY183">
        <f t="shared" si="63"/>
        <v>0.41947689809749084</v>
      </c>
    </row>
    <row r="184" spans="3:51" x14ac:dyDescent="0.35">
      <c r="C184">
        <v>179</v>
      </c>
      <c r="D184" s="10">
        <f t="shared" si="68"/>
        <v>0.89743589743589747</v>
      </c>
      <c r="E184">
        <v>1021.497</v>
      </c>
      <c r="F184">
        <v>1318.5160000000001</v>
      </c>
      <c r="G184">
        <v>1320.9970000000001</v>
      </c>
      <c r="H184">
        <v>1176.027</v>
      </c>
      <c r="I184" s="1">
        <v>179</v>
      </c>
      <c r="J184" s="1">
        <v>1295.0730000000001</v>
      </c>
      <c r="K184" s="2">
        <v>1292.75</v>
      </c>
      <c r="L184" s="2">
        <v>1267.3579999999999</v>
      </c>
      <c r="M184" s="2">
        <v>1251.22</v>
      </c>
      <c r="N184" s="2">
        <v>1243.9480000000001</v>
      </c>
      <c r="O184" s="3">
        <v>1237.9459999999999</v>
      </c>
      <c r="P184" s="2">
        <v>179</v>
      </c>
      <c r="Q184" s="1">
        <v>1271.194</v>
      </c>
      <c r="R184" s="2">
        <v>1271.0070000000001</v>
      </c>
      <c r="S184" s="2">
        <v>1270.9549999999999</v>
      </c>
      <c r="T184" s="2">
        <v>1271.181</v>
      </c>
      <c r="U184" s="2">
        <v>1270.2429999999999</v>
      </c>
      <c r="V184" s="3">
        <v>1271.335</v>
      </c>
      <c r="W184" s="2">
        <v>179</v>
      </c>
      <c r="X184" s="1">
        <v>1262.4760000000001</v>
      </c>
      <c r="Y184" s="2">
        <v>1258.6949999999999</v>
      </c>
      <c r="Z184" s="2">
        <v>1247.104</v>
      </c>
      <c r="AA184" s="2">
        <v>1244.1079999999999</v>
      </c>
      <c r="AB184" s="2">
        <v>1236.2059999999999</v>
      </c>
      <c r="AC184" s="3">
        <v>1236.07</v>
      </c>
      <c r="AD184" s="2"/>
      <c r="AE184">
        <f t="shared" si="65"/>
        <v>85.8</v>
      </c>
      <c r="AF184">
        <f t="shared" si="46"/>
        <v>0.83547501912428346</v>
      </c>
      <c r="AG184">
        <f t="shared" si="47"/>
        <v>0.81917200626013187</v>
      </c>
      <c r="AH184">
        <f t="shared" si="48"/>
        <v>0.64096877653713535</v>
      </c>
      <c r="AI184">
        <f t="shared" si="49"/>
        <v>0.52771091101769241</v>
      </c>
      <c r="AJ184">
        <f t="shared" si="50"/>
        <v>0.47667539248643781</v>
      </c>
      <c r="AK184">
        <f t="shared" si="51"/>
        <v>0.43455284267557392</v>
      </c>
      <c r="AL184">
        <f t="shared" si="66"/>
        <v>85.8</v>
      </c>
      <c r="AM184">
        <f t="shared" si="52"/>
        <v>0.6678901529240846</v>
      </c>
      <c r="AN184">
        <f t="shared" si="53"/>
        <v>0.66657777091564963</v>
      </c>
      <c r="AO184">
        <f t="shared" si="54"/>
        <v>0.66621283046410507</v>
      </c>
      <c r="AP184">
        <f t="shared" si="55"/>
        <v>0.66779891781119927</v>
      </c>
      <c r="AQ184">
        <f t="shared" si="56"/>
        <v>0.66121595351220008</v>
      </c>
      <c r="AR184">
        <f t="shared" si="57"/>
        <v>0.66887970299461696</v>
      </c>
      <c r="AS184">
        <f t="shared" si="67"/>
        <v>85.8</v>
      </c>
      <c r="AT184">
        <f t="shared" si="58"/>
        <v>0.60670648260567517</v>
      </c>
      <c r="AU184">
        <f t="shared" si="59"/>
        <v>0.58017110092708823</v>
      </c>
      <c r="AV184">
        <f t="shared" si="60"/>
        <v>0.49882447066089297</v>
      </c>
      <c r="AW184">
        <f t="shared" si="61"/>
        <v>0.47779828618349407</v>
      </c>
      <c r="AX184">
        <f t="shared" si="62"/>
        <v>0.42234137372007557</v>
      </c>
      <c r="AY184">
        <f t="shared" si="63"/>
        <v>0.42138691407757706</v>
      </c>
    </row>
    <row r="185" spans="3:51" x14ac:dyDescent="0.35">
      <c r="C185">
        <v>180</v>
      </c>
      <c r="D185" s="10">
        <f t="shared" si="68"/>
        <v>0.90384615384615385</v>
      </c>
      <c r="E185">
        <v>1020.431</v>
      </c>
      <c r="F185">
        <v>1316.7860000000001</v>
      </c>
      <c r="G185">
        <v>1321.6110000000001</v>
      </c>
      <c r="H185">
        <v>1176.55</v>
      </c>
      <c r="I185" s="1">
        <v>180</v>
      </c>
      <c r="J185" s="1">
        <v>1297.577</v>
      </c>
      <c r="K185" s="2">
        <v>1293.597</v>
      </c>
      <c r="L185" s="2">
        <v>1268.789</v>
      </c>
      <c r="M185" s="2">
        <v>1252.7090000000001</v>
      </c>
      <c r="N185" s="2">
        <v>1245.2529999999999</v>
      </c>
      <c r="O185" s="3">
        <v>1238.95</v>
      </c>
      <c r="P185" s="2">
        <v>180</v>
      </c>
      <c r="Q185" s="1">
        <v>1270.752</v>
      </c>
      <c r="R185" s="2">
        <v>1271.415</v>
      </c>
      <c r="S185" s="2">
        <v>1271.376</v>
      </c>
      <c r="T185" s="2">
        <v>1271.2670000000001</v>
      </c>
      <c r="U185" s="2">
        <v>1271.893</v>
      </c>
      <c r="V185" s="3">
        <v>1271.9380000000001</v>
      </c>
      <c r="W185" s="2">
        <v>180</v>
      </c>
      <c r="X185" s="1">
        <v>1263.297</v>
      </c>
      <c r="Y185" s="2">
        <v>1258.1369999999999</v>
      </c>
      <c r="Z185" s="2">
        <v>1248.511</v>
      </c>
      <c r="AA185" s="2">
        <v>1243.819</v>
      </c>
      <c r="AB185" s="2">
        <v>1236.4570000000001</v>
      </c>
      <c r="AC185" s="3">
        <v>1236.0909999999999</v>
      </c>
      <c r="AD185" s="2"/>
      <c r="AE185">
        <f t="shared" si="65"/>
        <v>86.399999999999991</v>
      </c>
      <c r="AF185">
        <f t="shared" si="46"/>
        <v>0.86302375994751668</v>
      </c>
      <c r="AG185">
        <f t="shared" si="47"/>
        <v>0.83464303032031673</v>
      </c>
      <c r="AH185">
        <f t="shared" si="48"/>
        <v>0.65774123620183089</v>
      </c>
      <c r="AI185">
        <f t="shared" si="49"/>
        <v>0.54307738383867232</v>
      </c>
      <c r="AJ185">
        <f t="shared" si="50"/>
        <v>0.48990986622550503</v>
      </c>
      <c r="AK185">
        <f t="shared" si="51"/>
        <v>0.44496420320031976</v>
      </c>
      <c r="AL185">
        <f t="shared" si="66"/>
        <v>86.399999999999991</v>
      </c>
      <c r="AM185">
        <f t="shared" si="52"/>
        <v>0.67173906842750741</v>
      </c>
      <c r="AN185">
        <f t="shared" si="53"/>
        <v>0.67646681308651091</v>
      </c>
      <c r="AO185">
        <f t="shared" si="54"/>
        <v>0.67618871045951079</v>
      </c>
      <c r="AP185">
        <f t="shared" si="55"/>
        <v>0.67541144927122865</v>
      </c>
      <c r="AQ185">
        <f t="shared" si="56"/>
        <v>0.67987535297641122</v>
      </c>
      <c r="AR185">
        <f t="shared" si="57"/>
        <v>0.68019624062295048</v>
      </c>
      <c r="AS185">
        <f t="shared" si="67"/>
        <v>86.399999999999991</v>
      </c>
      <c r="AT185">
        <f t="shared" si="58"/>
        <v>0.61857868165093133</v>
      </c>
      <c r="AU185">
        <f t="shared" si="59"/>
        <v>0.58178356484782745</v>
      </c>
      <c r="AV185">
        <f t="shared" si="60"/>
        <v>0.51314213183490653</v>
      </c>
      <c r="AW185">
        <f t="shared" si="61"/>
        <v>0.4796842465558056</v>
      </c>
      <c r="AX185">
        <f t="shared" si="62"/>
        <v>0.42718702758207672</v>
      </c>
      <c r="AY185">
        <f t="shared" si="63"/>
        <v>0.42457714139022718</v>
      </c>
    </row>
    <row r="186" spans="3:51" x14ac:dyDescent="0.35">
      <c r="C186">
        <v>181</v>
      </c>
      <c r="D186" s="10">
        <f t="shared" si="68"/>
        <v>0.91025641025641024</v>
      </c>
      <c r="E186">
        <v>1020.967</v>
      </c>
      <c r="F186">
        <v>1317.269</v>
      </c>
      <c r="G186">
        <v>1321.9829999999999</v>
      </c>
      <c r="H186">
        <v>1175.511</v>
      </c>
      <c r="I186" s="1">
        <v>181</v>
      </c>
      <c r="J186" s="1">
        <v>1298.325</v>
      </c>
      <c r="K186" s="2">
        <v>1293.807</v>
      </c>
      <c r="L186" s="2">
        <v>1268.904</v>
      </c>
      <c r="M186" s="2">
        <v>1252.655</v>
      </c>
      <c r="N186" s="2">
        <v>1244.886</v>
      </c>
      <c r="O186" s="3">
        <v>1238.7090000000001</v>
      </c>
      <c r="P186" s="2">
        <v>181</v>
      </c>
      <c r="Q186" s="1">
        <v>1272.3340000000001</v>
      </c>
      <c r="R186" s="2">
        <v>1271.405</v>
      </c>
      <c r="S186" s="2">
        <v>1271.289</v>
      </c>
      <c r="T186" s="2">
        <v>1271.2470000000001</v>
      </c>
      <c r="U186" s="2">
        <v>1271.356</v>
      </c>
      <c r="V186" s="3">
        <v>1271.098</v>
      </c>
      <c r="W186" s="2">
        <v>181</v>
      </c>
      <c r="X186" s="1">
        <v>1263.393</v>
      </c>
      <c r="Y186" s="2">
        <v>1258.5319999999999</v>
      </c>
      <c r="Z186" s="2">
        <v>1248.146</v>
      </c>
      <c r="AA186" s="2">
        <v>1243.8140000000001</v>
      </c>
      <c r="AB186" s="2">
        <v>1235.5060000000001</v>
      </c>
      <c r="AC186" s="3">
        <v>1235.7280000000001</v>
      </c>
      <c r="AD186" s="2"/>
      <c r="AE186">
        <f t="shared" si="65"/>
        <v>87</v>
      </c>
      <c r="AF186">
        <f t="shared" si="46"/>
        <v>0.86636380310105987</v>
      </c>
      <c r="AG186">
        <f t="shared" si="47"/>
        <v>0.83449258595634823</v>
      </c>
      <c r="AH186">
        <f t="shared" si="48"/>
        <v>0.65881996077822769</v>
      </c>
      <c r="AI186">
        <f t="shared" si="49"/>
        <v>0.54419503661169022</v>
      </c>
      <c r="AJ186">
        <f t="shared" si="50"/>
        <v>0.48939036950295561</v>
      </c>
      <c r="AK186">
        <f t="shared" si="51"/>
        <v>0.44581610914375258</v>
      </c>
      <c r="AL186">
        <f t="shared" si="66"/>
        <v>87</v>
      </c>
      <c r="AM186">
        <f t="shared" si="52"/>
        <v>0.68301612607401396</v>
      </c>
      <c r="AN186">
        <f t="shared" si="53"/>
        <v>0.67646270404492148</v>
      </c>
      <c r="AO186">
        <f t="shared" si="54"/>
        <v>0.67564440807573467</v>
      </c>
      <c r="AP186">
        <f t="shared" si="55"/>
        <v>0.67534812850068482</v>
      </c>
      <c r="AQ186">
        <f t="shared" si="56"/>
        <v>0.6761170445406961</v>
      </c>
      <c r="AR186">
        <f t="shared" si="57"/>
        <v>0.67429704143681457</v>
      </c>
      <c r="AS186">
        <f t="shared" si="67"/>
        <v>87</v>
      </c>
      <c r="AT186">
        <f t="shared" si="58"/>
        <v>0.61994384796625257</v>
      </c>
      <c r="AU186">
        <f t="shared" si="59"/>
        <v>0.58565301429196193</v>
      </c>
      <c r="AV186">
        <f t="shared" si="60"/>
        <v>0.51238730794734666</v>
      </c>
      <c r="AW186">
        <f t="shared" si="61"/>
        <v>0.4818281860635738</v>
      </c>
      <c r="AX186">
        <f t="shared" si="62"/>
        <v>0.42322126440835861</v>
      </c>
      <c r="AY186">
        <f t="shared" si="63"/>
        <v>0.42478731359076793</v>
      </c>
    </row>
    <row r="187" spans="3:51" x14ac:dyDescent="0.35">
      <c r="C187">
        <v>182</v>
      </c>
      <c r="D187" s="10">
        <f t="shared" si="68"/>
        <v>0.91666666666666663</v>
      </c>
      <c r="E187">
        <v>1019.903</v>
      </c>
      <c r="F187">
        <v>1318.4390000000001</v>
      </c>
      <c r="G187">
        <v>1321.2170000000001</v>
      </c>
      <c r="H187">
        <v>1176.769</v>
      </c>
      <c r="I187" s="1">
        <v>182</v>
      </c>
      <c r="J187" s="1">
        <v>1298.002</v>
      </c>
      <c r="K187" s="2">
        <v>1294.7670000000001</v>
      </c>
      <c r="L187" s="2">
        <v>1268.653</v>
      </c>
      <c r="M187" s="2">
        <v>1253.615</v>
      </c>
      <c r="N187" s="2">
        <v>1244.326</v>
      </c>
      <c r="O187" s="3">
        <v>1238.94</v>
      </c>
      <c r="P187" s="2">
        <v>182</v>
      </c>
      <c r="Q187" s="1">
        <v>1271.73</v>
      </c>
      <c r="R187" s="2">
        <v>1271.7329999999999</v>
      </c>
      <c r="S187" s="2">
        <v>1270.751</v>
      </c>
      <c r="T187" s="2">
        <v>1270.2739999999999</v>
      </c>
      <c r="U187" s="2">
        <v>1270.3520000000001</v>
      </c>
      <c r="V187" s="3">
        <v>1270.998</v>
      </c>
      <c r="W187" s="2">
        <v>182</v>
      </c>
      <c r="X187" s="1">
        <v>1263.8879999999999</v>
      </c>
      <c r="Y187" s="2">
        <v>1260.0840000000001</v>
      </c>
      <c r="Z187" s="2">
        <v>1249.039</v>
      </c>
      <c r="AA187" s="2">
        <v>1244.164</v>
      </c>
      <c r="AB187" s="2">
        <v>1236.451</v>
      </c>
      <c r="AC187" s="3">
        <v>1234.942</v>
      </c>
      <c r="AD187" s="2"/>
      <c r="AE187">
        <f t="shared" si="65"/>
        <v>87.6</v>
      </c>
      <c r="AF187">
        <f t="shared" si="46"/>
        <v>0.85574221783016791</v>
      </c>
      <c r="AG187">
        <f t="shared" si="47"/>
        <v>0.8329074610009175</v>
      </c>
      <c r="AH187">
        <f t="shared" si="48"/>
        <v>0.64857768052516385</v>
      </c>
      <c r="AI187">
        <f t="shared" si="49"/>
        <v>0.5424295898920023</v>
      </c>
      <c r="AJ187">
        <f t="shared" si="50"/>
        <v>0.47686172090068457</v>
      </c>
      <c r="AK187">
        <f t="shared" si="51"/>
        <v>0.43884379191077871</v>
      </c>
      <c r="AL187">
        <f t="shared" si="66"/>
        <v>87.6</v>
      </c>
      <c r="AM187">
        <f t="shared" si="52"/>
        <v>0.67029716947836493</v>
      </c>
      <c r="AN187">
        <f t="shared" si="53"/>
        <v>0.67031834545069457</v>
      </c>
      <c r="AO187">
        <f t="shared" si="54"/>
        <v>0.66338674384132079</v>
      </c>
      <c r="AP187">
        <f t="shared" si="55"/>
        <v>0.66001976424084019</v>
      </c>
      <c r="AQ187">
        <f t="shared" si="56"/>
        <v>0.6605703395214233</v>
      </c>
      <c r="AR187">
        <f t="shared" si="57"/>
        <v>0.66513023222982981</v>
      </c>
      <c r="AS187">
        <f t="shared" si="67"/>
        <v>87.6</v>
      </c>
      <c r="AT187">
        <f t="shared" si="58"/>
        <v>0.61494317780758012</v>
      </c>
      <c r="AU187">
        <f t="shared" si="59"/>
        <v>0.58809204489306144</v>
      </c>
      <c r="AV187">
        <f t="shared" si="60"/>
        <v>0.510129173431213</v>
      </c>
      <c r="AW187">
        <f t="shared" si="61"/>
        <v>0.47571821839486095</v>
      </c>
      <c r="AX187">
        <f t="shared" si="62"/>
        <v>0.42127479353426966</v>
      </c>
      <c r="AY187">
        <f t="shared" si="63"/>
        <v>0.41062327945224797</v>
      </c>
    </row>
    <row r="188" spans="3:51" x14ac:dyDescent="0.35">
      <c r="C188">
        <v>183</v>
      </c>
      <c r="D188" s="10">
        <f t="shared" si="68"/>
        <v>0.92307692307692313</v>
      </c>
      <c r="E188">
        <v>1022.25</v>
      </c>
      <c r="F188">
        <v>1319.768</v>
      </c>
      <c r="G188">
        <v>1321.645</v>
      </c>
      <c r="H188">
        <v>1176.7639999999999</v>
      </c>
      <c r="I188" s="1">
        <v>183</v>
      </c>
      <c r="J188" s="1">
        <v>1298.8219999999999</v>
      </c>
      <c r="K188" s="2">
        <v>1296.479</v>
      </c>
      <c r="L188" s="2">
        <v>1272.3340000000001</v>
      </c>
      <c r="M188" s="2">
        <v>1255.3710000000001</v>
      </c>
      <c r="N188" s="2">
        <v>1245.8810000000001</v>
      </c>
      <c r="O188" s="3">
        <v>1239.3789999999999</v>
      </c>
      <c r="P188" s="2">
        <v>183</v>
      </c>
      <c r="Q188" s="1">
        <v>1271.6610000000001</v>
      </c>
      <c r="R188" s="2">
        <v>1271.2449999999999</v>
      </c>
      <c r="S188" s="2">
        <v>1270.7090000000001</v>
      </c>
      <c r="T188" s="2">
        <v>1271.7750000000001</v>
      </c>
      <c r="U188" s="2">
        <v>1270.847</v>
      </c>
      <c r="V188" s="3">
        <v>1272.336</v>
      </c>
      <c r="W188" s="2">
        <v>183</v>
      </c>
      <c r="X188" s="1">
        <v>1263.867</v>
      </c>
      <c r="Y188" s="2">
        <v>1259.6110000000001</v>
      </c>
      <c r="Z188" s="2">
        <v>1250.6990000000001</v>
      </c>
      <c r="AA188" s="2">
        <v>1246.502</v>
      </c>
      <c r="AB188" s="2">
        <v>1237.143</v>
      </c>
      <c r="AC188" s="3">
        <v>1235.749</v>
      </c>
      <c r="AD188" s="2"/>
      <c r="AE188">
        <f t="shared" si="65"/>
        <v>88.2</v>
      </c>
      <c r="AF188">
        <f t="shared" si="46"/>
        <v>0.85352857262733828</v>
      </c>
      <c r="AG188">
        <f t="shared" si="47"/>
        <v>0.8371444155408243</v>
      </c>
      <c r="AH188">
        <f t="shared" si="48"/>
        <v>0.66830298453190173</v>
      </c>
      <c r="AI188">
        <f t="shared" si="49"/>
        <v>0.54968392492517781</v>
      </c>
      <c r="AJ188">
        <f t="shared" si="50"/>
        <v>0.48332214483511038</v>
      </c>
      <c r="AK188">
        <f t="shared" si="51"/>
        <v>0.43785488517803661</v>
      </c>
      <c r="AL188">
        <f t="shared" si="66"/>
        <v>88.2</v>
      </c>
      <c r="AM188">
        <f t="shared" si="52"/>
        <v>0.66359682246650498</v>
      </c>
      <c r="AN188">
        <f t="shared" si="53"/>
        <v>0.66068781292830903</v>
      </c>
      <c r="AO188">
        <f t="shared" si="54"/>
        <v>0.65693966602332854</v>
      </c>
      <c r="AP188">
        <f t="shared" si="55"/>
        <v>0.66439400296495277</v>
      </c>
      <c r="AQ188">
        <f t="shared" si="56"/>
        <v>0.65790467399513297</v>
      </c>
      <c r="AR188">
        <f t="shared" si="57"/>
        <v>0.66831697015468117</v>
      </c>
      <c r="AS188">
        <f t="shared" si="67"/>
        <v>88.2</v>
      </c>
      <c r="AT188">
        <f t="shared" si="58"/>
        <v>0.60909485049369239</v>
      </c>
      <c r="AU188">
        <f t="shared" si="59"/>
        <v>0.57933344521831653</v>
      </c>
      <c r="AV188">
        <f t="shared" si="60"/>
        <v>0.51701351011160601</v>
      </c>
      <c r="AW188">
        <f t="shared" si="61"/>
        <v>0.48766468070823188</v>
      </c>
      <c r="AX188">
        <f t="shared" si="62"/>
        <v>0.4222189589102408</v>
      </c>
      <c r="AY188">
        <f t="shared" si="63"/>
        <v>0.41247097983273245</v>
      </c>
    </row>
    <row r="189" spans="3:51" x14ac:dyDescent="0.35">
      <c r="C189">
        <v>184</v>
      </c>
      <c r="D189" s="10">
        <f t="shared" si="68"/>
        <v>0.92948717948717952</v>
      </c>
      <c r="E189">
        <v>1021.629</v>
      </c>
      <c r="F189">
        <v>1318.9929999999999</v>
      </c>
      <c r="G189">
        <v>1322.952</v>
      </c>
      <c r="H189">
        <v>1176.24</v>
      </c>
      <c r="I189" s="1">
        <v>184</v>
      </c>
      <c r="J189" s="1">
        <v>1299.5889999999999</v>
      </c>
      <c r="K189" s="2">
        <v>1297.3340000000001</v>
      </c>
      <c r="L189" s="2">
        <v>1272.5250000000001</v>
      </c>
      <c r="M189" s="2">
        <v>1256.251</v>
      </c>
      <c r="N189" s="2">
        <v>1247.2750000000001</v>
      </c>
      <c r="O189" s="3">
        <v>1241.9449999999999</v>
      </c>
      <c r="P189" s="2">
        <v>184</v>
      </c>
      <c r="Q189" s="1">
        <v>1272.3620000000001</v>
      </c>
      <c r="R189" s="2">
        <v>1273.1130000000001</v>
      </c>
      <c r="S189" s="2">
        <v>1271.6130000000001</v>
      </c>
      <c r="T189" s="2">
        <v>1273.0319999999999</v>
      </c>
      <c r="U189" s="2">
        <v>1270.8109999999999</v>
      </c>
      <c r="V189" s="3">
        <v>1272.7429999999999</v>
      </c>
      <c r="W189" s="2">
        <v>184</v>
      </c>
      <c r="X189" s="1">
        <v>1264.047</v>
      </c>
      <c r="Y189" s="2">
        <v>1260.6289999999999</v>
      </c>
      <c r="Z189" s="2">
        <v>1250.5719999999999</v>
      </c>
      <c r="AA189" s="2">
        <v>1246.972</v>
      </c>
      <c r="AB189" s="2">
        <v>1238.0920000000001</v>
      </c>
      <c r="AC189" s="3">
        <v>1237.021</v>
      </c>
      <c r="AD189" s="2"/>
      <c r="AE189">
        <f t="shared" si="65"/>
        <v>88.8</v>
      </c>
      <c r="AF189">
        <f t="shared" si="46"/>
        <v>0.86407290915077084</v>
      </c>
      <c r="AG189">
        <f t="shared" si="47"/>
        <v>0.8482763934908556</v>
      </c>
      <c r="AH189">
        <f t="shared" si="48"/>
        <v>0.67448670080488771</v>
      </c>
      <c r="AI189">
        <f t="shared" si="49"/>
        <v>0.56048559399802456</v>
      </c>
      <c r="AJ189">
        <f t="shared" si="50"/>
        <v>0.4976077560541643</v>
      </c>
      <c r="AK189">
        <f t="shared" si="51"/>
        <v>0.4602705372216343</v>
      </c>
      <c r="AL189">
        <f t="shared" si="66"/>
        <v>88.8</v>
      </c>
      <c r="AM189">
        <f t="shared" si="52"/>
        <v>0.67334486840907104</v>
      </c>
      <c r="AN189">
        <f t="shared" si="53"/>
        <v>0.6786057035578944</v>
      </c>
      <c r="AO189">
        <f t="shared" si="54"/>
        <v>0.66809804347369295</v>
      </c>
      <c r="AP189">
        <f t="shared" si="55"/>
        <v>0.67803828991334658</v>
      </c>
      <c r="AQ189">
        <f t="shared" si="56"/>
        <v>0.6624799478820057</v>
      </c>
      <c r="AR189">
        <f t="shared" si="57"/>
        <v>0.67601381407045724</v>
      </c>
      <c r="AS189">
        <f t="shared" si="67"/>
        <v>88.8</v>
      </c>
      <c r="AT189">
        <f t="shared" si="58"/>
        <v>0.615097406008981</v>
      </c>
      <c r="AU189">
        <f t="shared" si="59"/>
        <v>0.59115395123044656</v>
      </c>
      <c r="AV189">
        <f t="shared" si="60"/>
        <v>0.52070359291923751</v>
      </c>
      <c r="AW189">
        <f t="shared" si="61"/>
        <v>0.49548520871715485</v>
      </c>
      <c r="AX189">
        <f t="shared" si="62"/>
        <v>0.43327986101868343</v>
      </c>
      <c r="AY189">
        <f t="shared" si="63"/>
        <v>0.42577739171856271</v>
      </c>
    </row>
    <row r="190" spans="3:51" x14ac:dyDescent="0.35">
      <c r="C190">
        <v>185</v>
      </c>
      <c r="D190" s="10">
        <f t="shared" si="68"/>
        <v>0.9358974358974359</v>
      </c>
      <c r="E190">
        <v>1022.73</v>
      </c>
      <c r="F190">
        <v>1318.4770000000001</v>
      </c>
      <c r="G190">
        <v>1322.6279999999999</v>
      </c>
      <c r="H190">
        <v>1175.9069999999999</v>
      </c>
      <c r="I190" s="1">
        <v>185</v>
      </c>
      <c r="J190" s="1">
        <v>1301.818</v>
      </c>
      <c r="K190" s="2">
        <v>1298.2249999999999</v>
      </c>
      <c r="L190" s="2">
        <v>1274.154</v>
      </c>
      <c r="M190" s="2">
        <v>1257.4190000000001</v>
      </c>
      <c r="N190" s="2">
        <v>1248.461</v>
      </c>
      <c r="O190" s="3">
        <v>1243.5909999999999</v>
      </c>
      <c r="P190" s="2">
        <v>185</v>
      </c>
      <c r="Q190" s="1">
        <v>1272.098</v>
      </c>
      <c r="R190" s="2">
        <v>1272.9949999999999</v>
      </c>
      <c r="S190" s="2">
        <v>1273.2539999999999</v>
      </c>
      <c r="T190" s="2">
        <v>1273.202</v>
      </c>
      <c r="U190" s="2">
        <v>1273.068</v>
      </c>
      <c r="V190" s="3">
        <v>1273.5840000000001</v>
      </c>
      <c r="W190" s="2">
        <v>185</v>
      </c>
      <c r="X190" s="1">
        <v>1265.931</v>
      </c>
      <c r="Y190" s="2">
        <v>1261.8309999999999</v>
      </c>
      <c r="Z190" s="2">
        <v>1251.2470000000001</v>
      </c>
      <c r="AA190" s="2">
        <v>1246.6759999999999</v>
      </c>
      <c r="AB190" s="2">
        <v>1239.595</v>
      </c>
      <c r="AC190" s="3">
        <v>1238.6780000000001</v>
      </c>
      <c r="AD190" s="2"/>
      <c r="AE190">
        <f t="shared" si="65"/>
        <v>89.399999999999991</v>
      </c>
      <c r="AF190">
        <f t="shared" si="46"/>
        <v>0.88315213579294316</v>
      </c>
      <c r="AG190">
        <f t="shared" si="47"/>
        <v>0.85795048046573508</v>
      </c>
      <c r="AH190">
        <f t="shared" si="48"/>
        <v>0.68911411937995337</v>
      </c>
      <c r="AI190">
        <f t="shared" si="49"/>
        <v>0.57173318369923598</v>
      </c>
      <c r="AJ190">
        <f t="shared" si="50"/>
        <v>0.50890089079048895</v>
      </c>
      <c r="AK190">
        <f t="shared" si="51"/>
        <v>0.47474223188609027</v>
      </c>
      <c r="AL190">
        <f t="shared" si="66"/>
        <v>89.399999999999991</v>
      </c>
      <c r="AM190">
        <f t="shared" si="52"/>
        <v>0.67469313319772684</v>
      </c>
      <c r="AN190">
        <f t="shared" si="53"/>
        <v>0.68098477940660629</v>
      </c>
      <c r="AO190">
        <f t="shared" si="54"/>
        <v>0.68280143087605993</v>
      </c>
      <c r="AP190">
        <f t="shared" si="55"/>
        <v>0.68243669776250238</v>
      </c>
      <c r="AQ190">
        <f t="shared" si="56"/>
        <v>0.68149680858525596</v>
      </c>
      <c r="AR190">
        <f t="shared" si="57"/>
        <v>0.68511608332748841</v>
      </c>
      <c r="AS190">
        <f t="shared" si="67"/>
        <v>89.399999999999991</v>
      </c>
      <c r="AT190">
        <f t="shared" si="58"/>
        <v>0.63143718874938637</v>
      </c>
      <c r="AU190">
        <f t="shared" si="59"/>
        <v>0.60267938556498479</v>
      </c>
      <c r="AV190">
        <f t="shared" si="60"/>
        <v>0.52844216875920647</v>
      </c>
      <c r="AW190">
        <f t="shared" si="61"/>
        <v>0.49638072525776761</v>
      </c>
      <c r="AX190">
        <f t="shared" si="62"/>
        <v>0.44671389492880709</v>
      </c>
      <c r="AY190">
        <f t="shared" si="63"/>
        <v>0.44028196675317466</v>
      </c>
    </row>
    <row r="191" spans="3:51" x14ac:dyDescent="0.35">
      <c r="C191">
        <v>186</v>
      </c>
      <c r="D191" s="10">
        <f t="shared" si="68"/>
        <v>0.94230769230769229</v>
      </c>
      <c r="E191">
        <v>1021.556</v>
      </c>
      <c r="F191">
        <v>1320.049</v>
      </c>
      <c r="G191">
        <v>1322.1569999999999</v>
      </c>
      <c r="H191">
        <v>1176.44</v>
      </c>
      <c r="I191" s="1">
        <v>186</v>
      </c>
      <c r="J191" s="1">
        <v>1301.345</v>
      </c>
      <c r="K191" s="2">
        <v>1298.5170000000001</v>
      </c>
      <c r="L191" s="2">
        <v>1276.2190000000001</v>
      </c>
      <c r="M191" s="2">
        <v>1259.2560000000001</v>
      </c>
      <c r="N191" s="2">
        <v>1248.3219999999999</v>
      </c>
      <c r="O191" s="3">
        <v>1242.5070000000001</v>
      </c>
      <c r="P191" s="2">
        <v>186</v>
      </c>
      <c r="Q191" s="1">
        <v>1273.3019999999999</v>
      </c>
      <c r="R191" s="2">
        <v>1272.461</v>
      </c>
      <c r="S191" s="2">
        <v>1274.17</v>
      </c>
      <c r="T191" s="2">
        <v>1273.0170000000001</v>
      </c>
      <c r="U191" s="2">
        <v>1272.8610000000001</v>
      </c>
      <c r="V191" s="3">
        <v>1273.7139999999999</v>
      </c>
      <c r="W191" s="2">
        <v>186</v>
      </c>
      <c r="X191" s="1">
        <v>1266.23</v>
      </c>
      <c r="Y191" s="2">
        <v>1261.9849999999999</v>
      </c>
      <c r="Z191" s="2">
        <v>1252.287</v>
      </c>
      <c r="AA191" s="2">
        <v>1247.5229999999999</v>
      </c>
      <c r="AB191" s="2">
        <v>1240.0440000000001</v>
      </c>
      <c r="AC191" s="3">
        <v>1239.5170000000001</v>
      </c>
      <c r="AD191" s="2"/>
      <c r="AE191">
        <f t="shared" si="65"/>
        <v>90</v>
      </c>
      <c r="AF191">
        <f t="shared" si="46"/>
        <v>0.86975746645405261</v>
      </c>
      <c r="AG191">
        <f t="shared" si="47"/>
        <v>0.85006510734006968</v>
      </c>
      <c r="AH191">
        <f t="shared" si="48"/>
        <v>0.69479628714077846</v>
      </c>
      <c r="AI191">
        <f t="shared" si="49"/>
        <v>0.57667694921627521</v>
      </c>
      <c r="AJ191">
        <f t="shared" si="50"/>
        <v>0.50053965977062631</v>
      </c>
      <c r="AK191">
        <f t="shared" si="51"/>
        <v>0.46004776859389063</v>
      </c>
      <c r="AL191">
        <f t="shared" si="66"/>
        <v>90</v>
      </c>
      <c r="AM191">
        <f t="shared" si="52"/>
        <v>0.67448418970955792</v>
      </c>
      <c r="AN191">
        <f t="shared" si="53"/>
        <v>0.66862801077926881</v>
      </c>
      <c r="AO191">
        <f t="shared" si="54"/>
        <v>0.68052837914058362</v>
      </c>
      <c r="AP191">
        <f t="shared" si="55"/>
        <v>0.67249963442402672</v>
      </c>
      <c r="AQ191">
        <f t="shared" si="56"/>
        <v>0.67141335153089365</v>
      </c>
      <c r="AR191">
        <f t="shared" si="57"/>
        <v>0.67735309068373106</v>
      </c>
      <c r="AS191">
        <f t="shared" si="67"/>
        <v>90</v>
      </c>
      <c r="AT191">
        <f t="shared" si="58"/>
        <v>0.62523936522084278</v>
      </c>
      <c r="AU191">
        <f t="shared" si="59"/>
        <v>0.59567993649423012</v>
      </c>
      <c r="AV191">
        <f t="shared" si="60"/>
        <v>0.52814934997110219</v>
      </c>
      <c r="AW191">
        <f t="shared" si="61"/>
        <v>0.49497594161925712</v>
      </c>
      <c r="AX191">
        <f t="shared" si="62"/>
        <v>0.44289703291576488</v>
      </c>
      <c r="AY191">
        <f t="shared" si="63"/>
        <v>0.43922734647549966</v>
      </c>
    </row>
    <row r="192" spans="3:51" x14ac:dyDescent="0.35">
      <c r="C192">
        <v>187</v>
      </c>
      <c r="D192" s="10">
        <f t="shared" si="68"/>
        <v>0.94871794871794868</v>
      </c>
      <c r="E192">
        <v>1023.553</v>
      </c>
      <c r="F192">
        <v>1321.1310000000001</v>
      </c>
      <c r="G192">
        <v>1323.625</v>
      </c>
      <c r="H192">
        <v>1178.183</v>
      </c>
      <c r="I192" s="1">
        <v>187</v>
      </c>
      <c r="J192" s="1">
        <v>1302.046</v>
      </c>
      <c r="K192" s="2">
        <v>1300.289</v>
      </c>
      <c r="L192" s="2">
        <v>1278.3009999999999</v>
      </c>
      <c r="M192" s="2">
        <v>1262.098</v>
      </c>
      <c r="N192" s="2">
        <v>1248.721</v>
      </c>
      <c r="O192" s="3">
        <v>1243.76</v>
      </c>
      <c r="P192" s="2">
        <v>187</v>
      </c>
      <c r="Q192" s="1">
        <v>1272.893</v>
      </c>
      <c r="R192" s="2">
        <v>1273.51</v>
      </c>
      <c r="S192" s="2">
        <v>1272.915</v>
      </c>
      <c r="T192" s="2">
        <v>1272.972</v>
      </c>
      <c r="U192" s="2">
        <v>1271.8340000000001</v>
      </c>
      <c r="V192" s="3">
        <v>1275.183</v>
      </c>
      <c r="W192" s="2">
        <v>187</v>
      </c>
      <c r="X192" s="1">
        <v>1265.732</v>
      </c>
      <c r="Y192" s="2">
        <v>1262.885</v>
      </c>
      <c r="Z192" s="2">
        <v>1252.742</v>
      </c>
      <c r="AA192" s="2">
        <v>1249.0409999999999</v>
      </c>
      <c r="AB192" s="2">
        <v>1240.2449999999999</v>
      </c>
      <c r="AC192" s="3">
        <v>1240.999</v>
      </c>
      <c r="AD192" s="2"/>
      <c r="AE192">
        <f t="shared" si="65"/>
        <v>90.6</v>
      </c>
      <c r="AF192">
        <f t="shared" si="46"/>
        <v>0.86648991241570339</v>
      </c>
      <c r="AG192">
        <f t="shared" si="47"/>
        <v>0.85419872960796872</v>
      </c>
      <c r="AH192">
        <f t="shared" si="48"/>
        <v>0.70038055796513332</v>
      </c>
      <c r="AI192">
        <f t="shared" si="49"/>
        <v>0.58703164787195283</v>
      </c>
      <c r="AJ192">
        <f t="shared" si="50"/>
        <v>0.49345216442342643</v>
      </c>
      <c r="AK192">
        <f t="shared" si="51"/>
        <v>0.45874723675742196</v>
      </c>
      <c r="AL192">
        <f t="shared" si="66"/>
        <v>90.6</v>
      </c>
      <c r="AM192">
        <f t="shared" si="52"/>
        <v>0.66254861907826601</v>
      </c>
      <c r="AN192">
        <f t="shared" si="53"/>
        <v>0.66686487394017357</v>
      </c>
      <c r="AO192">
        <f t="shared" si="54"/>
        <v>0.6627025211965184</v>
      </c>
      <c r="AP192">
        <f t="shared" si="55"/>
        <v>0.66310126759380983</v>
      </c>
      <c r="AQ192">
        <f t="shared" si="56"/>
        <v>0.65514033074964328</v>
      </c>
      <c r="AR192">
        <f t="shared" si="57"/>
        <v>0.67856843047821547</v>
      </c>
      <c r="AS192">
        <f t="shared" si="67"/>
        <v>90.6</v>
      </c>
      <c r="AT192">
        <f t="shared" si="58"/>
        <v>0.61245347958698215</v>
      </c>
      <c r="AU192">
        <f t="shared" si="59"/>
        <v>0.59253714637490518</v>
      </c>
      <c r="AV192">
        <f t="shared" si="60"/>
        <v>0.5215812743095386</v>
      </c>
      <c r="AW192">
        <f t="shared" si="61"/>
        <v>0.49569074068892116</v>
      </c>
      <c r="AX192">
        <f t="shared" si="62"/>
        <v>0.43415787559112307</v>
      </c>
      <c r="AY192">
        <f t="shared" si="63"/>
        <v>0.43943252091669693</v>
      </c>
    </row>
    <row r="193" spans="2:51" x14ac:dyDescent="0.35">
      <c r="C193">
        <v>188</v>
      </c>
      <c r="D193" s="10">
        <f t="shared" si="68"/>
        <v>0.95512820512820518</v>
      </c>
      <c r="E193">
        <v>1025.3130000000001</v>
      </c>
      <c r="F193">
        <v>1321.674</v>
      </c>
      <c r="G193">
        <v>1324.221</v>
      </c>
      <c r="H193">
        <v>1178.405</v>
      </c>
      <c r="I193" s="1">
        <v>188</v>
      </c>
      <c r="J193" s="1">
        <v>1304.4559999999999</v>
      </c>
      <c r="K193" s="2">
        <v>1302.96</v>
      </c>
      <c r="L193" s="2">
        <v>1280.6199999999999</v>
      </c>
      <c r="M193" s="2">
        <v>1264.086</v>
      </c>
      <c r="N193" s="2">
        <v>1251.752</v>
      </c>
      <c r="O193" s="3">
        <v>1246.509</v>
      </c>
      <c r="P193" s="2">
        <v>188</v>
      </c>
      <c r="Q193" s="1">
        <v>1272.7360000000001</v>
      </c>
      <c r="R193" s="2">
        <v>1275.1479999999999</v>
      </c>
      <c r="S193" s="2">
        <v>1273.482</v>
      </c>
      <c r="T193" s="2">
        <v>1276</v>
      </c>
      <c r="U193" s="2">
        <v>1273.3420000000001</v>
      </c>
      <c r="V193" s="3">
        <v>1276.0229999999999</v>
      </c>
      <c r="W193" s="2">
        <v>188</v>
      </c>
      <c r="X193" s="1">
        <v>1266.0239999999999</v>
      </c>
      <c r="Y193" s="2">
        <v>1266.0930000000001</v>
      </c>
      <c r="Z193" s="2">
        <v>1254.22</v>
      </c>
      <c r="AA193" s="2">
        <v>1251.1099999999999</v>
      </c>
      <c r="AB193" s="2">
        <v>1241.4870000000001</v>
      </c>
      <c r="AC193" s="3">
        <v>1243.127</v>
      </c>
      <c r="AD193" s="2"/>
      <c r="AE193">
        <f t="shared" si="65"/>
        <v>91.2</v>
      </c>
      <c r="AF193">
        <f t="shared" si="46"/>
        <v>0.87982047756318482</v>
      </c>
      <c r="AG193">
        <f t="shared" si="47"/>
        <v>0.86937858154939351</v>
      </c>
      <c r="AH193">
        <f t="shared" si="48"/>
        <v>0.7134481290439656</v>
      </c>
      <c r="AI193">
        <f t="shared" si="49"/>
        <v>0.59804284248511563</v>
      </c>
      <c r="AJ193">
        <f t="shared" si="50"/>
        <v>0.51195303938744585</v>
      </c>
      <c r="AK193">
        <f t="shared" si="51"/>
        <v>0.47535754420007148</v>
      </c>
      <c r="AL193">
        <f t="shared" si="66"/>
        <v>91.2</v>
      </c>
      <c r="AM193">
        <f t="shared" si="52"/>
        <v>0.65841877866112086</v>
      </c>
      <c r="AN193">
        <f t="shared" si="53"/>
        <v>0.67525424202025519</v>
      </c>
      <c r="AO193">
        <f t="shared" si="54"/>
        <v>0.66362576691398689</v>
      </c>
      <c r="AP193">
        <f t="shared" si="55"/>
        <v>0.68120109723666689</v>
      </c>
      <c r="AQ193">
        <f t="shared" si="56"/>
        <v>0.66264858413194849</v>
      </c>
      <c r="AR193">
        <f t="shared" si="57"/>
        <v>0.68136163440800124</v>
      </c>
      <c r="AS193">
        <f t="shared" si="67"/>
        <v>91.2</v>
      </c>
      <c r="AT193">
        <f t="shared" si="58"/>
        <v>0.61156984413934568</v>
      </c>
      <c r="AU193">
        <f t="shared" si="59"/>
        <v>0.61205145565335206</v>
      </c>
      <c r="AV193">
        <f t="shared" si="60"/>
        <v>0.52917937585939767</v>
      </c>
      <c r="AW193">
        <f t="shared" si="61"/>
        <v>0.50747195834409342</v>
      </c>
      <c r="AX193">
        <f t="shared" si="62"/>
        <v>0.44030460183291642</v>
      </c>
      <c r="AY193">
        <f t="shared" si="63"/>
        <v>0.45175160013680543</v>
      </c>
    </row>
    <row r="194" spans="2:51" x14ac:dyDescent="0.35">
      <c r="C194">
        <v>189</v>
      </c>
      <c r="D194" s="10">
        <f t="shared" si="68"/>
        <v>0.96153846153846156</v>
      </c>
      <c r="E194">
        <v>1024.588</v>
      </c>
      <c r="F194">
        <v>1322.855</v>
      </c>
      <c r="G194">
        <v>1326.0820000000001</v>
      </c>
      <c r="H194">
        <v>1179.5160000000001</v>
      </c>
      <c r="I194" s="1">
        <v>189</v>
      </c>
      <c r="J194" s="1">
        <v>1306.452</v>
      </c>
      <c r="K194" s="2">
        <v>1304.3420000000001</v>
      </c>
      <c r="L194" s="2">
        <v>1283.3119999999999</v>
      </c>
      <c r="M194" s="2">
        <v>1267.644</v>
      </c>
      <c r="N194" s="2">
        <v>1253.2809999999999</v>
      </c>
      <c r="O194" s="3">
        <v>1248.3900000000001</v>
      </c>
      <c r="P194" s="2">
        <v>189</v>
      </c>
      <c r="Q194" s="1">
        <v>1276.0150000000001</v>
      </c>
      <c r="R194" s="2">
        <v>1275.539</v>
      </c>
      <c r="S194" s="2">
        <v>1275.8920000000001</v>
      </c>
      <c r="T194" s="2">
        <v>1276.0419999999999</v>
      </c>
      <c r="U194" s="2">
        <v>1273.337</v>
      </c>
      <c r="V194" s="3">
        <v>1275.845</v>
      </c>
      <c r="W194" s="2">
        <v>189</v>
      </c>
      <c r="X194" s="1">
        <v>1268.78</v>
      </c>
      <c r="Y194" s="2">
        <v>1267.06</v>
      </c>
      <c r="Z194" s="2">
        <v>1256.636</v>
      </c>
      <c r="AA194" s="2">
        <v>1252.492</v>
      </c>
      <c r="AB194" s="2">
        <v>1243.8789999999999</v>
      </c>
      <c r="AC194" s="3">
        <v>1244.665</v>
      </c>
      <c r="AD194" s="2"/>
      <c r="AE194">
        <f t="shared" si="65"/>
        <v>91.8</v>
      </c>
      <c r="AF194">
        <f t="shared" si="46"/>
        <v>0.88556498929112082</v>
      </c>
      <c r="AG194">
        <f t="shared" si="47"/>
        <v>0.87084464102582038</v>
      </c>
      <c r="AH194">
        <f t="shared" si="48"/>
        <v>0.72412951115886026</v>
      </c>
      <c r="AI194">
        <f t="shared" si="49"/>
        <v>0.61482220470353477</v>
      </c>
      <c r="AJ194">
        <f t="shared" si="50"/>
        <v>0.51461918947390384</v>
      </c>
      <c r="AK194">
        <f t="shared" si="51"/>
        <v>0.4804972826655694</v>
      </c>
      <c r="AL194">
        <f t="shared" si="66"/>
        <v>91.8</v>
      </c>
      <c r="AM194">
        <f t="shared" si="52"/>
        <v>0.67322222144705945</v>
      </c>
      <c r="AN194">
        <f t="shared" si="53"/>
        <v>0.66990142250190077</v>
      </c>
      <c r="AO194">
        <f t="shared" si="54"/>
        <v>0.67236411583728095</v>
      </c>
      <c r="AP194">
        <f t="shared" si="55"/>
        <v>0.67341058609310711</v>
      </c>
      <c r="AQ194">
        <f t="shared" si="56"/>
        <v>0.65453923914635903</v>
      </c>
      <c r="AR194">
        <f t="shared" si="57"/>
        <v>0.6720362218237883</v>
      </c>
      <c r="AS194">
        <f t="shared" si="67"/>
        <v>91.8</v>
      </c>
      <c r="AT194">
        <f t="shared" si="58"/>
        <v>0.62274747277433173</v>
      </c>
      <c r="AU194">
        <f t="shared" si="59"/>
        <v>0.61074794717418079</v>
      </c>
      <c r="AV194">
        <f t="shared" si="60"/>
        <v>0.53802524086256998</v>
      </c>
      <c r="AW194">
        <f t="shared" si="61"/>
        <v>0.50911475592825339</v>
      </c>
      <c r="AX194">
        <f t="shared" si="62"/>
        <v>0.4490264338386612</v>
      </c>
      <c r="AY194">
        <f t="shared" si="63"/>
        <v>0.45450993797919559</v>
      </c>
    </row>
    <row r="195" spans="2:51" x14ac:dyDescent="0.35">
      <c r="C195">
        <v>190</v>
      </c>
      <c r="D195" s="10">
        <f t="shared" si="68"/>
        <v>0.96794871794871795</v>
      </c>
      <c r="E195">
        <v>1024.931</v>
      </c>
      <c r="F195">
        <v>1323.395</v>
      </c>
      <c r="G195">
        <v>1326.4670000000001</v>
      </c>
      <c r="H195">
        <v>1180.8420000000001</v>
      </c>
      <c r="I195" s="1">
        <v>190</v>
      </c>
      <c r="J195" s="1">
        <v>1308.1590000000001</v>
      </c>
      <c r="K195" s="2">
        <v>1305.223</v>
      </c>
      <c r="L195" s="2">
        <v>1286.6369999999999</v>
      </c>
      <c r="M195" s="2">
        <v>1270.038</v>
      </c>
      <c r="N195" s="2">
        <v>1255.2670000000001</v>
      </c>
      <c r="O195" s="3">
        <v>1249.779</v>
      </c>
      <c r="P195" s="2">
        <v>190</v>
      </c>
      <c r="Q195" s="1">
        <v>1275.653</v>
      </c>
      <c r="R195" s="2">
        <v>1273.8720000000001</v>
      </c>
      <c r="S195" s="2">
        <v>1276.751</v>
      </c>
      <c r="T195" s="2">
        <v>1274.963</v>
      </c>
      <c r="U195" s="2">
        <v>1274.645</v>
      </c>
      <c r="V195" s="3">
        <v>1275.345</v>
      </c>
      <c r="W195" s="2">
        <v>190</v>
      </c>
      <c r="X195" s="1">
        <v>1270.8340000000001</v>
      </c>
      <c r="Y195" s="2">
        <v>1267.1300000000001</v>
      </c>
      <c r="Z195" s="2">
        <v>1257.21</v>
      </c>
      <c r="AA195" s="2">
        <v>1254.152</v>
      </c>
      <c r="AB195" s="2">
        <v>1245.4929999999999</v>
      </c>
      <c r="AC195" s="3">
        <v>1244.586</v>
      </c>
      <c r="AD195" s="2"/>
      <c r="AE195">
        <f t="shared" si="65"/>
        <v>92.399999999999991</v>
      </c>
      <c r="AF195">
        <f t="shared" si="46"/>
        <v>0.89312045344538604</v>
      </c>
      <c r="AG195">
        <f t="shared" si="47"/>
        <v>0.87252460488379735</v>
      </c>
      <c r="AH195">
        <f t="shared" si="48"/>
        <v>0.7421450267619758</v>
      </c>
      <c r="AI195">
        <f t="shared" si="49"/>
        <v>0.62570412408016662</v>
      </c>
      <c r="AJ195">
        <f t="shared" si="50"/>
        <v>0.52208652220577623</v>
      </c>
      <c r="AK195">
        <f t="shared" si="51"/>
        <v>0.48358856004433409</v>
      </c>
      <c r="AL195">
        <f t="shared" si="66"/>
        <v>92.399999999999991</v>
      </c>
      <c r="AM195">
        <f t="shared" si="52"/>
        <v>0.66509298296072339</v>
      </c>
      <c r="AN195">
        <f t="shared" si="53"/>
        <v>0.6525993840887252</v>
      </c>
      <c r="AO195">
        <f t="shared" si="54"/>
        <v>0.67279538136692985</v>
      </c>
      <c r="AP195">
        <f t="shared" si="55"/>
        <v>0.660252677951358</v>
      </c>
      <c r="AQ195">
        <f t="shared" si="56"/>
        <v>0.6580219286861726</v>
      </c>
      <c r="AR195">
        <f t="shared" si="57"/>
        <v>0.66293238304349966</v>
      </c>
      <c r="AS195">
        <f t="shared" si="67"/>
        <v>92.399999999999991</v>
      </c>
      <c r="AT195">
        <f t="shared" si="58"/>
        <v>0.63128801217792707</v>
      </c>
      <c r="AU195">
        <f t="shared" si="59"/>
        <v>0.60530469369287265</v>
      </c>
      <c r="AV195">
        <f t="shared" si="60"/>
        <v>0.53571654051475592</v>
      </c>
      <c r="AW195">
        <f t="shared" si="61"/>
        <v>0.51426486990803422</v>
      </c>
      <c r="AX195">
        <f t="shared" si="62"/>
        <v>0.45352254950790155</v>
      </c>
      <c r="AY195">
        <f t="shared" si="63"/>
        <v>0.44716000364776587</v>
      </c>
    </row>
    <row r="196" spans="2:51" x14ac:dyDescent="0.35">
      <c r="C196">
        <v>191</v>
      </c>
      <c r="D196" s="10">
        <f t="shared" si="68"/>
        <v>0.97435897435897434</v>
      </c>
      <c r="E196">
        <v>1024.9549999999999</v>
      </c>
      <c r="F196">
        <v>1324.8330000000001</v>
      </c>
      <c r="G196">
        <v>1327.0260000000001</v>
      </c>
      <c r="H196">
        <v>1180.749</v>
      </c>
      <c r="I196" s="1">
        <v>191</v>
      </c>
      <c r="J196" s="1">
        <v>1308.7170000000001</v>
      </c>
      <c r="K196" s="2">
        <v>1307.5940000000001</v>
      </c>
      <c r="L196" s="2">
        <v>1287.395</v>
      </c>
      <c r="M196" s="2">
        <v>1271.23</v>
      </c>
      <c r="N196" s="2">
        <v>1256.4670000000001</v>
      </c>
      <c r="O196" s="3">
        <v>1249.18</v>
      </c>
      <c r="P196" s="2">
        <v>191</v>
      </c>
      <c r="Q196" s="1">
        <v>1275.259</v>
      </c>
      <c r="R196" s="2">
        <v>1274.3399999999999</v>
      </c>
      <c r="S196" s="2">
        <v>1275.346</v>
      </c>
      <c r="T196" s="2">
        <v>1276.3520000000001</v>
      </c>
      <c r="U196" s="2">
        <v>1275.662</v>
      </c>
      <c r="V196" s="3">
        <v>1276.818</v>
      </c>
      <c r="W196" s="2">
        <v>191</v>
      </c>
      <c r="X196" s="1">
        <v>1270.6389999999999</v>
      </c>
      <c r="Y196" s="2">
        <v>1266.4870000000001</v>
      </c>
      <c r="Z196" s="2">
        <v>1258.6610000000001</v>
      </c>
      <c r="AA196" s="2">
        <v>1256.4110000000001</v>
      </c>
      <c r="AB196" s="2">
        <v>1245.79</v>
      </c>
      <c r="AC196" s="3">
        <v>1245.6590000000001</v>
      </c>
      <c r="AD196" s="2"/>
      <c r="AE196">
        <f t="shared" si="65"/>
        <v>93</v>
      </c>
      <c r="AF196">
        <f t="shared" si="46"/>
        <v>0.88814857999500307</v>
      </c>
      <c r="AG196">
        <f t="shared" si="47"/>
        <v>0.88035451542155951</v>
      </c>
      <c r="AH196">
        <f t="shared" si="48"/>
        <v>0.74016545903778297</v>
      </c>
      <c r="AI196">
        <f t="shared" si="49"/>
        <v>0.6279739596346573</v>
      </c>
      <c r="AJ196">
        <f t="shared" si="50"/>
        <v>0.52551289525554568</v>
      </c>
      <c r="AK196">
        <f t="shared" si="51"/>
        <v>0.47493823047666645</v>
      </c>
      <c r="AL196">
        <f t="shared" si="66"/>
        <v>93</v>
      </c>
      <c r="AM196">
        <f t="shared" si="52"/>
        <v>0.65593681463590647</v>
      </c>
      <c r="AN196">
        <f t="shared" si="53"/>
        <v>0.6495585908220195</v>
      </c>
      <c r="AO196">
        <f t="shared" si="54"/>
        <v>0.65654062907748212</v>
      </c>
      <c r="AP196">
        <f t="shared" si="55"/>
        <v>0.66352266733294485</v>
      </c>
      <c r="AQ196">
        <f t="shared" si="56"/>
        <v>0.65873379417561961</v>
      </c>
      <c r="AR196">
        <f t="shared" si="57"/>
        <v>0.66675689181310849</v>
      </c>
      <c r="AS196">
        <f t="shared" si="67"/>
        <v>93</v>
      </c>
      <c r="AT196">
        <f t="shared" si="58"/>
        <v>0.62387218566946945</v>
      </c>
      <c r="AU196">
        <f t="shared" si="59"/>
        <v>0.59505566197495918</v>
      </c>
      <c r="AV196">
        <f t="shared" si="60"/>
        <v>0.54074012381666248</v>
      </c>
      <c r="AW196">
        <f t="shared" si="61"/>
        <v>0.52512423308625522</v>
      </c>
      <c r="AX196">
        <f t="shared" si="62"/>
        <v>0.45141028844285219</v>
      </c>
      <c r="AY196">
        <f t="shared" si="63"/>
        <v>0.45050109658254944</v>
      </c>
    </row>
    <row r="197" spans="2:51" x14ac:dyDescent="0.35">
      <c r="C197">
        <v>192</v>
      </c>
      <c r="D197" s="10">
        <f t="shared" si="68"/>
        <v>0.98076923076923073</v>
      </c>
      <c r="E197">
        <v>1027.0920000000001</v>
      </c>
      <c r="F197">
        <v>1325.557</v>
      </c>
      <c r="G197">
        <v>1328.549</v>
      </c>
      <c r="H197">
        <v>1181.5809999999999</v>
      </c>
      <c r="I197" s="1">
        <v>192</v>
      </c>
      <c r="J197" s="1">
        <v>1310.394</v>
      </c>
      <c r="K197" s="2">
        <v>1308.404</v>
      </c>
      <c r="L197" s="2">
        <v>1290.4670000000001</v>
      </c>
      <c r="M197" s="2">
        <v>1273.4770000000001</v>
      </c>
      <c r="N197" s="2">
        <v>1258.7439999999999</v>
      </c>
      <c r="O197" s="3">
        <v>1251.538</v>
      </c>
      <c r="P197" s="2">
        <v>192</v>
      </c>
      <c r="Q197" s="1">
        <v>1274.1120000000001</v>
      </c>
      <c r="R197" s="2">
        <v>1276.579</v>
      </c>
      <c r="S197" s="2">
        <v>1276.0609999999999</v>
      </c>
      <c r="T197" s="2">
        <v>1276.8320000000001</v>
      </c>
      <c r="U197" s="2">
        <v>1275.675</v>
      </c>
      <c r="V197" s="3">
        <v>1277.491</v>
      </c>
      <c r="W197" s="2">
        <v>192</v>
      </c>
      <c r="X197" s="1">
        <v>1271.787</v>
      </c>
      <c r="Y197" s="2">
        <v>1269.4480000000001</v>
      </c>
      <c r="Z197" s="2">
        <v>1258.854</v>
      </c>
      <c r="AA197" s="2">
        <v>1258.537</v>
      </c>
      <c r="AB197" s="2">
        <v>1245.4749999999999</v>
      </c>
      <c r="AC197" s="3">
        <v>1247.5609999999999</v>
      </c>
      <c r="AD197" s="2"/>
      <c r="AE197">
        <f t="shared" si="65"/>
        <v>93.6</v>
      </c>
      <c r="AF197">
        <f t="shared" si="46"/>
        <v>0.89468383619492142</v>
      </c>
      <c r="AG197">
        <f t="shared" si="47"/>
        <v>0.88086208812579869</v>
      </c>
      <c r="AH197">
        <f t="shared" si="48"/>
        <v>0.75627882424848658</v>
      </c>
      <c r="AI197">
        <f t="shared" si="49"/>
        <v>0.63827304550758535</v>
      </c>
      <c r="AJ197">
        <f t="shared" si="50"/>
        <v>0.53594349058176327</v>
      </c>
      <c r="AK197">
        <f t="shared" si="51"/>
        <v>0.48589348224704154</v>
      </c>
      <c r="AL197">
        <f t="shared" si="66"/>
        <v>93.6</v>
      </c>
      <c r="AM197">
        <f t="shared" si="52"/>
        <v>0.64268350280602393</v>
      </c>
      <c r="AN197">
        <f t="shared" si="53"/>
        <v>0.65981830305050826</v>
      </c>
      <c r="AO197">
        <f t="shared" si="54"/>
        <v>0.65622048119130927</v>
      </c>
      <c r="AP197">
        <f t="shared" si="55"/>
        <v>0.66157554036783994</v>
      </c>
      <c r="AQ197">
        <f t="shared" si="56"/>
        <v>0.65353947880202246</v>
      </c>
      <c r="AR197">
        <f t="shared" si="57"/>
        <v>0.66615269211535255</v>
      </c>
      <c r="AS197">
        <f t="shared" si="67"/>
        <v>93.6</v>
      </c>
      <c r="AT197">
        <f t="shared" si="58"/>
        <v>0.62653497805189795</v>
      </c>
      <c r="AU197">
        <f t="shared" si="59"/>
        <v>0.61028921486914567</v>
      </c>
      <c r="AV197">
        <f t="shared" si="60"/>
        <v>0.53670750680669055</v>
      </c>
      <c r="AW197">
        <f t="shared" si="61"/>
        <v>0.53450575095849362</v>
      </c>
      <c r="AX197">
        <f t="shared" si="62"/>
        <v>0.44378229704950795</v>
      </c>
      <c r="AY197">
        <f t="shared" si="63"/>
        <v>0.45827082291493004</v>
      </c>
    </row>
    <row r="198" spans="2:51" x14ac:dyDescent="0.35">
      <c r="C198">
        <v>193</v>
      </c>
      <c r="D198" s="10">
        <f t="shared" si="68"/>
        <v>0.98717948717948723</v>
      </c>
      <c r="E198">
        <v>1028.3309999999999</v>
      </c>
      <c r="F198">
        <v>1327.442</v>
      </c>
      <c r="G198">
        <v>1329.6559999999999</v>
      </c>
      <c r="H198">
        <v>1182.3050000000001</v>
      </c>
      <c r="I198" s="1">
        <v>193</v>
      </c>
      <c r="J198" s="1">
        <v>1311.9639999999999</v>
      </c>
      <c r="K198" s="2">
        <v>1312.086</v>
      </c>
      <c r="L198" s="2">
        <v>1291.981</v>
      </c>
      <c r="M198" s="2">
        <v>1278.067</v>
      </c>
      <c r="N198" s="2">
        <v>1261.3409999999999</v>
      </c>
      <c r="O198" s="3">
        <v>1254.338</v>
      </c>
      <c r="P198" s="2">
        <v>193</v>
      </c>
      <c r="Q198" s="1">
        <v>1276.875</v>
      </c>
      <c r="R198" s="2">
        <v>1277.79</v>
      </c>
      <c r="S198" s="2">
        <v>1275.49</v>
      </c>
      <c r="T198" s="2">
        <v>1277.7429999999999</v>
      </c>
      <c r="U198" s="2">
        <v>1277.76</v>
      </c>
      <c r="V198" s="3">
        <v>1279.5429999999999</v>
      </c>
      <c r="W198" s="2">
        <v>193</v>
      </c>
      <c r="X198" s="1">
        <v>1272.538</v>
      </c>
      <c r="Y198" s="2">
        <v>1271.931</v>
      </c>
      <c r="Z198" s="2">
        <v>1260.6600000000001</v>
      </c>
      <c r="AA198" s="2">
        <v>1259.741</v>
      </c>
      <c r="AB198" s="2">
        <v>1249.431</v>
      </c>
      <c r="AC198" s="3">
        <v>1249.796</v>
      </c>
      <c r="AD198" s="2"/>
      <c r="AE198">
        <f t="shared" si="65"/>
        <v>94.2</v>
      </c>
      <c r="AF198">
        <f t="shared" ref="AF198:AF233" si="69">($H198-J198)/($H198-$F198)</f>
        <v>0.89335593267051083</v>
      </c>
      <c r="AG198">
        <f t="shared" ref="AG198:AG233" si="70">($H198-K198)/($H198-$F198)</f>
        <v>0.89419651777286291</v>
      </c>
      <c r="AH198">
        <f t="shared" ref="AH198:AH233" si="71">($H198-L198)/($H198-$F198)</f>
        <v>0.75567222693041725</v>
      </c>
      <c r="AI198">
        <f t="shared" ref="AI198:AI233" si="72">($H198-M198)/($H198-$F198)</f>
        <v>0.65980418501140292</v>
      </c>
      <c r="AJ198">
        <f t="shared" ref="AJ198:AJ233" si="73">($H198-N198)/($H198-$F198)</f>
        <v>0.54456134548736612</v>
      </c>
      <c r="AK198">
        <f t="shared" ref="AK198:AK233" si="74">($H198-O198)/($H198-$F198)</f>
        <v>0.49631038260402194</v>
      </c>
      <c r="AL198">
        <f t="shared" si="66"/>
        <v>94.2</v>
      </c>
      <c r="AM198">
        <f t="shared" ref="AM198:AM233" si="75">($H198-Q198)/($H198-$F198)</f>
        <v>0.65159125515891858</v>
      </c>
      <c r="AN198">
        <f t="shared" ref="AN198:AN233" si="76">($H198-R198)/($H198-$F198)</f>
        <v>0.65789564342655515</v>
      </c>
      <c r="AO198">
        <f t="shared" ref="AO198:AO233" si="77">($H198-S198)/($H198-$F198)</f>
        <v>0.64204854723468163</v>
      </c>
      <c r="AP198">
        <f t="shared" ref="AP198:AP233" si="78">($H198-T198)/($H198-$F198)</f>
        <v>0.65757181146089494</v>
      </c>
      <c r="AQ198">
        <f t="shared" ref="AQ198:AQ233" si="79">($H198-U198)/($H198-$F198)</f>
        <v>0.65768894217187879</v>
      </c>
      <c r="AR198">
        <f t="shared" ref="AR198:AR233" si="80">($H198-V198)/($H198-$F198)</f>
        <v>0.66997388674149161</v>
      </c>
      <c r="AS198">
        <f t="shared" si="67"/>
        <v>94.2</v>
      </c>
      <c r="AT198">
        <f t="shared" ref="AT198:AT233" si="81">($H198-X198)/($H198-$F198)</f>
        <v>0.62170914377450259</v>
      </c>
      <c r="AU198">
        <f t="shared" ref="AU198:AU233" si="82">($H198-Y198)/($H198-$F198)</f>
        <v>0.61752688838821257</v>
      </c>
      <c r="AV198">
        <f t="shared" ref="AV198:AV233" si="83">($H198-Z198)/($H198-$F198)</f>
        <v>0.53986922700620821</v>
      </c>
      <c r="AW198">
        <f t="shared" ref="AW198:AW233" si="84">($H198-AA198)/($H198-$F198)</f>
        <v>0.53353727857128064</v>
      </c>
      <c r="AX198">
        <f t="shared" ref="AX198:AX233" si="85">($H198-AB198)/($H198-$F198)</f>
        <v>0.46250094738075059</v>
      </c>
      <c r="AY198">
        <f t="shared" ref="AY198:AY233" si="86">($H198-AC198)/($H198-$F198)</f>
        <v>0.46501581264598285</v>
      </c>
    </row>
    <row r="199" spans="2:51" x14ac:dyDescent="0.35">
      <c r="C199">
        <v>194</v>
      </c>
      <c r="D199" s="10">
        <f t="shared" si="68"/>
        <v>0.99358974358974361</v>
      </c>
      <c r="E199">
        <v>1029.1469999999999</v>
      </c>
      <c r="F199">
        <v>1330.175</v>
      </c>
      <c r="G199">
        <v>1330.183</v>
      </c>
      <c r="H199">
        <v>1184.521</v>
      </c>
      <c r="I199" s="1">
        <v>194</v>
      </c>
      <c r="J199" s="1">
        <v>1314.742</v>
      </c>
      <c r="K199" s="2">
        <v>1313.5419999999999</v>
      </c>
      <c r="L199" s="2">
        <v>1295.443</v>
      </c>
      <c r="M199" s="2">
        <v>1283.1120000000001</v>
      </c>
      <c r="N199" s="2">
        <v>1262.162</v>
      </c>
      <c r="O199" s="3">
        <v>1256.912</v>
      </c>
      <c r="P199" s="2">
        <v>194</v>
      </c>
      <c r="Q199" s="1">
        <v>1278.7349999999999</v>
      </c>
      <c r="R199" s="2">
        <v>1278.7070000000001</v>
      </c>
      <c r="S199" s="2">
        <v>1277.5050000000001</v>
      </c>
      <c r="T199" s="2">
        <v>1278.7349999999999</v>
      </c>
      <c r="U199" s="2">
        <v>1278.296</v>
      </c>
      <c r="V199" s="3">
        <v>1281.5170000000001</v>
      </c>
      <c r="W199" s="2">
        <v>194</v>
      </c>
      <c r="X199" s="1">
        <v>1276.3</v>
      </c>
      <c r="Y199" s="2">
        <v>1274.1220000000001</v>
      </c>
      <c r="Z199" s="2">
        <v>1262.5709999999999</v>
      </c>
      <c r="AA199" s="2">
        <v>1263.3589999999999</v>
      </c>
      <c r="AB199" s="2">
        <v>1250.972</v>
      </c>
      <c r="AC199" s="3">
        <v>1250.883</v>
      </c>
      <c r="AD199" s="2"/>
      <c r="AE199">
        <f t="shared" si="65"/>
        <v>94.8</v>
      </c>
      <c r="AF199">
        <f t="shared" si="69"/>
        <v>0.89404341796311815</v>
      </c>
      <c r="AG199">
        <f t="shared" si="70"/>
        <v>0.88580471528416627</v>
      </c>
      <c r="AH199">
        <f t="shared" si="71"/>
        <v>0.76154448212888093</v>
      </c>
      <c r="AI199">
        <f t="shared" si="72"/>
        <v>0.6768849465170893</v>
      </c>
      <c r="AJ199">
        <f t="shared" si="73"/>
        <v>0.53305092891372763</v>
      </c>
      <c r="AK199">
        <f t="shared" si="74"/>
        <v>0.49700660469331481</v>
      </c>
      <c r="AL199">
        <f t="shared" si="66"/>
        <v>94.8</v>
      </c>
      <c r="AM199">
        <f t="shared" si="75"/>
        <v>0.64683427849561248</v>
      </c>
      <c r="AN199">
        <f t="shared" si="76"/>
        <v>0.64664204209977172</v>
      </c>
      <c r="AO199">
        <f t="shared" si="77"/>
        <v>0.63838960824968871</v>
      </c>
      <c r="AP199">
        <f t="shared" si="78"/>
        <v>0.64683427849561248</v>
      </c>
      <c r="AQ199">
        <f t="shared" si="79"/>
        <v>0.64382028643223044</v>
      </c>
      <c r="AR199">
        <f t="shared" si="80"/>
        <v>0.66593433753964937</v>
      </c>
      <c r="AS199">
        <f t="shared" si="67"/>
        <v>94.8</v>
      </c>
      <c r="AT199">
        <f t="shared" si="81"/>
        <v>0.63011657764290718</v>
      </c>
      <c r="AU199">
        <f t="shared" si="82"/>
        <v>0.61516333228061104</v>
      </c>
      <c r="AV199">
        <f t="shared" si="83"/>
        <v>0.53585895341013601</v>
      </c>
      <c r="AW199">
        <f t="shared" si="84"/>
        <v>0.54126903483598099</v>
      </c>
      <c r="AX199">
        <f t="shared" si="85"/>
        <v>0.45622502643250457</v>
      </c>
      <c r="AY199">
        <f t="shared" si="86"/>
        <v>0.45561398931714941</v>
      </c>
    </row>
    <row r="200" spans="2:51" x14ac:dyDescent="0.35">
      <c r="C200">
        <v>195</v>
      </c>
      <c r="D200" s="10">
        <f t="shared" si="68"/>
        <v>1</v>
      </c>
      <c r="E200">
        <v>1032.462</v>
      </c>
      <c r="F200">
        <v>1331.94</v>
      </c>
      <c r="G200">
        <v>1332.1610000000001</v>
      </c>
      <c r="H200">
        <v>1186.9159999999999</v>
      </c>
      <c r="I200" s="1">
        <v>195</v>
      </c>
      <c r="J200" s="1">
        <v>1317.2639999999999</v>
      </c>
      <c r="K200" s="2">
        <v>1317.203</v>
      </c>
      <c r="L200" s="2">
        <v>1300.1410000000001</v>
      </c>
      <c r="M200" s="2">
        <v>1289.0229999999999</v>
      </c>
      <c r="N200" s="2">
        <v>1267.0119999999999</v>
      </c>
      <c r="O200" s="3">
        <v>1260.673</v>
      </c>
      <c r="P200" s="2">
        <v>195</v>
      </c>
      <c r="Q200" s="1">
        <v>1280.0920000000001</v>
      </c>
      <c r="R200" s="2">
        <v>1280.691</v>
      </c>
      <c r="S200" s="2">
        <v>1278.6679999999999</v>
      </c>
      <c r="T200" s="2">
        <v>1281.182</v>
      </c>
      <c r="U200" s="2">
        <v>1280.133</v>
      </c>
      <c r="V200" s="3">
        <v>1284.412</v>
      </c>
      <c r="W200" s="2">
        <v>195</v>
      </c>
      <c r="X200" s="1">
        <v>1276.5160000000001</v>
      </c>
      <c r="Y200" s="2">
        <v>1277.242</v>
      </c>
      <c r="Z200" s="2">
        <v>1266.0619999999999</v>
      </c>
      <c r="AA200" s="2">
        <v>1268.0429999999999</v>
      </c>
      <c r="AB200" s="2">
        <v>1254.3409999999999</v>
      </c>
      <c r="AC200" s="3">
        <v>1255.433</v>
      </c>
      <c r="AD200" s="2"/>
      <c r="AE200">
        <f t="shared" si="65"/>
        <v>95.399999999999991</v>
      </c>
      <c r="AF200">
        <f t="shared" si="69"/>
        <v>0.89880295675198485</v>
      </c>
      <c r="AG200">
        <f t="shared" si="70"/>
        <v>0.89838233671668088</v>
      </c>
      <c r="AH200">
        <f t="shared" si="71"/>
        <v>0.78073284421888822</v>
      </c>
      <c r="AI200">
        <f t="shared" si="72"/>
        <v>0.70406967122683062</v>
      </c>
      <c r="AJ200">
        <f t="shared" si="73"/>
        <v>0.5522947925860543</v>
      </c>
      <c r="AK200">
        <f t="shared" si="74"/>
        <v>0.50858478596646073</v>
      </c>
      <c r="AL200">
        <f t="shared" si="66"/>
        <v>95.399999999999991</v>
      </c>
      <c r="AM200">
        <f t="shared" si="75"/>
        <v>0.64248676081200407</v>
      </c>
      <c r="AN200">
        <f t="shared" si="76"/>
        <v>0.64661711165048552</v>
      </c>
      <c r="AO200">
        <f t="shared" si="77"/>
        <v>0.63266769638128784</v>
      </c>
      <c r="AP200">
        <f t="shared" si="78"/>
        <v>0.65000275816416597</v>
      </c>
      <c r="AQ200">
        <f t="shared" si="79"/>
        <v>0.64276947263901163</v>
      </c>
      <c r="AR200">
        <f t="shared" si="80"/>
        <v>0.67227493380406012</v>
      </c>
      <c r="AS200">
        <f t="shared" si="67"/>
        <v>95.399999999999991</v>
      </c>
      <c r="AT200">
        <f t="shared" si="81"/>
        <v>0.61782877316857943</v>
      </c>
      <c r="AU200">
        <f t="shared" si="82"/>
        <v>0.62283484112974374</v>
      </c>
      <c r="AV200">
        <f t="shared" si="83"/>
        <v>0.54574415269196752</v>
      </c>
      <c r="AW200">
        <f t="shared" si="84"/>
        <v>0.55940396072374154</v>
      </c>
      <c r="AX200">
        <f t="shared" si="85"/>
        <v>0.46492304721976985</v>
      </c>
      <c r="AY200">
        <f t="shared" si="86"/>
        <v>0.47245283539276256</v>
      </c>
    </row>
    <row r="201" spans="2:51" x14ac:dyDescent="0.35">
      <c r="C201">
        <v>196</v>
      </c>
      <c r="E201">
        <v>1034.6130000000001</v>
      </c>
      <c r="F201">
        <v>1334.008</v>
      </c>
      <c r="G201">
        <v>1334.0260000000001</v>
      </c>
      <c r="H201">
        <v>1188.8920000000001</v>
      </c>
      <c r="I201" s="1">
        <v>196</v>
      </c>
      <c r="J201" s="1">
        <v>1320.6489999999999</v>
      </c>
      <c r="K201" s="2">
        <v>1321.2660000000001</v>
      </c>
      <c r="L201" s="2">
        <v>1305.1510000000001</v>
      </c>
      <c r="M201" s="2">
        <v>1296.2239999999999</v>
      </c>
      <c r="N201" s="2">
        <v>1272.921</v>
      </c>
      <c r="O201" s="3">
        <v>1266.001</v>
      </c>
      <c r="P201" s="2">
        <v>196</v>
      </c>
      <c r="Q201" s="1">
        <v>1281.393</v>
      </c>
      <c r="R201" s="2">
        <v>1284.4179999999999</v>
      </c>
      <c r="S201" s="2">
        <v>1282.1949999999999</v>
      </c>
      <c r="T201" s="2">
        <v>1283.729</v>
      </c>
      <c r="U201" s="2">
        <v>1282.204</v>
      </c>
      <c r="V201" s="3">
        <v>1286.0450000000001</v>
      </c>
      <c r="W201" s="2">
        <v>196</v>
      </c>
      <c r="X201" s="1">
        <v>1278.8399999999999</v>
      </c>
      <c r="Y201" s="2">
        <v>1280.7940000000001</v>
      </c>
      <c r="Z201" s="2">
        <v>1270.789</v>
      </c>
      <c r="AA201" s="2">
        <v>1271.7170000000001</v>
      </c>
      <c r="AB201" s="2">
        <v>1258.3889999999999</v>
      </c>
      <c r="AC201" s="3">
        <v>1259.174</v>
      </c>
      <c r="AD201" s="2"/>
      <c r="AE201">
        <f t="shared" si="65"/>
        <v>96</v>
      </c>
      <c r="AF201">
        <f t="shared" si="69"/>
        <v>0.90794261142809785</v>
      </c>
      <c r="AG201">
        <f t="shared" si="70"/>
        <v>0.91219438242509465</v>
      </c>
      <c r="AH201">
        <f t="shared" si="71"/>
        <v>0.80114529066402074</v>
      </c>
      <c r="AI201">
        <f t="shared" si="72"/>
        <v>0.73962898646599884</v>
      </c>
      <c r="AJ201">
        <f t="shared" si="73"/>
        <v>0.5790471071418728</v>
      </c>
      <c r="AK201">
        <f t="shared" si="74"/>
        <v>0.53136111800214958</v>
      </c>
      <c r="AL201">
        <f t="shared" si="66"/>
        <v>96</v>
      </c>
      <c r="AM201">
        <f t="shared" si="75"/>
        <v>0.63742798864356776</v>
      </c>
      <c r="AN201">
        <f t="shared" si="76"/>
        <v>0.65827338129496304</v>
      </c>
      <c r="AO201">
        <f t="shared" si="77"/>
        <v>0.64295460183577202</v>
      </c>
      <c r="AP201">
        <f t="shared" si="78"/>
        <v>0.65352545549767083</v>
      </c>
      <c r="AQ201">
        <f t="shared" si="79"/>
        <v>0.64301662118580938</v>
      </c>
      <c r="AR201">
        <f t="shared" si="80"/>
        <v>0.6694851015739135</v>
      </c>
      <c r="AS201">
        <f t="shared" si="67"/>
        <v>96</v>
      </c>
      <c r="AT201">
        <f t="shared" si="81"/>
        <v>0.61983516634967806</v>
      </c>
      <c r="AU201">
        <f t="shared" si="82"/>
        <v>0.63330025634664722</v>
      </c>
      <c r="AV201">
        <f t="shared" si="83"/>
        <v>0.56435541222194618</v>
      </c>
      <c r="AW201">
        <f t="shared" si="84"/>
        <v>0.57075029631467278</v>
      </c>
      <c r="AX201">
        <f t="shared" si="85"/>
        <v>0.47890652994845401</v>
      </c>
      <c r="AY201">
        <f t="shared" si="86"/>
        <v>0.48431599547947801</v>
      </c>
    </row>
    <row r="202" spans="2:51" x14ac:dyDescent="0.35">
      <c r="C202">
        <v>197</v>
      </c>
      <c r="E202">
        <v>1036.0640000000001</v>
      </c>
      <c r="F202">
        <v>1335.95</v>
      </c>
      <c r="G202">
        <v>1337.002</v>
      </c>
      <c r="H202">
        <v>1190.2619999999999</v>
      </c>
      <c r="I202" s="1">
        <v>197</v>
      </c>
      <c r="J202" s="1">
        <v>1324.8130000000001</v>
      </c>
      <c r="K202" s="2">
        <v>1325.087</v>
      </c>
      <c r="L202" s="2">
        <v>1309.454</v>
      </c>
      <c r="M202" s="2">
        <v>1305.42</v>
      </c>
      <c r="N202" s="2">
        <v>1277.4960000000001</v>
      </c>
      <c r="O202" s="3">
        <v>1273.8140000000001</v>
      </c>
      <c r="P202" s="2">
        <v>197</v>
      </c>
      <c r="Q202" s="1">
        <v>1284.8119999999999</v>
      </c>
      <c r="R202" s="2">
        <v>1288.4169999999999</v>
      </c>
      <c r="S202" s="2">
        <v>1283.971</v>
      </c>
      <c r="T202" s="2">
        <v>1286.434</v>
      </c>
      <c r="U202" s="2">
        <v>1284.0409999999999</v>
      </c>
      <c r="V202" s="3">
        <v>1288.327</v>
      </c>
      <c r="W202" s="2">
        <v>197</v>
      </c>
      <c r="X202" s="1">
        <v>1281.4770000000001</v>
      </c>
      <c r="Y202" s="2">
        <v>1285.097</v>
      </c>
      <c r="Z202" s="2">
        <v>1273.174</v>
      </c>
      <c r="AA202" s="2">
        <v>1276.586</v>
      </c>
      <c r="AB202" s="2">
        <v>1261.4179999999999</v>
      </c>
      <c r="AC202" s="3">
        <v>1264.3209999999999</v>
      </c>
      <c r="AD202" s="2"/>
      <c r="AE202">
        <f t="shared" si="65"/>
        <v>96.6</v>
      </c>
      <c r="AF202">
        <f t="shared" si="69"/>
        <v>0.92355581791225128</v>
      </c>
      <c r="AG202">
        <f t="shared" si="70"/>
        <v>0.92543654933831165</v>
      </c>
      <c r="AH202">
        <f t="shared" si="71"/>
        <v>0.81813189830322286</v>
      </c>
      <c r="AI202">
        <f t="shared" si="72"/>
        <v>0.79044258964362235</v>
      </c>
      <c r="AJ202">
        <f t="shared" si="73"/>
        <v>0.59877271978474611</v>
      </c>
      <c r="AK202">
        <f t="shared" si="74"/>
        <v>0.57349953324913561</v>
      </c>
      <c r="AL202">
        <f t="shared" si="66"/>
        <v>96.6</v>
      </c>
      <c r="AM202">
        <f t="shared" si="75"/>
        <v>0.64898962165723939</v>
      </c>
      <c r="AN202">
        <f t="shared" si="76"/>
        <v>0.67373428147822678</v>
      </c>
      <c r="AO202">
        <f t="shared" si="77"/>
        <v>0.64321701169622747</v>
      </c>
      <c r="AP202">
        <f t="shared" si="78"/>
        <v>0.66012300258085743</v>
      </c>
      <c r="AQ202">
        <f t="shared" si="79"/>
        <v>0.64369749052770253</v>
      </c>
      <c r="AR202">
        <f t="shared" si="80"/>
        <v>0.67311652298061597</v>
      </c>
      <c r="AS202">
        <f t="shared" si="67"/>
        <v>96.6</v>
      </c>
      <c r="AT202">
        <f t="shared" si="81"/>
        <v>0.62609823732908743</v>
      </c>
      <c r="AU202">
        <f t="shared" si="82"/>
        <v>0.65094585689967577</v>
      </c>
      <c r="AV202">
        <f t="shared" si="83"/>
        <v>0.56910658393278768</v>
      </c>
      <c r="AW202">
        <f t="shared" si="84"/>
        <v>0.59252649497556431</v>
      </c>
      <c r="AX202">
        <f t="shared" si="85"/>
        <v>0.4884135961781334</v>
      </c>
      <c r="AY202">
        <f t="shared" si="86"/>
        <v>0.50833973971775248</v>
      </c>
    </row>
    <row r="203" spans="2:51" x14ac:dyDescent="0.35">
      <c r="B203" t="s">
        <v>18</v>
      </c>
      <c r="C203">
        <v>198</v>
      </c>
      <c r="E203">
        <v>1028.443</v>
      </c>
      <c r="F203">
        <v>1337.7460000000001</v>
      </c>
      <c r="G203">
        <v>1339.221</v>
      </c>
      <c r="H203">
        <v>1193.1790000000001</v>
      </c>
      <c r="I203" s="1">
        <v>198</v>
      </c>
      <c r="J203" s="1">
        <v>1328.691</v>
      </c>
      <c r="K203" s="2">
        <v>1324.9739999999999</v>
      </c>
      <c r="L203" s="2">
        <v>1317.7439999999999</v>
      </c>
      <c r="M203" s="2">
        <v>1311.06</v>
      </c>
      <c r="N203" s="2">
        <v>1287.96</v>
      </c>
      <c r="O203" s="3">
        <v>1277.057</v>
      </c>
      <c r="P203" s="2">
        <v>198</v>
      </c>
      <c r="Q203" s="1">
        <v>1287.3910000000001</v>
      </c>
      <c r="R203" s="2">
        <v>1288.741</v>
      </c>
      <c r="S203" s="2">
        <v>1287.287</v>
      </c>
      <c r="T203" s="2">
        <v>1287.308</v>
      </c>
      <c r="U203" s="2">
        <v>1287.587</v>
      </c>
      <c r="V203" s="3">
        <v>1288.4079999999999</v>
      </c>
      <c r="W203" s="2">
        <v>198</v>
      </c>
      <c r="X203" s="1">
        <v>1286.692</v>
      </c>
      <c r="Y203" s="2">
        <v>1282.271</v>
      </c>
      <c r="Z203" s="2">
        <v>1278.585</v>
      </c>
      <c r="AA203" s="2">
        <v>1277.201</v>
      </c>
      <c r="AB203" s="2">
        <v>1268.951</v>
      </c>
      <c r="AC203" s="3">
        <v>1261.796</v>
      </c>
      <c r="AD203" s="2"/>
      <c r="AE203">
        <f t="shared" si="65"/>
        <v>97.2</v>
      </c>
      <c r="AF203">
        <f t="shared" si="69"/>
        <v>0.9373646821197088</v>
      </c>
      <c r="AG203">
        <f t="shared" si="70"/>
        <v>0.91165342021346396</v>
      </c>
      <c r="AH203">
        <f t="shared" si="71"/>
        <v>0.86164200682036574</v>
      </c>
      <c r="AI203">
        <f t="shared" si="72"/>
        <v>0.81540738896151854</v>
      </c>
      <c r="AJ203">
        <f t="shared" si="73"/>
        <v>0.65561988558938034</v>
      </c>
      <c r="AK203">
        <f t="shared" si="74"/>
        <v>0.58020156743931828</v>
      </c>
      <c r="AL203">
        <f t="shared" si="66"/>
        <v>97.2</v>
      </c>
      <c r="AM203">
        <f t="shared" si="75"/>
        <v>0.65168399427255175</v>
      </c>
      <c r="AN203">
        <f t="shared" si="76"/>
        <v>0.66102222498910468</v>
      </c>
      <c r="AO203">
        <f t="shared" si="77"/>
        <v>0.65096460464697992</v>
      </c>
      <c r="AP203">
        <f t="shared" si="78"/>
        <v>0.65110986601368159</v>
      </c>
      <c r="AQ203">
        <f t="shared" si="79"/>
        <v>0.65303976702843591</v>
      </c>
      <c r="AR203">
        <f t="shared" si="80"/>
        <v>0.65871879474568751</v>
      </c>
      <c r="AS203">
        <f t="shared" si="67"/>
        <v>97.2</v>
      </c>
      <c r="AT203">
        <f t="shared" si="81"/>
        <v>0.6468488659237579</v>
      </c>
      <c r="AU203">
        <f t="shared" si="82"/>
        <v>0.61626788962902923</v>
      </c>
      <c r="AV203">
        <f t="shared" si="83"/>
        <v>0.59077106116886946</v>
      </c>
      <c r="AW203">
        <f t="shared" si="84"/>
        <v>0.58119764538241736</v>
      </c>
      <c r="AX203">
        <f t="shared" si="85"/>
        <v>0.52413067989236772</v>
      </c>
      <c r="AY203">
        <f t="shared" si="86"/>
        <v>0.47463805709463402</v>
      </c>
    </row>
    <row r="204" spans="2:51" x14ac:dyDescent="0.35">
      <c r="C204">
        <v>199</v>
      </c>
      <c r="E204">
        <v>937.59199999999998</v>
      </c>
      <c r="F204">
        <v>1315.819</v>
      </c>
      <c r="G204">
        <v>1339.674</v>
      </c>
      <c r="H204">
        <v>1189.114</v>
      </c>
      <c r="I204" s="1">
        <v>199</v>
      </c>
      <c r="J204" s="1">
        <v>1327.366</v>
      </c>
      <c r="K204" s="2">
        <v>1283.079</v>
      </c>
      <c r="L204" s="2">
        <v>1320.35</v>
      </c>
      <c r="M204" s="2">
        <v>1266.4059999999999</v>
      </c>
      <c r="N204" s="2">
        <v>1296.463</v>
      </c>
      <c r="O204" s="3">
        <v>1219.8340000000001</v>
      </c>
      <c r="P204" s="2">
        <v>199</v>
      </c>
      <c r="Q204" s="1">
        <v>1288.5540000000001</v>
      </c>
      <c r="R204" s="2">
        <v>1254.3689999999999</v>
      </c>
      <c r="S204" s="2">
        <v>1288.57</v>
      </c>
      <c r="T204" s="2">
        <v>1251.771</v>
      </c>
      <c r="U204" s="2">
        <v>1289.145</v>
      </c>
      <c r="V204" s="3">
        <v>1263.5709999999999</v>
      </c>
      <c r="W204" s="2">
        <v>199</v>
      </c>
      <c r="X204" s="1">
        <v>1283.5820000000001</v>
      </c>
      <c r="Y204" s="2">
        <v>1231.0519999999999</v>
      </c>
      <c r="Z204" s="2">
        <v>1280.2370000000001</v>
      </c>
      <c r="AA204" s="2">
        <v>1239.8109999999999</v>
      </c>
      <c r="AB204" s="2">
        <v>1267.8420000000001</v>
      </c>
      <c r="AC204" s="3">
        <v>1185.252</v>
      </c>
      <c r="AD204" s="2"/>
      <c r="AF204">
        <f t="shared" si="69"/>
        <v>1.0911329466082635</v>
      </c>
      <c r="AG204">
        <f t="shared" si="70"/>
        <v>0.74160451442326647</v>
      </c>
      <c r="AH204">
        <f t="shared" si="71"/>
        <v>1.0357602304565721</v>
      </c>
      <c r="AI204">
        <f t="shared" si="72"/>
        <v>0.61001539007931782</v>
      </c>
      <c r="AJ204">
        <f t="shared" si="73"/>
        <v>0.8472357049840179</v>
      </c>
      <c r="AK204">
        <f t="shared" si="74"/>
        <v>0.24245294187285463</v>
      </c>
      <c r="AM204">
        <f t="shared" si="75"/>
        <v>0.78481512173947443</v>
      </c>
      <c r="AN204">
        <f t="shared" si="76"/>
        <v>0.51501519277060825</v>
      </c>
      <c r="AO204">
        <f t="shared" si="77"/>
        <v>0.78494139931336537</v>
      </c>
      <c r="AP204">
        <f t="shared" si="78"/>
        <v>0.49451087170987695</v>
      </c>
      <c r="AQ204">
        <f t="shared" si="79"/>
        <v>0.78947949962511355</v>
      </c>
      <c r="AR204">
        <f t="shared" si="80"/>
        <v>0.58764058245530892</v>
      </c>
      <c r="AT204">
        <f t="shared" si="81"/>
        <v>0.7455743656525009</v>
      </c>
      <c r="AU204">
        <f t="shared" si="82"/>
        <v>0.33098930586796022</v>
      </c>
      <c r="AV204">
        <f t="shared" si="83"/>
        <v>0.71917446036068111</v>
      </c>
      <c r="AW204">
        <f t="shared" si="84"/>
        <v>0.40011838522552323</v>
      </c>
      <c r="AX204">
        <f t="shared" si="85"/>
        <v>0.62134880233613599</v>
      </c>
      <c r="AY204">
        <f t="shared" si="86"/>
        <v>-3.0480249398209085E-2</v>
      </c>
    </row>
    <row r="205" spans="2:51" x14ac:dyDescent="0.35">
      <c r="C205">
        <v>200</v>
      </c>
      <c r="E205">
        <v>330.36900000000003</v>
      </c>
      <c r="F205">
        <v>1120.778</v>
      </c>
      <c r="G205">
        <v>1315.03</v>
      </c>
      <c r="H205">
        <v>1134.383</v>
      </c>
      <c r="I205" s="1">
        <v>200</v>
      </c>
      <c r="J205" s="1">
        <v>1281.0229999999999</v>
      </c>
      <c r="K205" s="2">
        <v>927.77099999999996</v>
      </c>
      <c r="L205" s="2">
        <v>1278.932</v>
      </c>
      <c r="M205" s="2">
        <v>871.92</v>
      </c>
      <c r="N205" s="2">
        <v>1254.171</v>
      </c>
      <c r="O205" s="3">
        <v>761.09799999999996</v>
      </c>
      <c r="P205" s="2">
        <v>200</v>
      </c>
      <c r="Q205" s="1">
        <v>1233.069</v>
      </c>
      <c r="R205" s="2">
        <v>952.13199999999995</v>
      </c>
      <c r="S205" s="2">
        <v>1256.1279999999999</v>
      </c>
      <c r="T205" s="2">
        <v>943.17499999999995</v>
      </c>
      <c r="U205" s="2">
        <v>1265.8309999999999</v>
      </c>
      <c r="V205" s="3">
        <v>1029.277</v>
      </c>
      <c r="W205" s="2">
        <v>200</v>
      </c>
      <c r="X205" s="1">
        <v>1231.3430000000001</v>
      </c>
      <c r="Y205" s="2">
        <v>850.68700000000001</v>
      </c>
      <c r="Z205" s="2">
        <v>1239.211</v>
      </c>
      <c r="AA205" s="2">
        <v>897.71100000000001</v>
      </c>
      <c r="AB205" s="2">
        <v>1212.133</v>
      </c>
      <c r="AC205" s="3">
        <v>681.923</v>
      </c>
      <c r="AD205" s="2"/>
      <c r="AF205">
        <f t="shared" si="69"/>
        <v>-10.77839029768465</v>
      </c>
      <c r="AG205">
        <f t="shared" si="70"/>
        <v>15.186475560455701</v>
      </c>
      <c r="AH205">
        <f t="shared" si="71"/>
        <v>-10.624696802646071</v>
      </c>
      <c r="AI205">
        <f t="shared" si="72"/>
        <v>19.291657478868043</v>
      </c>
      <c r="AJ205">
        <f t="shared" si="73"/>
        <v>-8.8047041528849572</v>
      </c>
      <c r="AK205">
        <f t="shared" si="74"/>
        <v>27.43733921352441</v>
      </c>
      <c r="AM205">
        <f t="shared" si="75"/>
        <v>-7.2536567438441599</v>
      </c>
      <c r="AN205">
        <f t="shared" si="76"/>
        <v>13.395883866225642</v>
      </c>
      <c r="AO205">
        <f t="shared" si="77"/>
        <v>-8.9485483278206335</v>
      </c>
      <c r="AP205">
        <f t="shared" si="78"/>
        <v>14.054244762954783</v>
      </c>
      <c r="AQ205">
        <f t="shared" si="79"/>
        <v>-9.6617420066151922</v>
      </c>
      <c r="AR205">
        <f t="shared" si="80"/>
        <v>7.7255420801175934</v>
      </c>
      <c r="AT205">
        <f t="shared" si="81"/>
        <v>-7.1267916207276665</v>
      </c>
      <c r="AU205">
        <f t="shared" si="82"/>
        <v>20.85233370084525</v>
      </c>
      <c r="AV205">
        <f t="shared" si="83"/>
        <v>-7.7051084160235082</v>
      </c>
      <c r="AW205">
        <f t="shared" si="84"/>
        <v>17.395957368614457</v>
      </c>
      <c r="AX205">
        <f t="shared" si="85"/>
        <v>-5.7148107313487611</v>
      </c>
      <c r="AY205">
        <f t="shared" si="86"/>
        <v>33.256890848952551</v>
      </c>
    </row>
    <row r="206" spans="2:51" x14ac:dyDescent="0.35">
      <c r="C206">
        <v>201</v>
      </c>
      <c r="E206">
        <v>963.87699999999995</v>
      </c>
      <c r="F206">
        <v>1758.5409999999999</v>
      </c>
      <c r="G206">
        <v>1107.1579999999999</v>
      </c>
      <c r="H206">
        <v>731.49</v>
      </c>
      <c r="I206" s="1">
        <v>201</v>
      </c>
      <c r="J206" s="1">
        <v>902.94899999999996</v>
      </c>
      <c r="K206" s="2">
        <v>1414.38</v>
      </c>
      <c r="L206" s="2">
        <v>913.41</v>
      </c>
      <c r="M206" s="2">
        <v>1231.038</v>
      </c>
      <c r="N206" s="2">
        <v>843.77200000000005</v>
      </c>
      <c r="O206" s="3">
        <v>1055.923</v>
      </c>
      <c r="P206" s="2">
        <v>201</v>
      </c>
      <c r="Q206" s="1">
        <v>885.62099999999998</v>
      </c>
      <c r="R206" s="2">
        <v>1630.74</v>
      </c>
      <c r="S206" s="2">
        <v>957.71199999999999</v>
      </c>
      <c r="T206" s="2">
        <v>1525.434</v>
      </c>
      <c r="U206" s="2">
        <v>1013.192</v>
      </c>
      <c r="V206" s="3">
        <v>1481.499</v>
      </c>
      <c r="W206" s="2">
        <v>201</v>
      </c>
      <c r="X206" s="1">
        <v>854.27499999999998</v>
      </c>
      <c r="Y206" s="2">
        <v>1402.174</v>
      </c>
      <c r="Z206" s="2">
        <v>887.755</v>
      </c>
      <c r="AA206" s="2">
        <v>1350.9760000000001</v>
      </c>
      <c r="AB206" s="2">
        <v>782.41800000000001</v>
      </c>
      <c r="AC206" s="3">
        <v>1222.0730000000001</v>
      </c>
      <c r="AD206" s="2"/>
      <c r="AF206">
        <f t="shared" si="69"/>
        <v>0.16694302425098653</v>
      </c>
      <c r="AG206">
        <f t="shared" si="70"/>
        <v>0.66490369027438767</v>
      </c>
      <c r="AH206">
        <f t="shared" si="71"/>
        <v>0.17712849702692463</v>
      </c>
      <c r="AI206">
        <f t="shared" si="72"/>
        <v>0.48639064661832765</v>
      </c>
      <c r="AJ206">
        <f t="shared" si="73"/>
        <v>0.10932465865862556</v>
      </c>
      <c r="AK206">
        <f t="shared" si="74"/>
        <v>0.31588791598469795</v>
      </c>
      <c r="AM206">
        <f t="shared" si="75"/>
        <v>0.15007141806979399</v>
      </c>
      <c r="AN206">
        <f t="shared" si="76"/>
        <v>0.8755650887833224</v>
      </c>
      <c r="AO206">
        <f t="shared" si="77"/>
        <v>0.22026364805642562</v>
      </c>
      <c r="AP206">
        <f t="shared" si="78"/>
        <v>0.773032692631622</v>
      </c>
      <c r="AQ206">
        <f t="shared" si="79"/>
        <v>0.27428238714533165</v>
      </c>
      <c r="AR206">
        <f t="shared" si="80"/>
        <v>0.73025487536646194</v>
      </c>
      <c r="AT206">
        <f t="shared" si="81"/>
        <v>0.11955102521685873</v>
      </c>
      <c r="AU206">
        <f t="shared" si="82"/>
        <v>0.65301917821023492</v>
      </c>
      <c r="AV206">
        <f t="shared" si="83"/>
        <v>0.15214921167498011</v>
      </c>
      <c r="AW206">
        <f t="shared" si="84"/>
        <v>0.60316965759246632</v>
      </c>
      <c r="AX206">
        <f t="shared" si="85"/>
        <v>4.9586632017300021E-2</v>
      </c>
      <c r="AY206">
        <f t="shared" si="86"/>
        <v>0.47766177142128297</v>
      </c>
    </row>
    <row r="207" spans="2:51" x14ac:dyDescent="0.35">
      <c r="C207">
        <v>202</v>
      </c>
      <c r="E207">
        <v>2639.5920000000001</v>
      </c>
      <c r="F207">
        <v>2980.4879999999998</v>
      </c>
      <c r="G207">
        <v>1741.9949999999999</v>
      </c>
      <c r="H207">
        <v>1388.59</v>
      </c>
      <c r="I207" s="1">
        <v>202</v>
      </c>
      <c r="J207" s="1">
        <v>1427.222</v>
      </c>
      <c r="K207" s="2">
        <v>2886.7</v>
      </c>
      <c r="L207" s="2">
        <v>1382.0609999999999</v>
      </c>
      <c r="M207" s="2">
        <v>2815.8429999999998</v>
      </c>
      <c r="N207" s="2">
        <v>1454.1279999999999</v>
      </c>
      <c r="O207" s="3">
        <v>2739.6320000000001</v>
      </c>
      <c r="P207" s="2">
        <v>202</v>
      </c>
      <c r="Q207" s="1">
        <v>1797.7159999999999</v>
      </c>
      <c r="R207" s="2">
        <v>2952.277</v>
      </c>
      <c r="S207" s="2">
        <v>1442.3820000000001</v>
      </c>
      <c r="T207" s="2">
        <v>2924.3130000000001</v>
      </c>
      <c r="U207" s="2">
        <v>1374.579</v>
      </c>
      <c r="V207" s="3">
        <v>2929.2249999999999</v>
      </c>
      <c r="W207" s="2">
        <v>202</v>
      </c>
      <c r="X207" s="1">
        <v>1564.8620000000001</v>
      </c>
      <c r="Y207" s="2">
        <v>2875.3780000000002</v>
      </c>
      <c r="Z207" s="2">
        <v>1256.53</v>
      </c>
      <c r="AA207" s="2">
        <v>2881.4879999999998</v>
      </c>
      <c r="AB207" s="2">
        <v>1378.9349999999999</v>
      </c>
      <c r="AC207" s="3">
        <v>2813.0320000000002</v>
      </c>
      <c r="AD207" s="2"/>
      <c r="AF207">
        <f t="shared" si="69"/>
        <v>2.4267886510316656E-2</v>
      </c>
      <c r="AG207">
        <f t="shared" si="70"/>
        <v>0.94108416494021596</v>
      </c>
      <c r="AH207">
        <f t="shared" si="71"/>
        <v>-4.1013934309861539E-3</v>
      </c>
      <c r="AI207">
        <f t="shared" si="72"/>
        <v>0.89657314727451132</v>
      </c>
      <c r="AJ207">
        <f t="shared" si="73"/>
        <v>4.1169723185782013E-2</v>
      </c>
      <c r="AK207">
        <f t="shared" si="74"/>
        <v>0.84869884879558877</v>
      </c>
      <c r="AM207">
        <f t="shared" si="75"/>
        <v>0.25700515987833389</v>
      </c>
      <c r="AN207">
        <f t="shared" si="76"/>
        <v>0.98227838718309857</v>
      </c>
      <c r="AO207">
        <f t="shared" si="77"/>
        <v>3.3791109731905022E-2</v>
      </c>
      <c r="AP207">
        <f t="shared" si="78"/>
        <v>0.96471193506116615</v>
      </c>
      <c r="AQ207">
        <f t="shared" si="79"/>
        <v>-8.8014433085536678E-3</v>
      </c>
      <c r="AR207">
        <f t="shared" si="80"/>
        <v>0.96779755989391281</v>
      </c>
      <c r="AT207">
        <f t="shared" si="81"/>
        <v>0.1107307126461621</v>
      </c>
      <c r="AU207">
        <f t="shared" si="82"/>
        <v>0.93397190020968701</v>
      </c>
      <c r="AV207">
        <f t="shared" si="83"/>
        <v>-8.2957576427635404E-2</v>
      </c>
      <c r="AW207">
        <f t="shared" si="84"/>
        <v>0.93781008582208158</v>
      </c>
      <c r="AX207">
        <f t="shared" si="85"/>
        <v>-6.0650870847252609E-3</v>
      </c>
      <c r="AY207">
        <f t="shared" si="86"/>
        <v>0.89480733062042939</v>
      </c>
    </row>
    <row r="208" spans="2:51" x14ac:dyDescent="0.35">
      <c r="C208">
        <v>203</v>
      </c>
      <c r="E208">
        <v>2995.1849999999999</v>
      </c>
      <c r="F208">
        <v>3039.768</v>
      </c>
      <c r="G208">
        <v>2969.181</v>
      </c>
      <c r="H208">
        <v>2843.489</v>
      </c>
      <c r="I208" s="1">
        <v>203</v>
      </c>
      <c r="J208" s="1">
        <v>2865.8609999999999</v>
      </c>
      <c r="K208" s="2">
        <v>3033.7849999999999</v>
      </c>
      <c r="L208" s="2">
        <v>2872.5940000000001</v>
      </c>
      <c r="M208" s="2">
        <v>3028.2429999999999</v>
      </c>
      <c r="N208" s="2">
        <v>2888.3809999999999</v>
      </c>
      <c r="O208" s="3">
        <v>3020.1849999999999</v>
      </c>
      <c r="P208" s="2">
        <v>203</v>
      </c>
      <c r="Q208" s="1">
        <v>2973.607</v>
      </c>
      <c r="R208" s="2">
        <v>3039.069</v>
      </c>
      <c r="S208" s="2">
        <v>2907.502</v>
      </c>
      <c r="T208" s="2">
        <v>3039.547</v>
      </c>
      <c r="U208" s="2">
        <v>2869.2179999999998</v>
      </c>
      <c r="V208" s="3">
        <v>3038.3240000000001</v>
      </c>
      <c r="W208" s="2">
        <v>203</v>
      </c>
      <c r="X208" s="1">
        <v>2903.634</v>
      </c>
      <c r="Y208" s="2">
        <v>3033.3809999999999</v>
      </c>
      <c r="Z208" s="2">
        <v>2828.2020000000002</v>
      </c>
      <c r="AA208" s="2">
        <v>3035.0430000000001</v>
      </c>
      <c r="AB208" s="2">
        <v>2866.0509999999999</v>
      </c>
      <c r="AC208" s="3">
        <v>3028.26</v>
      </c>
      <c r="AD208" s="2"/>
      <c r="AF208">
        <f t="shared" si="69"/>
        <v>0.11398060923481292</v>
      </c>
      <c r="AG208">
        <f t="shared" si="70"/>
        <v>0.96951788016038309</v>
      </c>
      <c r="AH208">
        <f t="shared" si="71"/>
        <v>0.14828382048003108</v>
      </c>
      <c r="AI208">
        <f t="shared" si="72"/>
        <v>0.94128256206726091</v>
      </c>
      <c r="AJ208">
        <f t="shared" si="73"/>
        <v>0.22871524717366518</v>
      </c>
      <c r="AK208">
        <f t="shared" si="74"/>
        <v>0.90022875600548158</v>
      </c>
      <c r="AM208">
        <f t="shared" si="75"/>
        <v>0.66292369535202411</v>
      </c>
      <c r="AN208">
        <f t="shared" si="76"/>
        <v>0.99643874280997935</v>
      </c>
      <c r="AO208">
        <f t="shared" si="77"/>
        <v>0.32613269886233331</v>
      </c>
      <c r="AP208">
        <f t="shared" si="78"/>
        <v>0.99887405173248278</v>
      </c>
      <c r="AQ208">
        <f t="shared" si="79"/>
        <v>0.13108381436628377</v>
      </c>
      <c r="AR208">
        <f t="shared" si="80"/>
        <v>0.99264312534708266</v>
      </c>
      <c r="AT208">
        <f t="shared" si="81"/>
        <v>0.30642605678651297</v>
      </c>
      <c r="AU208">
        <f t="shared" si="82"/>
        <v>0.9674595855898992</v>
      </c>
      <c r="AV208">
        <f t="shared" si="83"/>
        <v>-7.7884032423233288E-2</v>
      </c>
      <c r="AW208">
        <f t="shared" si="84"/>
        <v>0.97592712414471283</v>
      </c>
      <c r="AX208">
        <f t="shared" si="85"/>
        <v>0.1149486190575655</v>
      </c>
      <c r="AY208">
        <f t="shared" si="86"/>
        <v>0.94136917347245597</v>
      </c>
    </row>
    <row r="209" spans="3:51" x14ac:dyDescent="0.35">
      <c r="C209">
        <v>204</v>
      </c>
      <c r="E209">
        <v>3036.0329999999999</v>
      </c>
      <c r="F209">
        <v>3044.529</v>
      </c>
      <c r="G209">
        <v>3043.22</v>
      </c>
      <c r="H209">
        <v>3026.8490000000002</v>
      </c>
      <c r="I209" s="1">
        <v>204</v>
      </c>
      <c r="J209" s="1">
        <v>3034.6419999999998</v>
      </c>
      <c r="K209" s="2">
        <v>3048.3890000000001</v>
      </c>
      <c r="L209" s="2">
        <v>3032.8290000000002</v>
      </c>
      <c r="M209" s="2">
        <v>3042.8020000000001</v>
      </c>
      <c r="N209" s="2">
        <v>3036.806</v>
      </c>
      <c r="O209" s="3">
        <v>3039.567</v>
      </c>
      <c r="P209" s="2">
        <v>204</v>
      </c>
      <c r="Q209" s="1">
        <v>3041.9949999999999</v>
      </c>
      <c r="R209" s="2">
        <v>3046.991</v>
      </c>
      <c r="S209" s="2">
        <v>3038.6120000000001</v>
      </c>
      <c r="T209" s="2">
        <v>3047.0050000000001</v>
      </c>
      <c r="U209" s="2">
        <v>3036.1129999999998</v>
      </c>
      <c r="V209" s="3">
        <v>3047.0010000000002</v>
      </c>
      <c r="W209" s="2">
        <v>204</v>
      </c>
      <c r="X209" s="1">
        <v>3034.5329999999999</v>
      </c>
      <c r="Y209" s="2">
        <v>3042.502</v>
      </c>
      <c r="Z209" s="2">
        <v>3030.9180000000001</v>
      </c>
      <c r="AA209" s="2">
        <v>3048.2719999999999</v>
      </c>
      <c r="AB209" s="2">
        <v>3031.9250000000002</v>
      </c>
      <c r="AC209" s="3">
        <v>3043.6170000000002</v>
      </c>
      <c r="AD209" s="2"/>
      <c r="AF209">
        <f t="shared" si="69"/>
        <v>0.44078054298641051</v>
      </c>
      <c r="AG209">
        <f t="shared" si="70"/>
        <v>1.2183257918552128</v>
      </c>
      <c r="AH209">
        <f t="shared" si="71"/>
        <v>0.33823529411765124</v>
      </c>
      <c r="AI209">
        <f t="shared" si="72"/>
        <v>0.90231900452489378</v>
      </c>
      <c r="AJ209">
        <f t="shared" si="73"/>
        <v>0.56317873303167265</v>
      </c>
      <c r="AK209">
        <f t="shared" si="74"/>
        <v>0.71934389140271293</v>
      </c>
      <c r="AM209">
        <f t="shared" si="75"/>
        <v>0.85667420814478912</v>
      </c>
      <c r="AN209">
        <f t="shared" si="76"/>
        <v>1.139253393665159</v>
      </c>
      <c r="AO209">
        <f t="shared" si="77"/>
        <v>0.66532805429864417</v>
      </c>
      <c r="AP209">
        <f t="shared" si="78"/>
        <v>1.140045248868786</v>
      </c>
      <c r="AQ209">
        <f t="shared" si="79"/>
        <v>0.52398190045247484</v>
      </c>
      <c r="AR209">
        <f t="shared" si="80"/>
        <v>1.1398190045248999</v>
      </c>
      <c r="AT209">
        <f t="shared" si="81"/>
        <v>0.43461538461537402</v>
      </c>
      <c r="AU209">
        <f t="shared" si="82"/>
        <v>0.8853506787330282</v>
      </c>
      <c r="AV209">
        <f t="shared" si="83"/>
        <v>0.23014705882352929</v>
      </c>
      <c r="AW209">
        <f t="shared" si="84"/>
        <v>1.2117081447963785</v>
      </c>
      <c r="AX209">
        <f t="shared" si="85"/>
        <v>0.28710407239819397</v>
      </c>
      <c r="AY209">
        <f t="shared" si="86"/>
        <v>0.94841628959277058</v>
      </c>
    </row>
    <row r="210" spans="3:51" x14ac:dyDescent="0.35">
      <c r="C210">
        <v>205</v>
      </c>
      <c r="E210">
        <v>3045.1849999999999</v>
      </c>
      <c r="F210">
        <v>3047.087</v>
      </c>
      <c r="G210">
        <v>3048.9960000000001</v>
      </c>
      <c r="H210">
        <v>3046.0059999999999</v>
      </c>
      <c r="I210" s="1">
        <v>205</v>
      </c>
      <c r="J210" s="1">
        <v>3044.72</v>
      </c>
      <c r="K210" s="2">
        <v>3052.1959999999999</v>
      </c>
      <c r="L210" s="2">
        <v>3046.1239999999998</v>
      </c>
      <c r="M210" s="2">
        <v>3049.5189999999998</v>
      </c>
      <c r="N210" s="2">
        <v>3045.74</v>
      </c>
      <c r="O210" s="3">
        <v>3045.8609999999999</v>
      </c>
      <c r="P210" s="2">
        <v>205</v>
      </c>
      <c r="Q210" s="1">
        <v>3047.433</v>
      </c>
      <c r="R210" s="2">
        <v>3046.5070000000001</v>
      </c>
      <c r="S210" s="2">
        <v>3047.7289999999998</v>
      </c>
      <c r="T210" s="2">
        <v>3048.8049999999998</v>
      </c>
      <c r="U210" s="2">
        <v>3047.0940000000001</v>
      </c>
      <c r="V210" s="3">
        <v>3047.7719999999999</v>
      </c>
      <c r="W210" s="2">
        <v>205</v>
      </c>
      <c r="X210" s="1">
        <v>3043.0889999999999</v>
      </c>
      <c r="Y210" s="2">
        <v>3047.1669999999999</v>
      </c>
      <c r="Z210" s="2">
        <v>3044.902</v>
      </c>
      <c r="AA210" s="2">
        <v>3051.1790000000001</v>
      </c>
      <c r="AB210" s="2">
        <v>3044.8020000000001</v>
      </c>
      <c r="AC210" s="3">
        <v>3048.9290000000001</v>
      </c>
      <c r="AD210" s="2"/>
      <c r="AF210">
        <f t="shared" si="69"/>
        <v>-1.1896392229416304</v>
      </c>
      <c r="AG210">
        <f t="shared" si="70"/>
        <v>5.7261794634591165</v>
      </c>
      <c r="AH210">
        <f t="shared" si="71"/>
        <v>0.10915818686394436</v>
      </c>
      <c r="AI210">
        <f t="shared" si="72"/>
        <v>3.2497687326544815</v>
      </c>
      <c r="AJ210">
        <f t="shared" si="73"/>
        <v>-0.24606845513417591</v>
      </c>
      <c r="AK210">
        <f t="shared" si="74"/>
        <v>-0.13413506012947662</v>
      </c>
      <c r="AM210">
        <f t="shared" si="75"/>
        <v>1.3200740055503808</v>
      </c>
      <c r="AN210">
        <f t="shared" si="76"/>
        <v>0.46345975948209345</v>
      </c>
      <c r="AO210">
        <f t="shared" si="77"/>
        <v>1.5938945420904234</v>
      </c>
      <c r="AP210">
        <f t="shared" si="78"/>
        <v>2.5892691951893054</v>
      </c>
      <c r="AQ210">
        <f t="shared" si="79"/>
        <v>1.006475485661481</v>
      </c>
      <c r="AR210">
        <f t="shared" si="80"/>
        <v>1.6336725254392808</v>
      </c>
      <c r="AT210">
        <f t="shared" si="81"/>
        <v>-2.6984273820532496</v>
      </c>
      <c r="AU210">
        <f t="shared" si="82"/>
        <v>1.0740055504162049</v>
      </c>
      <c r="AV210">
        <f t="shared" si="83"/>
        <v>-1.0212765957443855</v>
      </c>
      <c r="AW210">
        <f t="shared" si="84"/>
        <v>4.7853839037924164</v>
      </c>
      <c r="AX210">
        <f t="shared" si="85"/>
        <v>-1.1137835337646416</v>
      </c>
      <c r="AY210">
        <f t="shared" si="86"/>
        <v>2.7039777983347597</v>
      </c>
    </row>
    <row r="211" spans="3:51" x14ac:dyDescent="0.35">
      <c r="C211">
        <v>206</v>
      </c>
      <c r="E211">
        <v>3045.2080000000001</v>
      </c>
      <c r="F211">
        <v>3048.154</v>
      </c>
      <c r="G211">
        <v>3048.692</v>
      </c>
      <c r="H211">
        <v>3049.9749999999999</v>
      </c>
      <c r="I211" s="1">
        <v>206</v>
      </c>
      <c r="J211" s="1">
        <v>3052.7269999999999</v>
      </c>
      <c r="K211" s="2">
        <v>3050.5349999999999</v>
      </c>
      <c r="L211" s="2">
        <v>3049.1579999999999</v>
      </c>
      <c r="M211" s="2">
        <v>3051.07</v>
      </c>
      <c r="N211" s="2">
        <v>3047.6990000000001</v>
      </c>
      <c r="O211" s="3">
        <v>3047.404</v>
      </c>
      <c r="P211" s="2">
        <v>206</v>
      </c>
      <c r="Q211" s="1">
        <v>3047.1759999999999</v>
      </c>
      <c r="R211" s="2">
        <v>3050.2460000000001</v>
      </c>
      <c r="S211" s="2">
        <v>3048.817</v>
      </c>
      <c r="T211" s="2">
        <v>3051.4560000000001</v>
      </c>
      <c r="U211" s="2">
        <v>3050.335</v>
      </c>
      <c r="V211" s="3">
        <v>3047.9720000000002</v>
      </c>
      <c r="W211" s="2">
        <v>206</v>
      </c>
      <c r="X211" s="1">
        <v>3047.9189999999999</v>
      </c>
      <c r="Y211" s="2">
        <v>3047.723</v>
      </c>
      <c r="Z211" s="2">
        <v>3046.672</v>
      </c>
      <c r="AA211" s="2">
        <v>3048.1469999999999</v>
      </c>
      <c r="AB211" s="2">
        <v>3049.241</v>
      </c>
      <c r="AC211" s="3">
        <v>3046.3270000000002</v>
      </c>
      <c r="AD211" s="2"/>
      <c r="AF211">
        <f t="shared" si="69"/>
        <v>-1.5112575507963122</v>
      </c>
      <c r="AG211">
        <f t="shared" si="70"/>
        <v>-0.30752333882480631</v>
      </c>
      <c r="AH211">
        <f t="shared" si="71"/>
        <v>0.44865458539266689</v>
      </c>
      <c r="AI211">
        <f t="shared" si="72"/>
        <v>-0.60131795716656078</v>
      </c>
      <c r="AJ211">
        <f t="shared" si="73"/>
        <v>1.2498627127951396</v>
      </c>
      <c r="AK211">
        <f t="shared" si="74"/>
        <v>1.4118616144975487</v>
      </c>
      <c r="AM211">
        <f t="shared" si="75"/>
        <v>1.5370675453048392</v>
      </c>
      <c r="AN211">
        <f t="shared" si="76"/>
        <v>-0.14881933003854944</v>
      </c>
      <c r="AO211">
        <f t="shared" si="77"/>
        <v>0.6359143327841611</v>
      </c>
      <c r="AP211">
        <f t="shared" si="78"/>
        <v>-0.81328940142794781</v>
      </c>
      <c r="AQ211">
        <f t="shared" si="79"/>
        <v>-0.19769357495889325</v>
      </c>
      <c r="AR211">
        <f t="shared" si="80"/>
        <v>1.099945085117956</v>
      </c>
      <c r="AT211">
        <f t="shared" si="81"/>
        <v>1.1290499725426351</v>
      </c>
      <c r="AU211">
        <f t="shared" si="82"/>
        <v>1.23668314113128</v>
      </c>
      <c r="AV211">
        <f t="shared" si="83"/>
        <v>1.8138385502471399</v>
      </c>
      <c r="AW211">
        <f t="shared" si="84"/>
        <v>1.0038440417353445</v>
      </c>
      <c r="AX211">
        <f t="shared" si="85"/>
        <v>0.4030752333882256</v>
      </c>
      <c r="AY211">
        <f t="shared" si="86"/>
        <v>2.0032948929159025</v>
      </c>
    </row>
    <row r="212" spans="3:51" x14ac:dyDescent="0.35">
      <c r="C212">
        <v>207</v>
      </c>
      <c r="E212">
        <v>3047.4740000000002</v>
      </c>
      <c r="F212">
        <v>3048.0839999999998</v>
      </c>
      <c r="G212">
        <v>3050.4459999999999</v>
      </c>
      <c r="H212">
        <v>3052.0920000000001</v>
      </c>
      <c r="I212" s="1">
        <v>207</v>
      </c>
      <c r="J212" s="1">
        <v>3050.7829999999999</v>
      </c>
      <c r="K212" s="2">
        <v>3051.1579999999999</v>
      </c>
      <c r="L212" s="2">
        <v>3051.5889999999999</v>
      </c>
      <c r="M212" s="2">
        <v>3049.1080000000002</v>
      </c>
      <c r="N212" s="2">
        <v>3046.8009999999999</v>
      </c>
      <c r="O212" s="3">
        <v>3051.3969999999999</v>
      </c>
      <c r="P212" s="2">
        <v>207</v>
      </c>
      <c r="Q212" s="1">
        <v>3049.0459999999998</v>
      </c>
      <c r="R212" s="2">
        <v>3046.5360000000001</v>
      </c>
      <c r="S212" s="2">
        <v>3052.2950000000001</v>
      </c>
      <c r="T212" s="2">
        <v>3050.7420000000002</v>
      </c>
      <c r="U212" s="2">
        <v>3050.578</v>
      </c>
      <c r="V212" s="3">
        <v>3051.3820000000001</v>
      </c>
      <c r="W212" s="2">
        <v>207</v>
      </c>
      <c r="X212" s="1">
        <v>3049.4720000000002</v>
      </c>
      <c r="Y212" s="2">
        <v>3047.9650000000001</v>
      </c>
      <c r="Z212" s="2">
        <v>3046.7109999999998</v>
      </c>
      <c r="AA212" s="2">
        <v>3048.8429999999998</v>
      </c>
      <c r="AB212" s="2">
        <v>3048.8560000000002</v>
      </c>
      <c r="AC212" s="3">
        <v>3048.0129999999999</v>
      </c>
      <c r="AD212" s="2"/>
      <c r="AF212">
        <f t="shared" si="69"/>
        <v>0.32659680638725291</v>
      </c>
      <c r="AG212">
        <f t="shared" si="70"/>
        <v>0.23303393213576212</v>
      </c>
      <c r="AH212">
        <f t="shared" si="71"/>
        <v>0.12549900199603869</v>
      </c>
      <c r="AI212">
        <f t="shared" si="72"/>
        <v>0.74451097804384381</v>
      </c>
      <c r="AJ212">
        <f t="shared" si="73"/>
        <v>1.320109780439076</v>
      </c>
      <c r="AK212">
        <f t="shared" si="74"/>
        <v>0.17340319361280382</v>
      </c>
      <c r="AM212">
        <f t="shared" si="75"/>
        <v>0.75998003992017826</v>
      </c>
      <c r="AN212">
        <f t="shared" si="76"/>
        <v>1.3862275449100978</v>
      </c>
      <c r="AO212">
        <f t="shared" si="77"/>
        <v>-5.0648702594800671E-2</v>
      </c>
      <c r="AP212">
        <f t="shared" si="78"/>
        <v>0.33682634730534422</v>
      </c>
      <c r="AQ212">
        <f t="shared" si="79"/>
        <v>0.37774451097804973</v>
      </c>
      <c r="AR212">
        <f t="shared" si="80"/>
        <v>0.17714570858283166</v>
      </c>
      <c r="AT212">
        <f t="shared" si="81"/>
        <v>0.65369261477038854</v>
      </c>
      <c r="AU212">
        <f t="shared" si="82"/>
        <v>1.0296906187623951</v>
      </c>
      <c r="AV212">
        <f t="shared" si="83"/>
        <v>1.3425648702594701</v>
      </c>
      <c r="AW212">
        <f t="shared" si="84"/>
        <v>0.81062874251497896</v>
      </c>
      <c r="AX212">
        <f t="shared" si="85"/>
        <v>0.8073852295408338</v>
      </c>
      <c r="AY212">
        <f t="shared" si="86"/>
        <v>1.0177145708582604</v>
      </c>
    </row>
    <row r="213" spans="3:51" x14ac:dyDescent="0.35">
      <c r="C213">
        <v>208</v>
      </c>
      <c r="E213">
        <v>3049.116</v>
      </c>
      <c r="F213">
        <v>3051.2179999999998</v>
      </c>
      <c r="G213">
        <v>3051.4639999999999</v>
      </c>
      <c r="H213">
        <v>3050.3090000000002</v>
      </c>
      <c r="I213" s="1">
        <v>208</v>
      </c>
      <c r="J213" s="1">
        <v>3051.8879999999999</v>
      </c>
      <c r="K213" s="2">
        <v>3050.9520000000002</v>
      </c>
      <c r="L213" s="2">
        <v>3050.7689999999998</v>
      </c>
      <c r="M213" s="2">
        <v>3050.7040000000002</v>
      </c>
      <c r="N213" s="2">
        <v>3051.4540000000002</v>
      </c>
      <c r="O213" s="3">
        <v>3051.2069999999999</v>
      </c>
      <c r="P213" s="2">
        <v>208</v>
      </c>
      <c r="Q213" s="1">
        <v>3050.366</v>
      </c>
      <c r="R213" s="2">
        <v>3048.76</v>
      </c>
      <c r="S213" s="2">
        <v>3051.163</v>
      </c>
      <c r="T213" s="2">
        <v>3050.7280000000001</v>
      </c>
      <c r="U213" s="2">
        <v>3049.9059999999999</v>
      </c>
      <c r="V213" s="3">
        <v>3051.0650000000001</v>
      </c>
      <c r="W213" s="2">
        <v>208</v>
      </c>
      <c r="X213" s="1">
        <v>3050.91</v>
      </c>
      <c r="Y213" s="2">
        <v>3048.2809999999999</v>
      </c>
      <c r="Z213" s="2">
        <v>3050.5439999999999</v>
      </c>
      <c r="AA213" s="2">
        <v>3051.2469999999998</v>
      </c>
      <c r="AB213" s="2">
        <v>3051.6080000000002</v>
      </c>
      <c r="AC213" s="3">
        <v>3050.319</v>
      </c>
      <c r="AD213" s="2"/>
      <c r="AF213">
        <f t="shared" si="69"/>
        <v>1.7370737073711002</v>
      </c>
      <c r="AG213">
        <f t="shared" si="70"/>
        <v>0.70737073707401121</v>
      </c>
      <c r="AH213">
        <f t="shared" si="71"/>
        <v>0.50605060506024024</v>
      </c>
      <c r="AI213">
        <f t="shared" si="72"/>
        <v>0.4345434543455815</v>
      </c>
      <c r="AJ213">
        <f t="shared" si="73"/>
        <v>1.2596259625967237</v>
      </c>
      <c r="AK213">
        <f t="shared" si="74"/>
        <v>0.98789878987901925</v>
      </c>
      <c r="AM213">
        <f t="shared" si="75"/>
        <v>6.2706270626854674E-2</v>
      </c>
      <c r="AN213">
        <f t="shared" si="76"/>
        <v>-1.7040704070413348</v>
      </c>
      <c r="AO213">
        <f t="shared" si="77"/>
        <v>0.93949394939509634</v>
      </c>
      <c r="AP213">
        <f t="shared" si="78"/>
        <v>0.46094609460949398</v>
      </c>
      <c r="AQ213">
        <f t="shared" si="79"/>
        <v>-0.44334433443388582</v>
      </c>
      <c r="AR213">
        <f t="shared" si="80"/>
        <v>0.83168316831699518</v>
      </c>
      <c r="AT213">
        <f t="shared" si="81"/>
        <v>0.66116611661153901</v>
      </c>
      <c r="AU213">
        <f t="shared" si="82"/>
        <v>-2.2310231023113603</v>
      </c>
      <c r="AV213">
        <f t="shared" si="83"/>
        <v>0.25852585258499766</v>
      </c>
      <c r="AW213">
        <f t="shared" si="84"/>
        <v>1.0319031903190401</v>
      </c>
      <c r="AX213">
        <f t="shared" si="85"/>
        <v>1.429042904290954</v>
      </c>
      <c r="AY213">
        <f t="shared" si="86"/>
        <v>1.1001100109755087E-2</v>
      </c>
    </row>
    <row r="214" spans="3:51" x14ac:dyDescent="0.35">
      <c r="C214">
        <v>209</v>
      </c>
      <c r="E214">
        <v>3047.9279999999999</v>
      </c>
      <c r="F214">
        <v>3051.895</v>
      </c>
      <c r="G214">
        <v>3050.674</v>
      </c>
      <c r="H214">
        <v>3050.5880000000002</v>
      </c>
      <c r="I214" s="1">
        <v>209</v>
      </c>
      <c r="J214" s="1">
        <v>3052.7280000000001</v>
      </c>
      <c r="K214" s="2">
        <v>3053.3879999999999</v>
      </c>
      <c r="L214" s="2">
        <v>3051.1550000000002</v>
      </c>
      <c r="M214" s="2">
        <v>3049.489</v>
      </c>
      <c r="N214" s="2">
        <v>3051.3389999999999</v>
      </c>
      <c r="O214" s="3">
        <v>3052.1410000000001</v>
      </c>
      <c r="P214" s="2">
        <v>209</v>
      </c>
      <c r="Q214" s="1">
        <v>3051.0680000000002</v>
      </c>
      <c r="R214" s="2">
        <v>3049.2539999999999</v>
      </c>
      <c r="S214" s="2">
        <v>3050.4259999999999</v>
      </c>
      <c r="T214" s="2">
        <v>3050.3879999999999</v>
      </c>
      <c r="U214" s="2">
        <v>3050.683</v>
      </c>
      <c r="V214" s="3">
        <v>3052.2069999999999</v>
      </c>
      <c r="W214" s="2">
        <v>209</v>
      </c>
      <c r="X214" s="1">
        <v>3051.165</v>
      </c>
      <c r="Y214" s="2">
        <v>3050.9870000000001</v>
      </c>
      <c r="Z214" s="2">
        <v>3050.16</v>
      </c>
      <c r="AA214" s="2">
        <v>3050.27</v>
      </c>
      <c r="AB214" s="2">
        <v>3049.9569999999999</v>
      </c>
      <c r="AC214" s="3">
        <v>3047.9140000000002</v>
      </c>
      <c r="AD214" s="2"/>
      <c r="AF214">
        <f t="shared" si="69"/>
        <v>1.6373374139251859</v>
      </c>
      <c r="AG214">
        <f t="shared" si="70"/>
        <v>2.1423106350422181</v>
      </c>
      <c r="AH214">
        <f t="shared" si="71"/>
        <v>0.43381790359609701</v>
      </c>
      <c r="AI214">
        <f t="shared" si="72"/>
        <v>-0.84085692425427505</v>
      </c>
      <c r="AJ214">
        <f t="shared" si="73"/>
        <v>0.57459831675583029</v>
      </c>
      <c r="AK214">
        <f t="shared" si="74"/>
        <v>1.1882172915073712</v>
      </c>
      <c r="AM214">
        <f t="shared" si="75"/>
        <v>0.3672532517215728</v>
      </c>
      <c r="AN214">
        <f t="shared" si="76"/>
        <v>-1.020657995409719</v>
      </c>
      <c r="AO214">
        <f t="shared" si="77"/>
        <v>-0.12394797245622655</v>
      </c>
      <c r="AP214">
        <f t="shared" si="78"/>
        <v>-0.15302218821752497</v>
      </c>
      <c r="AQ214">
        <f t="shared" si="79"/>
        <v>7.2685539403072111E-2</v>
      </c>
      <c r="AR214">
        <f t="shared" si="80"/>
        <v>1.2387146136189353</v>
      </c>
      <c r="AT214">
        <f t="shared" si="81"/>
        <v>0.44146901300678193</v>
      </c>
      <c r="AU214">
        <f t="shared" si="82"/>
        <v>0.30527926549345957</v>
      </c>
      <c r="AV214">
        <f t="shared" si="83"/>
        <v>-0.32746748278531557</v>
      </c>
      <c r="AW214">
        <f t="shared" si="84"/>
        <v>-0.24330527926569423</v>
      </c>
      <c r="AX214">
        <f t="shared" si="85"/>
        <v>-0.48278500382587203</v>
      </c>
      <c r="AY214">
        <f t="shared" si="86"/>
        <v>-2.0459066564655011</v>
      </c>
    </row>
    <row r="215" spans="3:51" x14ac:dyDescent="0.35">
      <c r="C215">
        <v>210</v>
      </c>
      <c r="E215">
        <v>3049.5810000000001</v>
      </c>
      <c r="F215">
        <v>3053.2330000000002</v>
      </c>
      <c r="G215">
        <v>3048.902</v>
      </c>
      <c r="H215">
        <v>3050.17</v>
      </c>
      <c r="I215" s="1">
        <v>210</v>
      </c>
      <c r="J215" s="1">
        <v>3054.248</v>
      </c>
      <c r="K215" s="2">
        <v>3050.9450000000002</v>
      </c>
      <c r="L215" s="2">
        <v>3051.4850000000001</v>
      </c>
      <c r="M215" s="2">
        <v>3049.4209999999998</v>
      </c>
      <c r="N215" s="2">
        <v>3050.1260000000002</v>
      </c>
      <c r="O215" s="3">
        <v>3051.2559999999999</v>
      </c>
      <c r="P215" s="2">
        <v>210</v>
      </c>
      <c r="Q215" s="1">
        <v>3050.4749999999999</v>
      </c>
      <c r="R215" s="2">
        <v>3050.0650000000001</v>
      </c>
      <c r="S215" s="2">
        <v>3049.6819999999998</v>
      </c>
      <c r="T215" s="2">
        <v>3052.8110000000001</v>
      </c>
      <c r="U215" s="2">
        <v>3051.7910000000002</v>
      </c>
      <c r="V215" s="3">
        <v>3053.5239999999999</v>
      </c>
      <c r="W215" s="2">
        <v>210</v>
      </c>
      <c r="X215" s="1">
        <v>3051.4760000000001</v>
      </c>
      <c r="Y215" s="2">
        <v>3051.2550000000001</v>
      </c>
      <c r="Z215" s="2">
        <v>3051.154</v>
      </c>
      <c r="AA215" s="2">
        <v>3051.3919999999998</v>
      </c>
      <c r="AB215" s="2">
        <v>3051.6469999999999</v>
      </c>
      <c r="AC215" s="3">
        <v>3050.2979999999998</v>
      </c>
      <c r="AD215" s="2"/>
      <c r="AF215">
        <f t="shared" si="69"/>
        <v>1.331374469474319</v>
      </c>
      <c r="AG215">
        <f t="shared" si="70"/>
        <v>0.2530199151159207</v>
      </c>
      <c r="AH215">
        <f t="shared" si="71"/>
        <v>0.42931766242246516</v>
      </c>
      <c r="AI215">
        <f t="shared" si="72"/>
        <v>-0.24453150506047211</v>
      </c>
      <c r="AJ215">
        <f t="shared" si="73"/>
        <v>-1.4365001632343314E-2</v>
      </c>
      <c r="AK215">
        <f t="shared" si="74"/>
        <v>0.35455435847200434</v>
      </c>
      <c r="AM215">
        <f t="shared" si="75"/>
        <v>9.9575579497168179E-2</v>
      </c>
      <c r="AN215">
        <f t="shared" si="76"/>
        <v>-3.4280117531836338E-2</v>
      </c>
      <c r="AO215">
        <f t="shared" si="77"/>
        <v>-0.15932092719564725</v>
      </c>
      <c r="AP215">
        <f t="shared" si="78"/>
        <v>0.86222657525301616</v>
      </c>
      <c r="AQ215">
        <f t="shared" si="79"/>
        <v>0.52921971922952682</v>
      </c>
      <c r="AR215">
        <f t="shared" si="80"/>
        <v>1.0950048971595505</v>
      </c>
      <c r="AT215">
        <f t="shared" si="81"/>
        <v>0.42637936663401782</v>
      </c>
      <c r="AU215">
        <f t="shared" si="82"/>
        <v>0.35422788116225934</v>
      </c>
      <c r="AV215">
        <f t="shared" si="83"/>
        <v>0.32125367286969991</v>
      </c>
      <c r="AW215">
        <f t="shared" si="84"/>
        <v>0.3989552726084597</v>
      </c>
      <c r="AX215">
        <f t="shared" si="85"/>
        <v>0.48220698661436912</v>
      </c>
      <c r="AY215">
        <f t="shared" si="86"/>
        <v>4.1789095657752996E-2</v>
      </c>
    </row>
    <row r="216" spans="3:51" x14ac:dyDescent="0.35">
      <c r="C216">
        <v>211</v>
      </c>
      <c r="E216">
        <v>3049.9989999999998</v>
      </c>
      <c r="F216">
        <v>3052.8539999999998</v>
      </c>
      <c r="G216">
        <v>3051.375</v>
      </c>
      <c r="H216">
        <v>3051.88</v>
      </c>
      <c r="I216" s="1">
        <v>211</v>
      </c>
      <c r="J216" s="1">
        <v>3051.5410000000002</v>
      </c>
      <c r="K216" s="2">
        <v>3048.576</v>
      </c>
      <c r="L216" s="2">
        <v>3053.25</v>
      </c>
      <c r="M216" s="2">
        <v>3052.232</v>
      </c>
      <c r="N216" s="2">
        <v>3050.703</v>
      </c>
      <c r="O216" s="3">
        <v>3053.154</v>
      </c>
      <c r="P216" s="2">
        <v>211</v>
      </c>
      <c r="Q216" s="1">
        <v>3050.2109999999998</v>
      </c>
      <c r="R216" s="2">
        <v>3050.0889999999999</v>
      </c>
      <c r="S216" s="2">
        <v>3050.643</v>
      </c>
      <c r="T216" s="2">
        <v>3053.5360000000001</v>
      </c>
      <c r="U216" s="2">
        <v>3053.9140000000002</v>
      </c>
      <c r="V216" s="3">
        <v>3051.2559999999999</v>
      </c>
      <c r="W216" s="2">
        <v>211</v>
      </c>
      <c r="X216" s="1">
        <v>3050.9340000000002</v>
      </c>
      <c r="Y216" s="2">
        <v>3048.2669999999998</v>
      </c>
      <c r="Z216" s="2">
        <v>3052.26</v>
      </c>
      <c r="AA216" s="2">
        <v>3051.7530000000002</v>
      </c>
      <c r="AB216" s="2">
        <v>3052.6819999999998</v>
      </c>
      <c r="AC216" s="3">
        <v>3051.306</v>
      </c>
      <c r="AD216" s="2"/>
      <c r="AF216">
        <f t="shared" si="69"/>
        <v>-0.34804928131421392</v>
      </c>
      <c r="AG216">
        <f t="shared" si="70"/>
        <v>-3.3921971252577894</v>
      </c>
      <c r="AH216">
        <f t="shared" si="71"/>
        <v>1.4065708418894305</v>
      </c>
      <c r="AI216">
        <f t="shared" si="72"/>
        <v>0.36139630390140476</v>
      </c>
      <c r="AJ216">
        <f t="shared" si="73"/>
        <v>-1.208418891170935</v>
      </c>
      <c r="AK216">
        <f t="shared" si="74"/>
        <v>1.3080082135526414</v>
      </c>
      <c r="AM216">
        <f t="shared" si="75"/>
        <v>-1.7135523613971548</v>
      </c>
      <c r="AN216">
        <f t="shared" si="76"/>
        <v>-1.8388090349083257</v>
      </c>
      <c r="AO216">
        <f t="shared" si="77"/>
        <v>-1.2700205338813699</v>
      </c>
      <c r="AP216">
        <f t="shared" si="78"/>
        <v>1.7002053388094971</v>
      </c>
      <c r="AQ216">
        <f t="shared" si="79"/>
        <v>2.0882956878857506</v>
      </c>
      <c r="AR216">
        <f t="shared" si="80"/>
        <v>-0.64065708418936329</v>
      </c>
      <c r="AT216">
        <f t="shared" si="81"/>
        <v>-0.97125256673531712</v>
      </c>
      <c r="AU216">
        <f t="shared" si="82"/>
        <v>-3.7094455852170194</v>
      </c>
      <c r="AV216">
        <f t="shared" si="83"/>
        <v>0.39014373716655454</v>
      </c>
      <c r="AW216">
        <f t="shared" si="84"/>
        <v>-0.13039014373715721</v>
      </c>
      <c r="AX216">
        <f t="shared" si="85"/>
        <v>0.82340862422989991</v>
      </c>
      <c r="AY216">
        <f t="shared" si="86"/>
        <v>-0.58932238193043407</v>
      </c>
    </row>
    <row r="217" spans="3:51" x14ac:dyDescent="0.35">
      <c r="C217">
        <v>212</v>
      </c>
      <c r="E217">
        <v>3048.3180000000002</v>
      </c>
      <c r="F217">
        <v>3049.72</v>
      </c>
      <c r="G217">
        <v>3049.989</v>
      </c>
      <c r="H217">
        <v>3051.6280000000002</v>
      </c>
      <c r="I217" s="1">
        <v>212</v>
      </c>
      <c r="J217" s="1">
        <v>3053.1460000000002</v>
      </c>
      <c r="K217" s="2">
        <v>3052.366</v>
      </c>
      <c r="L217" s="2">
        <v>3053.3270000000002</v>
      </c>
      <c r="M217" s="2">
        <v>3053.5830000000001</v>
      </c>
      <c r="N217" s="2">
        <v>3051.6930000000002</v>
      </c>
      <c r="O217" s="3">
        <v>3053.56</v>
      </c>
      <c r="P217" s="2">
        <v>212</v>
      </c>
      <c r="Q217" s="1">
        <v>3053.8530000000001</v>
      </c>
      <c r="R217" s="2">
        <v>3051.114</v>
      </c>
      <c r="S217" s="2">
        <v>3050.875</v>
      </c>
      <c r="T217" s="2">
        <v>3054.0659999999998</v>
      </c>
      <c r="U217" s="2">
        <v>3055.009</v>
      </c>
      <c r="V217" s="3">
        <v>3051.703</v>
      </c>
      <c r="W217" s="2">
        <v>212</v>
      </c>
      <c r="X217" s="1">
        <v>3052.0340000000001</v>
      </c>
      <c r="Y217" s="2">
        <v>3048.855</v>
      </c>
      <c r="Z217" s="2">
        <v>3047.9560000000001</v>
      </c>
      <c r="AA217" s="2">
        <v>3050.41</v>
      </c>
      <c r="AB217" s="2">
        <v>3051.9839999999999</v>
      </c>
      <c r="AC217" s="3">
        <v>3052.3150000000001</v>
      </c>
      <c r="AD217" s="2"/>
      <c r="AF217">
        <f t="shared" si="69"/>
        <v>-0.79559748427659616</v>
      </c>
      <c r="AG217">
        <f t="shared" si="70"/>
        <v>-0.38679245283002678</v>
      </c>
      <c r="AH217">
        <f t="shared" si="71"/>
        <v>-0.89046121593278393</v>
      </c>
      <c r="AI217">
        <f t="shared" si="72"/>
        <v>-1.0246331236894979</v>
      </c>
      <c r="AJ217">
        <f t="shared" si="73"/>
        <v>-3.4067085953900643E-2</v>
      </c>
      <c r="AK217">
        <f t="shared" si="74"/>
        <v>-1.0125786163519015</v>
      </c>
      <c r="AM217">
        <f t="shared" si="75"/>
        <v>-1.1661425576517261</v>
      </c>
      <c r="AN217">
        <f t="shared" si="76"/>
        <v>0.2693920335429914</v>
      </c>
      <c r="AO217">
        <f t="shared" si="77"/>
        <v>0.3946540880503227</v>
      </c>
      <c r="AP217">
        <f t="shared" si="78"/>
        <v>-1.277777777777354</v>
      </c>
      <c r="AQ217">
        <f t="shared" si="79"/>
        <v>-1.7720125786159466</v>
      </c>
      <c r="AR217">
        <f t="shared" si="80"/>
        <v>-3.9308176100526254E-2</v>
      </c>
      <c r="AT217">
        <f t="shared" si="81"/>
        <v>-0.21278825995800482</v>
      </c>
      <c r="AU217">
        <f t="shared" si="82"/>
        <v>1.4533542976937213</v>
      </c>
      <c r="AV217">
        <f t="shared" si="83"/>
        <v>1.9245283018864461</v>
      </c>
      <c r="AW217">
        <f t="shared" si="84"/>
        <v>0.63836477987425277</v>
      </c>
      <c r="AX217">
        <f t="shared" si="85"/>
        <v>-0.18658280922416176</v>
      </c>
      <c r="AY217">
        <f t="shared" si="86"/>
        <v>-0.36006289308164036</v>
      </c>
    </row>
    <row r="218" spans="3:51" x14ac:dyDescent="0.35">
      <c r="C218">
        <v>213</v>
      </c>
      <c r="E218">
        <v>3050.9079999999999</v>
      </c>
      <c r="F218">
        <v>3052.0749999999998</v>
      </c>
      <c r="G218">
        <v>3050.1860000000001</v>
      </c>
      <c r="H218">
        <v>3053.4059999999999</v>
      </c>
      <c r="I218" s="1">
        <v>213</v>
      </c>
      <c r="J218" s="1">
        <v>3054.1979999999999</v>
      </c>
      <c r="K218" s="2">
        <v>3050.29</v>
      </c>
      <c r="L218" s="2">
        <v>3052.0889999999999</v>
      </c>
      <c r="M218" s="2">
        <v>3053.049</v>
      </c>
      <c r="N218" s="2">
        <v>3050.7719999999999</v>
      </c>
      <c r="O218" s="3">
        <v>3051.9609999999998</v>
      </c>
      <c r="P218" s="2">
        <v>213</v>
      </c>
      <c r="Q218" s="1">
        <v>3053.047</v>
      </c>
      <c r="R218" s="2">
        <v>3050.1930000000002</v>
      </c>
      <c r="S218" s="2">
        <v>3052.203</v>
      </c>
      <c r="T218" s="2">
        <v>3053.3180000000002</v>
      </c>
      <c r="U218" s="2">
        <v>3053.2919999999999</v>
      </c>
      <c r="V218" s="3">
        <v>3050.6770000000001</v>
      </c>
      <c r="W218" s="2">
        <v>213</v>
      </c>
      <c r="X218" s="1">
        <v>3051.4989999999998</v>
      </c>
      <c r="Y218" s="2">
        <v>3050.2910000000002</v>
      </c>
      <c r="Z218" s="2">
        <v>3053.567</v>
      </c>
      <c r="AA218" s="2">
        <v>3050.2069999999999</v>
      </c>
      <c r="AB218" s="2">
        <v>3054.5650000000001</v>
      </c>
      <c r="AC218" s="3">
        <v>3050.2559999999999</v>
      </c>
      <c r="AD218" s="2"/>
      <c r="AF218">
        <f t="shared" si="69"/>
        <v>-0.59504132231392814</v>
      </c>
      <c r="AG218">
        <f t="shared" si="70"/>
        <v>2.341096919609075</v>
      </c>
      <c r="AH218">
        <f t="shared" si="71"/>
        <v>0.98948159278728598</v>
      </c>
      <c r="AI218">
        <f t="shared" si="72"/>
        <v>0.26821938392181499</v>
      </c>
      <c r="AJ218">
        <f t="shared" si="73"/>
        <v>1.978963185574572</v>
      </c>
      <c r="AK218">
        <f t="shared" si="74"/>
        <v>1.085649887302796</v>
      </c>
      <c r="AM218">
        <f t="shared" si="75"/>
        <v>0.26972201352358249</v>
      </c>
      <c r="AN218">
        <f t="shared" si="76"/>
        <v>2.4139744552963349</v>
      </c>
      <c r="AO218">
        <f t="shared" si="77"/>
        <v>0.90383170548448999</v>
      </c>
      <c r="AP218">
        <f t="shared" si="78"/>
        <v>6.6115702479135535E-2</v>
      </c>
      <c r="AQ218">
        <f t="shared" si="79"/>
        <v>8.5649887302796032E-2</v>
      </c>
      <c r="AR218">
        <f t="shared" si="80"/>
        <v>2.0503380916600644</v>
      </c>
      <c r="AT218">
        <f t="shared" si="81"/>
        <v>1.4327573253192827</v>
      </c>
      <c r="AU218">
        <f t="shared" si="82"/>
        <v>2.3403456048080202</v>
      </c>
      <c r="AV218">
        <f t="shared" si="83"/>
        <v>-0.12096168294518585</v>
      </c>
      <c r="AW218">
        <f t="shared" si="84"/>
        <v>2.4034560480839628</v>
      </c>
      <c r="AX218">
        <f t="shared" si="85"/>
        <v>-0.87077385424492226</v>
      </c>
      <c r="AY218">
        <f t="shared" si="86"/>
        <v>2.3666416228398055</v>
      </c>
    </row>
    <row r="219" spans="3:51" x14ac:dyDescent="0.35">
      <c r="C219">
        <v>214</v>
      </c>
      <c r="E219">
        <v>3052.3319999999999</v>
      </c>
      <c r="F219">
        <v>3051.346</v>
      </c>
      <c r="G219">
        <v>3051.652</v>
      </c>
      <c r="H219">
        <v>3052.8319999999999</v>
      </c>
      <c r="I219" s="1">
        <v>214</v>
      </c>
      <c r="J219" s="1">
        <v>3053.3249999999998</v>
      </c>
      <c r="K219" s="2">
        <v>3051.377</v>
      </c>
      <c r="L219" s="2">
        <v>3054.183</v>
      </c>
      <c r="M219" s="2">
        <v>3052.174</v>
      </c>
      <c r="N219" s="2">
        <v>3051.55</v>
      </c>
      <c r="O219" s="3">
        <v>3054.61</v>
      </c>
      <c r="P219" s="2">
        <v>214</v>
      </c>
      <c r="Q219" s="1">
        <v>3053.759</v>
      </c>
      <c r="R219" s="2">
        <v>3050.1979999999999</v>
      </c>
      <c r="S219" s="2">
        <v>3053.7919999999999</v>
      </c>
      <c r="T219" s="2">
        <v>3054.1480000000001</v>
      </c>
      <c r="U219" s="2">
        <v>3055.011</v>
      </c>
      <c r="V219" s="3">
        <v>3055.3560000000002</v>
      </c>
      <c r="W219" s="2">
        <v>214</v>
      </c>
      <c r="X219" s="1">
        <v>3053.0030000000002</v>
      </c>
      <c r="Y219" s="2">
        <v>3050.3409999999999</v>
      </c>
      <c r="Z219" s="2">
        <v>3052.913</v>
      </c>
      <c r="AA219" s="2">
        <v>3051.3780000000002</v>
      </c>
      <c r="AB219" s="2">
        <v>3053.86</v>
      </c>
      <c r="AC219" s="3">
        <v>3049.74</v>
      </c>
      <c r="AD219" s="2"/>
      <c r="AF219">
        <f t="shared" si="69"/>
        <v>-0.33176312247643286</v>
      </c>
      <c r="AG219">
        <f t="shared" si="70"/>
        <v>0.97913862718711198</v>
      </c>
      <c r="AH219">
        <f t="shared" si="71"/>
        <v>-0.90915208613743281</v>
      </c>
      <c r="AI219">
        <f t="shared" si="72"/>
        <v>0.44279946164196266</v>
      </c>
      <c r="AJ219">
        <f t="shared" si="73"/>
        <v>0.8627187079406492</v>
      </c>
      <c r="AK219">
        <f t="shared" si="74"/>
        <v>-1.1965006729477761</v>
      </c>
      <c r="AM219">
        <f t="shared" si="75"/>
        <v>-0.62382234185747765</v>
      </c>
      <c r="AN219">
        <f t="shared" si="76"/>
        <v>1.7725437415883134</v>
      </c>
      <c r="AO219">
        <f t="shared" si="77"/>
        <v>-0.64602960969052237</v>
      </c>
      <c r="AP219">
        <f t="shared" si="78"/>
        <v>-0.8855989232842314</v>
      </c>
      <c r="AQ219">
        <f t="shared" si="79"/>
        <v>-1.4663526244954701</v>
      </c>
      <c r="AR219">
        <f t="shared" si="80"/>
        <v>-1.6985195154781643</v>
      </c>
      <c r="AT219">
        <f t="shared" si="81"/>
        <v>-0.115074024226306</v>
      </c>
      <c r="AU219">
        <f t="shared" si="82"/>
        <v>1.6763122476448133</v>
      </c>
      <c r="AV219">
        <f t="shared" si="83"/>
        <v>-5.4508748317723899E-2</v>
      </c>
      <c r="AW219">
        <f t="shared" si="84"/>
        <v>0.97846567967688058</v>
      </c>
      <c r="AX219">
        <f t="shared" si="85"/>
        <v>-0.6917900403770747</v>
      </c>
      <c r="AY219">
        <f t="shared" si="86"/>
        <v>2.0807537012115449</v>
      </c>
    </row>
    <row r="220" spans="3:51" x14ac:dyDescent="0.35">
      <c r="C220">
        <v>215</v>
      </c>
      <c r="E220">
        <v>3049.7060000000001</v>
      </c>
      <c r="F220">
        <v>3050.8620000000001</v>
      </c>
      <c r="G220">
        <v>3053.1610000000001</v>
      </c>
      <c r="H220">
        <v>3052.6309999999999</v>
      </c>
      <c r="I220" s="1">
        <v>215</v>
      </c>
      <c r="J220" s="1">
        <v>3054.703</v>
      </c>
      <c r="K220" s="2">
        <v>3053.3380000000002</v>
      </c>
      <c r="L220" s="2">
        <v>3052.1149999999998</v>
      </c>
      <c r="M220" s="2">
        <v>3050.9290000000001</v>
      </c>
      <c r="N220" s="2">
        <v>3050.1660000000002</v>
      </c>
      <c r="O220" s="3">
        <v>3052.5360000000001</v>
      </c>
      <c r="P220" s="2">
        <v>215</v>
      </c>
      <c r="Q220" s="1">
        <v>3054.2809999999999</v>
      </c>
      <c r="R220" s="2">
        <v>3049.5459999999998</v>
      </c>
      <c r="S220" s="2">
        <v>3050.8380000000002</v>
      </c>
      <c r="T220" s="2">
        <v>3054.07</v>
      </c>
      <c r="U220" s="2">
        <v>3054.4740000000002</v>
      </c>
      <c r="V220" s="3">
        <v>3053.4679999999998</v>
      </c>
      <c r="W220" s="2">
        <v>215</v>
      </c>
      <c r="X220" s="1">
        <v>3054.0509999999999</v>
      </c>
      <c r="Y220" s="2">
        <v>3052.172</v>
      </c>
      <c r="Z220" s="2">
        <v>3055.308</v>
      </c>
      <c r="AA220" s="2">
        <v>3053.1840000000002</v>
      </c>
      <c r="AB220" s="2">
        <v>3053.9140000000002</v>
      </c>
      <c r="AC220" s="3">
        <v>3049.3510000000001</v>
      </c>
      <c r="AD220" s="2"/>
      <c r="AF220">
        <f t="shared" si="69"/>
        <v>-1.1712832108538023</v>
      </c>
      <c r="AG220">
        <f t="shared" si="70"/>
        <v>-0.39966082532528174</v>
      </c>
      <c r="AH220">
        <f t="shared" si="71"/>
        <v>0.29169022046361848</v>
      </c>
      <c r="AI220">
        <f t="shared" si="72"/>
        <v>0.96212549462972541</v>
      </c>
      <c r="AJ220">
        <f t="shared" si="73"/>
        <v>1.3934426229508197</v>
      </c>
      <c r="AK220">
        <f t="shared" si="74"/>
        <v>5.3702656868180799E-2</v>
      </c>
      <c r="AM220">
        <f t="shared" si="75"/>
        <v>-0.93273035613357713</v>
      </c>
      <c r="AN220">
        <f t="shared" si="76"/>
        <v>1.743923120407249</v>
      </c>
      <c r="AO220">
        <f t="shared" si="77"/>
        <v>1.013566986998242</v>
      </c>
      <c r="AP220">
        <f t="shared" si="78"/>
        <v>-0.81345392877359302</v>
      </c>
      <c r="AQ220">
        <f t="shared" si="79"/>
        <v>-1.0418315432450724</v>
      </c>
      <c r="AR220">
        <f t="shared" si="80"/>
        <v>-0.47314867156590962</v>
      </c>
      <c r="AT220">
        <f t="shared" si="81"/>
        <v>-0.80271339739980263</v>
      </c>
      <c r="AU220">
        <f t="shared" si="82"/>
        <v>0.25946862634250439</v>
      </c>
      <c r="AV220">
        <f t="shared" si="83"/>
        <v>-1.5132843414361055</v>
      </c>
      <c r="AW220">
        <f t="shared" si="84"/>
        <v>-0.31260599208615475</v>
      </c>
      <c r="AX220">
        <f t="shared" si="85"/>
        <v>-0.72526851328463393</v>
      </c>
      <c r="AY220">
        <f t="shared" si="86"/>
        <v>1.8541548897683193</v>
      </c>
    </row>
    <row r="221" spans="3:51" x14ac:dyDescent="0.35">
      <c r="C221">
        <v>216</v>
      </c>
      <c r="E221">
        <v>3047.9470000000001</v>
      </c>
      <c r="F221">
        <v>3052.5079999999998</v>
      </c>
      <c r="G221">
        <v>3053.2379999999998</v>
      </c>
      <c r="H221">
        <v>3053.8980000000001</v>
      </c>
      <c r="I221" s="1">
        <v>216</v>
      </c>
      <c r="J221" s="1">
        <v>3055.3820000000001</v>
      </c>
      <c r="K221" s="2">
        <v>3050.2350000000001</v>
      </c>
      <c r="L221" s="2">
        <v>3053.3719999999998</v>
      </c>
      <c r="M221" s="2">
        <v>3053.7759999999998</v>
      </c>
      <c r="N221" s="2">
        <v>3052.6480000000001</v>
      </c>
      <c r="O221" s="3">
        <v>3053.0630000000001</v>
      </c>
      <c r="P221" s="2">
        <v>216</v>
      </c>
      <c r="Q221" s="1">
        <v>3054.8380000000002</v>
      </c>
      <c r="R221" s="2">
        <v>3049.7040000000002</v>
      </c>
      <c r="S221" s="2">
        <v>3049.7829999999999</v>
      </c>
      <c r="T221" s="2">
        <v>3053.1509999999998</v>
      </c>
      <c r="U221" s="2">
        <v>3053.82</v>
      </c>
      <c r="V221" s="3">
        <v>3051.9940000000001</v>
      </c>
      <c r="W221" s="2">
        <v>216</v>
      </c>
      <c r="X221" s="1">
        <v>3053.3159999999998</v>
      </c>
      <c r="Y221" s="2">
        <v>3051.0520000000001</v>
      </c>
      <c r="Z221" s="2">
        <v>3054.3029999999999</v>
      </c>
      <c r="AA221" s="2">
        <v>3053.7779999999998</v>
      </c>
      <c r="AB221" s="2">
        <v>3051.951</v>
      </c>
      <c r="AC221" s="3">
        <v>3048.991</v>
      </c>
      <c r="AD221" s="2"/>
      <c r="AF221">
        <f t="shared" si="69"/>
        <v>-1.0676258992802692</v>
      </c>
      <c r="AG221">
        <f t="shared" si="70"/>
        <v>2.6352517985605384</v>
      </c>
      <c r="AH221">
        <f t="shared" si="71"/>
        <v>0.3784172661871732</v>
      </c>
      <c r="AI221">
        <f t="shared" si="72"/>
        <v>8.7769784172855816E-2</v>
      </c>
      <c r="AJ221">
        <f t="shared" si="73"/>
        <v>0.89928057553935647</v>
      </c>
      <c r="AK221">
        <f t="shared" si="74"/>
        <v>0.60071942446031634</v>
      </c>
      <c r="AM221">
        <f t="shared" si="75"/>
        <v>-0.67625899280563539</v>
      </c>
      <c r="AN221">
        <f t="shared" si="76"/>
        <v>3.01726618704962</v>
      </c>
      <c r="AO221">
        <f t="shared" si="77"/>
        <v>2.9604316546757317</v>
      </c>
      <c r="AP221">
        <f t="shared" si="78"/>
        <v>0.5374100719425341</v>
      </c>
      <c r="AQ221">
        <f t="shared" si="79"/>
        <v>5.6115107913637524E-2</v>
      </c>
      <c r="AR221">
        <f t="shared" si="80"/>
        <v>1.3697841726615452</v>
      </c>
      <c r="AT221">
        <f t="shared" si="81"/>
        <v>0.41870503597136516</v>
      </c>
      <c r="AU221">
        <f t="shared" si="82"/>
        <v>2.0474820143880095</v>
      </c>
      <c r="AV221">
        <f t="shared" si="83"/>
        <v>-0.29136690647456831</v>
      </c>
      <c r="AW221">
        <f t="shared" si="84"/>
        <v>8.6330935252026869E-2</v>
      </c>
      <c r="AX221">
        <f t="shared" si="85"/>
        <v>1.4007194244601855</v>
      </c>
      <c r="AY221">
        <f t="shared" si="86"/>
        <v>3.530215827337408</v>
      </c>
    </row>
    <row r="222" spans="3:51" x14ac:dyDescent="0.35">
      <c r="C222">
        <v>217</v>
      </c>
      <c r="E222">
        <v>3048.6219999999998</v>
      </c>
      <c r="F222">
        <v>3051.192</v>
      </c>
      <c r="G222">
        <v>3052.4160000000002</v>
      </c>
      <c r="H222">
        <v>3051.8580000000002</v>
      </c>
      <c r="I222" s="1">
        <v>217</v>
      </c>
      <c r="J222" s="1">
        <v>3053.9859999999999</v>
      </c>
      <c r="K222" s="2">
        <v>3049.5880000000002</v>
      </c>
      <c r="L222" s="2">
        <v>3053.268</v>
      </c>
      <c r="M222" s="2">
        <v>3053.6970000000001</v>
      </c>
      <c r="N222" s="2">
        <v>3052.6170000000002</v>
      </c>
      <c r="O222" s="3">
        <v>3053.567</v>
      </c>
      <c r="P222" s="2">
        <v>217</v>
      </c>
      <c r="Q222" s="1">
        <v>3052.2919999999999</v>
      </c>
      <c r="R222" s="2">
        <v>3050.442</v>
      </c>
      <c r="S222" s="2">
        <v>3049.45</v>
      </c>
      <c r="T222" s="2">
        <v>3051.3939999999998</v>
      </c>
      <c r="U222" s="2">
        <v>3056.0059999999999</v>
      </c>
      <c r="V222" s="3">
        <v>3050.395</v>
      </c>
      <c r="W222" s="2">
        <v>217</v>
      </c>
      <c r="X222" s="1">
        <v>3051.9749999999999</v>
      </c>
      <c r="Y222" s="2">
        <v>3050.489</v>
      </c>
      <c r="Z222" s="2">
        <v>3053.9070000000002</v>
      </c>
      <c r="AA222" s="2">
        <v>3055.7469999999998</v>
      </c>
      <c r="AB222" s="2">
        <v>3055.989</v>
      </c>
      <c r="AC222" s="3">
        <v>3052.5189999999998</v>
      </c>
      <c r="AD222" s="2"/>
      <c r="AF222">
        <f t="shared" si="69"/>
        <v>-3.1951951951939446</v>
      </c>
      <c r="AG222">
        <f t="shared" si="70"/>
        <v>3.4084084084075248</v>
      </c>
      <c r="AH222">
        <f t="shared" si="71"/>
        <v>-2.1171171171163667</v>
      </c>
      <c r="AI222">
        <f t="shared" si="72"/>
        <v>-2.7612612612604801</v>
      </c>
      <c r="AJ222">
        <f t="shared" si="73"/>
        <v>-1.1396396396393751</v>
      </c>
      <c r="AK222">
        <f t="shared" si="74"/>
        <v>-2.56606606606517</v>
      </c>
      <c r="AM222">
        <f t="shared" si="75"/>
        <v>-0.65165165165110006</v>
      </c>
      <c r="AN222">
        <f t="shared" si="76"/>
        <v>2.1261261261258433</v>
      </c>
      <c r="AO222">
        <f t="shared" si="77"/>
        <v>3.6156156156152424</v>
      </c>
      <c r="AP222">
        <f t="shared" si="78"/>
        <v>0.69669669669711709</v>
      </c>
      <c r="AQ222">
        <f t="shared" si="79"/>
        <v>-6.2282282282261878</v>
      </c>
      <c r="AR222">
        <f t="shared" si="80"/>
        <v>2.1966966966964341</v>
      </c>
      <c r="AT222">
        <f t="shared" si="81"/>
        <v>-0.17567567567523279</v>
      </c>
      <c r="AU222">
        <f t="shared" si="82"/>
        <v>2.055555555555252</v>
      </c>
      <c r="AV222">
        <f t="shared" si="83"/>
        <v>-3.0765765765757709</v>
      </c>
      <c r="AW222">
        <f t="shared" si="84"/>
        <v>-5.8393393393373749</v>
      </c>
      <c r="AX222">
        <f t="shared" si="85"/>
        <v>-6.2027027027009307</v>
      </c>
      <c r="AY222">
        <f t="shared" si="86"/>
        <v>-0.99249249249164773</v>
      </c>
    </row>
    <row r="223" spans="3:51" x14ac:dyDescent="0.35">
      <c r="C223">
        <v>218</v>
      </c>
      <c r="E223">
        <v>3049.64</v>
      </c>
      <c r="F223">
        <v>3052.8589999999999</v>
      </c>
      <c r="G223">
        <v>3051.143</v>
      </c>
      <c r="H223">
        <v>3053.9630000000002</v>
      </c>
      <c r="I223" s="1">
        <v>218</v>
      </c>
      <c r="J223" s="1">
        <v>3053.7530000000002</v>
      </c>
      <c r="K223" s="2">
        <v>3051.6590000000001</v>
      </c>
      <c r="L223" s="2">
        <v>3052.19</v>
      </c>
      <c r="M223" s="2">
        <v>3051.5740000000001</v>
      </c>
      <c r="N223" s="2">
        <v>3049.94</v>
      </c>
      <c r="O223" s="3">
        <v>3049.9229999999998</v>
      </c>
      <c r="P223" s="2">
        <v>218</v>
      </c>
      <c r="Q223" s="1">
        <v>3053.2330000000002</v>
      </c>
      <c r="R223" s="2">
        <v>3049.614</v>
      </c>
      <c r="S223" s="2">
        <v>3049.4189999999999</v>
      </c>
      <c r="T223" s="2">
        <v>3050.587</v>
      </c>
      <c r="U223" s="2">
        <v>3054.5070000000001</v>
      </c>
      <c r="V223" s="3">
        <v>3054.384</v>
      </c>
      <c r="W223" s="2">
        <v>218</v>
      </c>
      <c r="X223" s="1">
        <v>3054.3040000000001</v>
      </c>
      <c r="Y223" s="2">
        <v>3050.473</v>
      </c>
      <c r="Z223" s="2">
        <v>3054.069</v>
      </c>
      <c r="AA223" s="2">
        <v>3053.0970000000002</v>
      </c>
      <c r="AB223" s="2">
        <v>3052.4720000000002</v>
      </c>
      <c r="AC223" s="3">
        <v>3053.8270000000002</v>
      </c>
      <c r="AD223" s="2"/>
      <c r="AF223">
        <f t="shared" si="69"/>
        <v>0.1902173913043344</v>
      </c>
      <c r="AG223">
        <f t="shared" si="70"/>
        <v>2.0869565217387005</v>
      </c>
      <c r="AH223">
        <f t="shared" si="71"/>
        <v>1.6059782608692987</v>
      </c>
      <c r="AI223">
        <f t="shared" si="72"/>
        <v>2.1639492753619032</v>
      </c>
      <c r="AJ223">
        <f t="shared" si="73"/>
        <v>3.6440217391296712</v>
      </c>
      <c r="AK223">
        <f t="shared" si="74"/>
        <v>3.6594202898545589</v>
      </c>
      <c r="AM223">
        <f t="shared" si="75"/>
        <v>0.66123188405782629</v>
      </c>
      <c r="AN223">
        <f t="shared" si="76"/>
        <v>3.9393115942020831</v>
      </c>
      <c r="AO223">
        <f t="shared" si="77"/>
        <v>4.1159420289847972</v>
      </c>
      <c r="AP223">
        <f t="shared" si="78"/>
        <v>3.0579710144921926</v>
      </c>
      <c r="AQ223">
        <f t="shared" si="79"/>
        <v>-0.49275362318816701</v>
      </c>
      <c r="AR223">
        <f t="shared" si="80"/>
        <v>-0.38134057970989049</v>
      </c>
      <c r="AT223">
        <f t="shared" si="81"/>
        <v>-0.30887681159403202</v>
      </c>
      <c r="AU223">
        <f t="shared" si="82"/>
        <v>3.1612318840574143</v>
      </c>
      <c r="AV223">
        <f t="shared" si="83"/>
        <v>-9.6014492753388872E-2</v>
      </c>
      <c r="AW223">
        <f t="shared" si="84"/>
        <v>0.784420289854868</v>
      </c>
      <c r="AX223">
        <f t="shared" si="85"/>
        <v>1.350543478260527</v>
      </c>
      <c r="AY223">
        <f t="shared" si="86"/>
        <v>0.12318840579704175</v>
      </c>
    </row>
    <row r="224" spans="3:51" x14ac:dyDescent="0.35">
      <c r="C224">
        <v>219</v>
      </c>
      <c r="E224">
        <v>3050.7869999999998</v>
      </c>
      <c r="F224">
        <v>3052.6309999999999</v>
      </c>
      <c r="G224">
        <v>3048.5520000000001</v>
      </c>
      <c r="H224">
        <v>3054.4830000000002</v>
      </c>
      <c r="I224" s="1">
        <v>219</v>
      </c>
      <c r="J224" s="1">
        <v>3052.2049999999999</v>
      </c>
      <c r="K224" s="2">
        <v>3049.886</v>
      </c>
      <c r="L224" s="2">
        <v>3053.4250000000002</v>
      </c>
      <c r="M224" s="2">
        <v>3052.4659999999999</v>
      </c>
      <c r="N224" s="2">
        <v>3052.5410000000002</v>
      </c>
      <c r="O224" s="3">
        <v>3050.027</v>
      </c>
      <c r="P224" s="2">
        <v>219</v>
      </c>
      <c r="Q224" s="1">
        <v>3056.1030000000001</v>
      </c>
      <c r="R224" s="2">
        <v>3051.0430000000001</v>
      </c>
      <c r="S224" s="2">
        <v>3046.2739999999999</v>
      </c>
      <c r="T224" s="2">
        <v>3051.6149999999998</v>
      </c>
      <c r="U224" s="2">
        <v>3055.7739999999999</v>
      </c>
      <c r="V224" s="3">
        <v>3051.6419999999998</v>
      </c>
      <c r="W224" s="2">
        <v>219</v>
      </c>
      <c r="X224" s="1">
        <v>3052.7370000000001</v>
      </c>
      <c r="Y224" s="2">
        <v>3049.6790000000001</v>
      </c>
      <c r="Z224" s="2">
        <v>3053.5819999999999</v>
      </c>
      <c r="AA224" s="2">
        <v>3053.16</v>
      </c>
      <c r="AB224" s="2">
        <v>3054.1129999999998</v>
      </c>
      <c r="AC224" s="3">
        <v>3049.9810000000002</v>
      </c>
      <c r="AD224" s="2"/>
      <c r="AF224">
        <f t="shared" si="69"/>
        <v>1.2300215982720617</v>
      </c>
      <c r="AG224">
        <f t="shared" si="70"/>
        <v>2.4821814254856487</v>
      </c>
      <c r="AH224">
        <f t="shared" si="71"/>
        <v>0.5712742980560539</v>
      </c>
      <c r="AI224">
        <f t="shared" si="72"/>
        <v>1.0890928725701594</v>
      </c>
      <c r="AJ224">
        <f t="shared" si="73"/>
        <v>1.0485961123108398</v>
      </c>
      <c r="AK224">
        <f t="shared" si="74"/>
        <v>2.4060475161983637</v>
      </c>
      <c r="AM224">
        <f t="shared" si="75"/>
        <v>-0.87473002159806368</v>
      </c>
      <c r="AN224">
        <f t="shared" si="76"/>
        <v>1.857451403887401</v>
      </c>
      <c r="AO224">
        <f t="shared" si="77"/>
        <v>4.4325053995674324</v>
      </c>
      <c r="AP224">
        <f t="shared" si="78"/>
        <v>1.5485961123109626</v>
      </c>
      <c r="AQ224">
        <f t="shared" si="79"/>
        <v>-0.69708423326106472</v>
      </c>
      <c r="AR224">
        <f t="shared" si="80"/>
        <v>1.5340172786176369</v>
      </c>
      <c r="AT224">
        <f t="shared" si="81"/>
        <v>0.94276457883358322</v>
      </c>
      <c r="AU224">
        <f t="shared" si="82"/>
        <v>2.5939524838008996</v>
      </c>
      <c r="AV224">
        <f t="shared" si="83"/>
        <v>0.48650107991368285</v>
      </c>
      <c r="AW224">
        <f t="shared" si="84"/>
        <v>0.71436285097197305</v>
      </c>
      <c r="AX224">
        <f t="shared" si="85"/>
        <v>0.19978401727877018</v>
      </c>
      <c r="AY224">
        <f t="shared" si="86"/>
        <v>2.4308855291572264</v>
      </c>
    </row>
    <row r="225" spans="3:51" x14ac:dyDescent="0.35">
      <c r="C225">
        <v>220</v>
      </c>
      <c r="E225">
        <v>3049.4969999999998</v>
      </c>
      <c r="F225">
        <v>3051.9470000000001</v>
      </c>
      <c r="G225">
        <v>3052.6439999999998</v>
      </c>
      <c r="H225">
        <v>3050.5569999999998</v>
      </c>
      <c r="I225" s="1">
        <v>220</v>
      </c>
      <c r="J225" s="1">
        <v>3052.9740000000002</v>
      </c>
      <c r="K225" s="2">
        <v>3052.0450000000001</v>
      </c>
      <c r="L225" s="2">
        <v>3053.9490000000001</v>
      </c>
      <c r="M225" s="2">
        <v>3053.471</v>
      </c>
      <c r="N225" s="2">
        <v>3051.4760000000001</v>
      </c>
      <c r="O225" s="3">
        <v>3053.3890000000001</v>
      </c>
      <c r="P225" s="2">
        <v>220</v>
      </c>
      <c r="Q225" s="1">
        <v>3053.848</v>
      </c>
      <c r="R225" s="2">
        <v>3049.0259999999998</v>
      </c>
      <c r="S225" s="2">
        <v>3049.4639999999999</v>
      </c>
      <c r="T225" s="2">
        <v>3051.7</v>
      </c>
      <c r="U225" s="2">
        <v>3052.9250000000002</v>
      </c>
      <c r="V225" s="3">
        <v>3052.4389999999999</v>
      </c>
      <c r="W225" s="2">
        <v>220</v>
      </c>
      <c r="X225" s="1">
        <v>3052.7330000000002</v>
      </c>
      <c r="Y225" s="2">
        <v>3050.8490000000002</v>
      </c>
      <c r="Z225" s="2">
        <v>3051.8180000000002</v>
      </c>
      <c r="AA225" s="2">
        <v>3053.924</v>
      </c>
      <c r="AB225" s="2">
        <v>3051.9520000000002</v>
      </c>
      <c r="AC225" s="3">
        <v>3049.6979999999999</v>
      </c>
      <c r="AD225" s="2"/>
      <c r="AF225">
        <f t="shared" si="69"/>
        <v>1.7388489208631668</v>
      </c>
      <c r="AG225">
        <f t="shared" si="70"/>
        <v>1.0705035971222541</v>
      </c>
      <c r="AH225">
        <f t="shared" si="71"/>
        <v>2.4402877697837995</v>
      </c>
      <c r="AI225">
        <f t="shared" si="72"/>
        <v>2.0964028776975021</v>
      </c>
      <c r="AJ225">
        <f t="shared" si="73"/>
        <v>0.66115107913676785</v>
      </c>
      <c r="AK225">
        <f t="shared" si="74"/>
        <v>2.0374100719422068</v>
      </c>
      <c r="AM225">
        <f t="shared" si="75"/>
        <v>2.3676258992801382</v>
      </c>
      <c r="AN225">
        <f t="shared" si="76"/>
        <v>-1.1014388489205673</v>
      </c>
      <c r="AO225">
        <f t="shared" si="77"/>
        <v>-0.78633093525150344</v>
      </c>
      <c r="AP225">
        <f t="shared" si="78"/>
        <v>0.82230215827320852</v>
      </c>
      <c r="AQ225">
        <f t="shared" si="79"/>
        <v>1.7035971223020396</v>
      </c>
      <c r="AR225">
        <f t="shared" si="80"/>
        <v>1.3539568345320996</v>
      </c>
      <c r="AT225">
        <f t="shared" si="81"/>
        <v>1.5654676258991893</v>
      </c>
      <c r="AU225">
        <f t="shared" si="82"/>
        <v>0.21007194244626065</v>
      </c>
      <c r="AV225">
        <f t="shared" si="83"/>
        <v>0.90719424460440645</v>
      </c>
      <c r="AW225">
        <f t="shared" si="84"/>
        <v>2.4223021582729469</v>
      </c>
      <c r="AX225">
        <f t="shared" si="85"/>
        <v>1.003597122302236</v>
      </c>
      <c r="AY225">
        <f t="shared" si="86"/>
        <v>-0.61798561151059084</v>
      </c>
    </row>
    <row r="226" spans="3:51" x14ac:dyDescent="0.35">
      <c r="C226">
        <v>221</v>
      </c>
      <c r="E226">
        <v>3050.3139999999999</v>
      </c>
      <c r="F226">
        <v>3054.1320000000001</v>
      </c>
      <c r="G226">
        <v>3053.4859999999999</v>
      </c>
      <c r="H226">
        <v>3052.3339999999998</v>
      </c>
      <c r="I226" s="1">
        <v>221</v>
      </c>
      <c r="J226" s="1">
        <v>3050.703</v>
      </c>
      <c r="K226" s="2">
        <v>3053.5390000000002</v>
      </c>
      <c r="L226" s="2">
        <v>3052.4609999999998</v>
      </c>
      <c r="M226" s="2">
        <v>3053.7159999999999</v>
      </c>
      <c r="N226" s="2">
        <v>3050.578</v>
      </c>
      <c r="O226" s="3">
        <v>3053.3910000000001</v>
      </c>
      <c r="P226" s="2">
        <v>221</v>
      </c>
      <c r="Q226" s="1">
        <v>3056.2919999999999</v>
      </c>
      <c r="R226" s="2">
        <v>3048.1460000000002</v>
      </c>
      <c r="S226" s="2">
        <v>3050.5680000000002</v>
      </c>
      <c r="T226" s="2">
        <v>3053.84</v>
      </c>
      <c r="U226" s="2">
        <v>3052.8319999999999</v>
      </c>
      <c r="V226" s="3">
        <v>3052.788</v>
      </c>
      <c r="W226" s="2">
        <v>221</v>
      </c>
      <c r="X226" s="1">
        <v>3051.9630000000002</v>
      </c>
      <c r="Y226" s="2">
        <v>3052.76</v>
      </c>
      <c r="Z226" s="2">
        <v>3054.011</v>
      </c>
      <c r="AA226" s="2">
        <v>3049.97</v>
      </c>
      <c r="AB226" s="2">
        <v>3051.1550000000002</v>
      </c>
      <c r="AC226" s="3">
        <v>3050.0509999999999</v>
      </c>
      <c r="AD226" s="2"/>
      <c r="AF226">
        <f t="shared" si="69"/>
        <v>-0.90711902113439946</v>
      </c>
      <c r="AG226">
        <f t="shared" si="70"/>
        <v>0.67018909899901469</v>
      </c>
      <c r="AH226">
        <f t="shared" si="71"/>
        <v>7.0634037819764475E-2</v>
      </c>
      <c r="AI226">
        <f t="shared" si="72"/>
        <v>0.76863181312563167</v>
      </c>
      <c r="AJ226">
        <f t="shared" si="73"/>
        <v>-0.97664071190191004</v>
      </c>
      <c r="AK226">
        <f t="shared" si="74"/>
        <v>0.58787541713020519</v>
      </c>
      <c r="AM226">
        <f t="shared" si="75"/>
        <v>2.2013348164625022</v>
      </c>
      <c r="AN226">
        <f t="shared" si="76"/>
        <v>-2.329254727474479</v>
      </c>
      <c r="AO226">
        <f t="shared" si="77"/>
        <v>-0.98220244716317939</v>
      </c>
      <c r="AP226">
        <f t="shared" si="78"/>
        <v>0.83759733036714179</v>
      </c>
      <c r="AQ226">
        <f t="shared" si="79"/>
        <v>0.27697441601778855</v>
      </c>
      <c r="AR226">
        <f t="shared" si="80"/>
        <v>0.25250278086769767</v>
      </c>
      <c r="AT226">
        <f t="shared" si="81"/>
        <v>-0.20634037819777115</v>
      </c>
      <c r="AU226">
        <f t="shared" si="82"/>
        <v>0.23692992213589062</v>
      </c>
      <c r="AV226">
        <f t="shared" si="83"/>
        <v>0.93270300333699718</v>
      </c>
      <c r="AW226">
        <f t="shared" si="84"/>
        <v>-1.3147942157951789</v>
      </c>
      <c r="AX226">
        <f t="shared" si="85"/>
        <v>-0.65572858731895567</v>
      </c>
      <c r="AY226">
        <f t="shared" si="86"/>
        <v>-1.269744160177759</v>
      </c>
    </row>
    <row r="227" spans="3:51" x14ac:dyDescent="0.35">
      <c r="C227">
        <v>222</v>
      </c>
      <c r="E227">
        <v>3050.2570000000001</v>
      </c>
      <c r="F227">
        <v>3052.1610000000001</v>
      </c>
      <c r="G227">
        <v>3052.0740000000001</v>
      </c>
      <c r="H227">
        <v>3053.9079999999999</v>
      </c>
      <c r="I227" s="1">
        <v>222</v>
      </c>
      <c r="J227" s="1">
        <v>3055.9279999999999</v>
      </c>
      <c r="K227" s="2">
        <v>3052.578</v>
      </c>
      <c r="L227" s="2">
        <v>3054.0549999999998</v>
      </c>
      <c r="M227" s="2">
        <v>3053.3380000000002</v>
      </c>
      <c r="N227" s="2">
        <v>3050.241</v>
      </c>
      <c r="O227" s="3">
        <v>3051.6030000000001</v>
      </c>
      <c r="P227" s="2">
        <v>222</v>
      </c>
      <c r="Q227" s="1">
        <v>3054.8589999999999</v>
      </c>
      <c r="R227" s="2">
        <v>3048.96</v>
      </c>
      <c r="S227" s="2">
        <v>3050.3319999999999</v>
      </c>
      <c r="T227" s="2">
        <v>3050.4780000000001</v>
      </c>
      <c r="U227" s="2">
        <v>3052.6129999999998</v>
      </c>
      <c r="V227" s="3">
        <v>3052.25</v>
      </c>
      <c r="W227" s="2">
        <v>222</v>
      </c>
      <c r="X227" s="1">
        <v>3053.4490000000001</v>
      </c>
      <c r="Y227" s="2">
        <v>3052.3850000000002</v>
      </c>
      <c r="Z227" s="2">
        <v>3053.4470000000001</v>
      </c>
      <c r="AA227" s="2">
        <v>3050.72</v>
      </c>
      <c r="AB227" s="2">
        <v>3053.6190000000001</v>
      </c>
      <c r="AC227" s="3">
        <v>3049.1489999999999</v>
      </c>
      <c r="AD227" s="2"/>
      <c r="AF227">
        <f t="shared" si="69"/>
        <v>-1.1562678878077635</v>
      </c>
      <c r="AG227">
        <f t="shared" si="70"/>
        <v>0.76130509444765104</v>
      </c>
      <c r="AH227">
        <f t="shared" si="71"/>
        <v>-8.4144247281023279E-2</v>
      </c>
      <c r="AI227">
        <f t="shared" si="72"/>
        <v>0.32627361190598742</v>
      </c>
      <c r="AJ227">
        <f t="shared" si="73"/>
        <v>2.0990269032628763</v>
      </c>
      <c r="AK227">
        <f t="shared" si="74"/>
        <v>1.3194046937607571</v>
      </c>
      <c r="AM227">
        <f t="shared" si="75"/>
        <v>-0.54436176302238526</v>
      </c>
      <c r="AN227">
        <f t="shared" si="76"/>
        <v>2.8322839152835195</v>
      </c>
      <c r="AO227">
        <f t="shared" si="77"/>
        <v>2.0469376073270418</v>
      </c>
      <c r="AP227">
        <f t="shared" si="78"/>
        <v>1.9633657698913243</v>
      </c>
      <c r="AQ227">
        <f t="shared" si="79"/>
        <v>0.74127074985700558</v>
      </c>
      <c r="AR227">
        <f t="shared" si="80"/>
        <v>0.94905552375503732</v>
      </c>
      <c r="AT227">
        <f t="shared" si="81"/>
        <v>0.26273611906117561</v>
      </c>
      <c r="AU227">
        <f t="shared" si="82"/>
        <v>0.87178019461924439</v>
      </c>
      <c r="AV227">
        <f t="shared" si="83"/>
        <v>0.26388093875204732</v>
      </c>
      <c r="AW227">
        <f t="shared" si="84"/>
        <v>1.8248425872927232</v>
      </c>
      <c r="AX227">
        <f t="shared" si="85"/>
        <v>0.16542644533473713</v>
      </c>
      <c r="AY227">
        <f t="shared" si="86"/>
        <v>2.7240984544936695</v>
      </c>
    </row>
    <row r="228" spans="3:51" x14ac:dyDescent="0.35">
      <c r="C228">
        <v>223</v>
      </c>
      <c r="E228">
        <v>3049.5250000000001</v>
      </c>
      <c r="F228">
        <v>3053.3310000000001</v>
      </c>
      <c r="G228">
        <v>3051.5030000000002</v>
      </c>
      <c r="H228">
        <v>3054.0810000000001</v>
      </c>
      <c r="I228" s="1">
        <v>223</v>
      </c>
      <c r="J228" s="1">
        <v>3054.9870000000001</v>
      </c>
      <c r="K228" s="2">
        <v>3052.451</v>
      </c>
      <c r="L228" s="2">
        <v>3056.43</v>
      </c>
      <c r="M228" s="2">
        <v>3053.1010000000001</v>
      </c>
      <c r="N228" s="2">
        <v>3050.8119999999999</v>
      </c>
      <c r="O228" s="3">
        <v>3053.17</v>
      </c>
      <c r="P228" s="2">
        <v>223</v>
      </c>
      <c r="Q228" s="1">
        <v>3054.74</v>
      </c>
      <c r="R228" s="2">
        <v>3050.982</v>
      </c>
      <c r="S228" s="2">
        <v>3053.5239999999999</v>
      </c>
      <c r="T228" s="2">
        <v>3055.875</v>
      </c>
      <c r="U228" s="2">
        <v>3054.0439999999999</v>
      </c>
      <c r="V228" s="3">
        <v>3053.4160000000002</v>
      </c>
      <c r="W228" s="2">
        <v>223</v>
      </c>
      <c r="X228" s="1">
        <v>3049.8919999999998</v>
      </c>
      <c r="Y228" s="2">
        <v>3052.1260000000002</v>
      </c>
      <c r="Z228" s="2">
        <v>3054.2260000000001</v>
      </c>
      <c r="AA228" s="2">
        <v>3053.212</v>
      </c>
      <c r="AB228" s="2">
        <v>3054.8609999999999</v>
      </c>
      <c r="AC228" s="3">
        <v>3052.5149999999999</v>
      </c>
      <c r="AD228" s="2"/>
      <c r="AF228">
        <f t="shared" si="69"/>
        <v>-1.207999999999932</v>
      </c>
      <c r="AG228">
        <f t="shared" si="70"/>
        <v>2.173333333333479</v>
      </c>
      <c r="AH228">
        <f t="shared" si="71"/>
        <v>-3.1319999999996071</v>
      </c>
      <c r="AI228">
        <f t="shared" si="72"/>
        <v>1.3066666666666908</v>
      </c>
      <c r="AJ228">
        <f t="shared" si="73"/>
        <v>4.3586666666669771</v>
      </c>
      <c r="AK228">
        <f t="shared" si="74"/>
        <v>1.2146666666667443</v>
      </c>
      <c r="AM228">
        <f t="shared" si="75"/>
        <v>-0.87866666666620097</v>
      </c>
      <c r="AN228">
        <f t="shared" si="76"/>
        <v>4.1320000000002137</v>
      </c>
      <c r="AO228">
        <f t="shared" si="77"/>
        <v>0.74266666666699166</v>
      </c>
      <c r="AP228">
        <f t="shared" si="78"/>
        <v>-2.3919999999998254</v>
      </c>
      <c r="AQ228">
        <f t="shared" si="79"/>
        <v>4.9333333333682582E-2</v>
      </c>
      <c r="AR228">
        <f t="shared" si="80"/>
        <v>0.8866666666666182</v>
      </c>
      <c r="AT228">
        <f t="shared" si="81"/>
        <v>5.5853333333337405</v>
      </c>
      <c r="AU228">
        <f t="shared" si="82"/>
        <v>2.6066666666665697</v>
      </c>
      <c r="AV228">
        <f t="shared" si="83"/>
        <v>-0.19333333333330907</v>
      </c>
      <c r="AW228">
        <f t="shared" si="84"/>
        <v>1.1586666666668559</v>
      </c>
      <c r="AX228">
        <f t="shared" si="85"/>
        <v>-1.0399999999996605</v>
      </c>
      <c r="AY228">
        <f t="shared" si="86"/>
        <v>2.0880000000003442</v>
      </c>
    </row>
    <row r="229" spans="3:51" x14ac:dyDescent="0.35">
      <c r="C229">
        <v>224</v>
      </c>
      <c r="E229">
        <v>3048.2429999999999</v>
      </c>
      <c r="F229">
        <v>3052.7559999999999</v>
      </c>
      <c r="G229">
        <v>3051.9920000000002</v>
      </c>
      <c r="H229">
        <v>3051.9110000000001</v>
      </c>
      <c r="I229" s="1">
        <v>224</v>
      </c>
      <c r="J229" s="1">
        <v>3055.299</v>
      </c>
      <c r="K229" s="2">
        <v>3050.6840000000002</v>
      </c>
      <c r="L229" s="2">
        <v>3053.4720000000002</v>
      </c>
      <c r="M229" s="2">
        <v>3054.9650000000001</v>
      </c>
      <c r="N229" s="2">
        <v>3053.6869999999999</v>
      </c>
      <c r="O229" s="3">
        <v>3053.694</v>
      </c>
      <c r="P229" s="2">
        <v>224</v>
      </c>
      <c r="Q229" s="1">
        <v>3054.395</v>
      </c>
      <c r="R229" s="2">
        <v>3050.7190000000001</v>
      </c>
      <c r="S229" s="2">
        <v>3053.7089999999998</v>
      </c>
      <c r="T229" s="2">
        <v>3055.2</v>
      </c>
      <c r="U229" s="2">
        <v>3054.4380000000001</v>
      </c>
      <c r="V229" s="3">
        <v>3052.357</v>
      </c>
      <c r="W229" s="2">
        <v>224</v>
      </c>
      <c r="X229" s="1">
        <v>3054.2950000000001</v>
      </c>
      <c r="Y229" s="2">
        <v>3053.3139999999999</v>
      </c>
      <c r="Z229" s="2">
        <v>3055.4160000000002</v>
      </c>
      <c r="AA229" s="2">
        <v>3053.0590000000002</v>
      </c>
      <c r="AB229" s="2">
        <v>3054.2359999999999</v>
      </c>
      <c r="AC229" s="3">
        <v>3052.623</v>
      </c>
      <c r="AD229" s="2"/>
      <c r="AF229">
        <f t="shared" si="69"/>
        <v>4.0094674556221568</v>
      </c>
      <c r="AG229">
        <f t="shared" si="70"/>
        <v>-1.4520710059173401</v>
      </c>
      <c r="AH229">
        <f t="shared" si="71"/>
        <v>1.8473372781071229</v>
      </c>
      <c r="AI229">
        <f t="shared" si="72"/>
        <v>3.614201183432912</v>
      </c>
      <c r="AJ229">
        <f t="shared" si="73"/>
        <v>2.1017751479293025</v>
      </c>
      <c r="AK229">
        <f t="shared" si="74"/>
        <v>2.1100591715980164</v>
      </c>
      <c r="AM229">
        <f t="shared" si="75"/>
        <v>2.9396449704148067</v>
      </c>
      <c r="AN229">
        <f t="shared" si="76"/>
        <v>-1.4106508875743071</v>
      </c>
      <c r="AO229">
        <f t="shared" si="77"/>
        <v>2.127810650887811</v>
      </c>
      <c r="AP229">
        <f t="shared" si="78"/>
        <v>3.89230769230833</v>
      </c>
      <c r="AQ229">
        <f t="shared" si="79"/>
        <v>2.9905325443794579</v>
      </c>
      <c r="AR229">
        <f t="shared" si="80"/>
        <v>0.5278106508875956</v>
      </c>
      <c r="AT229">
        <f t="shared" si="81"/>
        <v>2.8213017751486142</v>
      </c>
      <c r="AU229">
        <f t="shared" si="82"/>
        <v>1.6603550295859466</v>
      </c>
      <c r="AV229">
        <f t="shared" si="83"/>
        <v>4.1479289940839514</v>
      </c>
      <c r="AW229">
        <f t="shared" si="84"/>
        <v>1.35857988165729</v>
      </c>
      <c r="AX229">
        <f t="shared" si="85"/>
        <v>2.7514792899412646</v>
      </c>
      <c r="AY229">
        <f t="shared" si="86"/>
        <v>0.84260355029604461</v>
      </c>
    </row>
    <row r="230" spans="3:51" x14ac:dyDescent="0.35">
      <c r="C230">
        <v>225</v>
      </c>
      <c r="E230">
        <v>3049.4650000000001</v>
      </c>
      <c r="F230">
        <v>3054.4749999999999</v>
      </c>
      <c r="G230">
        <v>3051.297</v>
      </c>
      <c r="H230">
        <v>3053.877</v>
      </c>
      <c r="I230" s="1">
        <v>225</v>
      </c>
      <c r="J230" s="1">
        <v>3053.5129999999999</v>
      </c>
      <c r="K230" s="2">
        <v>3051.6590000000001</v>
      </c>
      <c r="L230" s="2">
        <v>3055.384</v>
      </c>
      <c r="M230" s="2">
        <v>3050.8429999999998</v>
      </c>
      <c r="N230" s="2">
        <v>3048.65</v>
      </c>
      <c r="O230" s="3">
        <v>3053.9670000000001</v>
      </c>
      <c r="P230" s="2">
        <v>225</v>
      </c>
      <c r="Q230" s="1">
        <v>3056.2649999999999</v>
      </c>
      <c r="R230" s="2">
        <v>3048.99</v>
      </c>
      <c r="S230" s="2">
        <v>3051.95</v>
      </c>
      <c r="T230" s="2">
        <v>3055.3319999999999</v>
      </c>
      <c r="U230" s="2">
        <v>3054.2739999999999</v>
      </c>
      <c r="V230" s="3">
        <v>3053.2550000000001</v>
      </c>
      <c r="W230" s="2">
        <v>225</v>
      </c>
      <c r="X230" s="1">
        <v>3053.2530000000002</v>
      </c>
      <c r="Y230" s="2">
        <v>3050.7689999999998</v>
      </c>
      <c r="Z230" s="2">
        <v>3052.8760000000002</v>
      </c>
      <c r="AA230" s="2">
        <v>3049.942</v>
      </c>
      <c r="AB230" s="2">
        <v>3056.95</v>
      </c>
      <c r="AC230" s="3">
        <v>3050.3670000000002</v>
      </c>
      <c r="AD230" s="2"/>
      <c r="AF230">
        <f t="shared" si="69"/>
        <v>-0.60869565217401223</v>
      </c>
      <c r="AG230">
        <f t="shared" si="70"/>
        <v>-3.7090301003344632</v>
      </c>
      <c r="AH230">
        <f t="shared" si="71"/>
        <v>2.5200668896323943</v>
      </c>
      <c r="AI230">
        <f t="shared" si="72"/>
        <v>-5.0735785953182724</v>
      </c>
      <c r="AJ230">
        <f t="shared" si="73"/>
        <v>-8.7408026755856909</v>
      </c>
      <c r="AK230">
        <f t="shared" si="74"/>
        <v>0.15050167224105701</v>
      </c>
      <c r="AM230">
        <f t="shared" si="75"/>
        <v>3.9933110367894553</v>
      </c>
      <c r="AN230">
        <f t="shared" si="76"/>
        <v>-8.1722408026764679</v>
      </c>
      <c r="AO230">
        <f t="shared" si="77"/>
        <v>-3.2224080267563133</v>
      </c>
      <c r="AP230">
        <f t="shared" si="78"/>
        <v>2.4331103678930326</v>
      </c>
      <c r="AQ230">
        <f t="shared" si="79"/>
        <v>0.6638795986621463</v>
      </c>
      <c r="AR230">
        <f t="shared" si="80"/>
        <v>-1.0401337792640284</v>
      </c>
      <c r="AT230">
        <f t="shared" si="81"/>
        <v>-1.0434782608693007</v>
      </c>
      <c r="AU230">
        <f t="shared" si="82"/>
        <v>-5.1973244147163902</v>
      </c>
      <c r="AV230">
        <f t="shared" si="83"/>
        <v>-1.6739130434779632</v>
      </c>
      <c r="AW230">
        <f t="shared" si="84"/>
        <v>-6.5802675585288171</v>
      </c>
      <c r="AX230">
        <f t="shared" si="85"/>
        <v>5.1387959866222239</v>
      </c>
      <c r="AY230">
        <f t="shared" si="86"/>
        <v>-5.8695652173913375</v>
      </c>
    </row>
    <row r="231" spans="3:51" x14ac:dyDescent="0.35">
      <c r="C231">
        <v>226</v>
      </c>
      <c r="E231">
        <v>3048.4540000000002</v>
      </c>
      <c r="F231">
        <v>3054.038</v>
      </c>
      <c r="G231">
        <v>3055.2370000000001</v>
      </c>
      <c r="H231">
        <v>3052.0030000000002</v>
      </c>
      <c r="I231" s="1">
        <v>226</v>
      </c>
      <c r="J231" s="1">
        <v>3056.4520000000002</v>
      </c>
      <c r="K231" s="2">
        <v>3051.614</v>
      </c>
      <c r="L231" s="2">
        <v>3056.875</v>
      </c>
      <c r="M231" s="2">
        <v>3052.578</v>
      </c>
      <c r="N231" s="2">
        <v>3051.366</v>
      </c>
      <c r="O231" s="3">
        <v>3052.2109999999998</v>
      </c>
      <c r="P231" s="2">
        <v>226</v>
      </c>
      <c r="Q231" s="1">
        <v>3055.5439999999999</v>
      </c>
      <c r="R231" s="2">
        <v>3050.9119999999998</v>
      </c>
      <c r="S231" s="2">
        <v>3051.39</v>
      </c>
      <c r="T231" s="2">
        <v>3055.5340000000001</v>
      </c>
      <c r="U231" s="2">
        <v>3054.0320000000002</v>
      </c>
      <c r="V231" s="3">
        <v>3052.7379999999998</v>
      </c>
      <c r="W231" s="2">
        <v>226</v>
      </c>
      <c r="X231" s="1">
        <v>3051.7330000000002</v>
      </c>
      <c r="Y231" s="2">
        <v>3051.596</v>
      </c>
      <c r="Z231" s="2">
        <v>3052.5729999999999</v>
      </c>
      <c r="AA231" s="2">
        <v>3050.1689999999999</v>
      </c>
      <c r="AB231" s="2">
        <v>3052.692</v>
      </c>
      <c r="AC231" s="3">
        <v>3050.8150000000001</v>
      </c>
      <c r="AD231" s="2"/>
      <c r="AF231">
        <f t="shared" si="69"/>
        <v>2.1862407862409765</v>
      </c>
      <c r="AG231">
        <f t="shared" si="70"/>
        <v>-0.19115479115486561</v>
      </c>
      <c r="AH231">
        <f t="shared" si="71"/>
        <v>2.3941031941032884</v>
      </c>
      <c r="AI231">
        <f t="shared" si="72"/>
        <v>0.28255528255521339</v>
      </c>
      <c r="AJ231">
        <f t="shared" si="73"/>
        <v>-0.31302211302221944</v>
      </c>
      <c r="AK231">
        <f t="shared" si="74"/>
        <v>0.10221130221112718</v>
      </c>
      <c r="AM231">
        <f t="shared" si="75"/>
        <v>1.7400491400491231</v>
      </c>
      <c r="AN231">
        <f t="shared" si="76"/>
        <v>-0.53611793611814607</v>
      </c>
      <c r="AO231">
        <f t="shared" si="77"/>
        <v>-0.30122850122866218</v>
      </c>
      <c r="AP231">
        <f t="shared" si="78"/>
        <v>1.7351351351352342</v>
      </c>
      <c r="AQ231">
        <f t="shared" si="79"/>
        <v>0.99705159705166657</v>
      </c>
      <c r="AR231">
        <f t="shared" si="80"/>
        <v>0.36117936117922611</v>
      </c>
      <c r="AT231">
        <f t="shared" si="81"/>
        <v>-0.13267813267813322</v>
      </c>
      <c r="AU231">
        <f t="shared" si="82"/>
        <v>-0.20000000000008938</v>
      </c>
      <c r="AV231">
        <f t="shared" si="83"/>
        <v>0.28009828009815713</v>
      </c>
      <c r="AW231">
        <f t="shared" si="84"/>
        <v>-0.9012285012287069</v>
      </c>
      <c r="AX231">
        <f t="shared" si="85"/>
        <v>0.33857493857488952</v>
      </c>
      <c r="AY231">
        <f t="shared" si="86"/>
        <v>-0.58378378378387563</v>
      </c>
    </row>
    <row r="232" spans="3:51" x14ac:dyDescent="0.35">
      <c r="C232">
        <v>227</v>
      </c>
      <c r="E232">
        <v>3048.9960000000001</v>
      </c>
      <c r="F232">
        <v>3050.6089999999999</v>
      </c>
      <c r="G232">
        <v>3053.4639999999999</v>
      </c>
      <c r="H232">
        <v>3052.8339999999998</v>
      </c>
      <c r="I232" s="1">
        <v>227</v>
      </c>
      <c r="J232" s="1">
        <v>3054.1729999999998</v>
      </c>
      <c r="K232" s="2">
        <v>3053.1419999999998</v>
      </c>
      <c r="L232" s="2">
        <v>3051.9940000000001</v>
      </c>
      <c r="M232" s="2">
        <v>3053.9250000000002</v>
      </c>
      <c r="N232" s="2">
        <v>3050.4609999999998</v>
      </c>
      <c r="O232" s="3">
        <v>3050.3069999999998</v>
      </c>
      <c r="P232" s="2">
        <v>227</v>
      </c>
      <c r="Q232" s="1">
        <v>3055.6680000000001</v>
      </c>
      <c r="R232" s="2">
        <v>3051.5659999999998</v>
      </c>
      <c r="S232" s="2">
        <v>3050.6320000000001</v>
      </c>
      <c r="T232" s="2">
        <v>3056</v>
      </c>
      <c r="U232" s="2">
        <v>3055.056</v>
      </c>
      <c r="V232" s="3">
        <v>3054.6</v>
      </c>
      <c r="W232" s="2">
        <v>227</v>
      </c>
      <c r="X232" s="1">
        <v>3053.674</v>
      </c>
      <c r="Y232" s="2">
        <v>3052.5349999999999</v>
      </c>
      <c r="Z232" s="2">
        <v>3052.3159999999998</v>
      </c>
      <c r="AA232" s="2">
        <v>3052.4879999999998</v>
      </c>
      <c r="AB232" s="2">
        <v>3053.3490000000002</v>
      </c>
      <c r="AC232" s="3">
        <v>3051.259</v>
      </c>
      <c r="AD232" s="2"/>
      <c r="AF232">
        <f t="shared" si="69"/>
        <v>-0.60179775280898717</v>
      </c>
      <c r="AG232">
        <f t="shared" si="70"/>
        <v>-0.13842696629213722</v>
      </c>
      <c r="AH232">
        <f t="shared" si="71"/>
        <v>0.3775280898875169</v>
      </c>
      <c r="AI232">
        <f t="shared" si="72"/>
        <v>-0.49033707865186238</v>
      </c>
      <c r="AJ232">
        <f t="shared" si="73"/>
        <v>1.0665168539326491</v>
      </c>
      <c r="AK232">
        <f t="shared" si="74"/>
        <v>1.1357303370787177</v>
      </c>
      <c r="AM232">
        <f t="shared" si="75"/>
        <v>-1.2737078651687206</v>
      </c>
      <c r="AN232">
        <f t="shared" si="76"/>
        <v>0.5698876404494746</v>
      </c>
      <c r="AO232">
        <f t="shared" si="77"/>
        <v>0.98966292134825207</v>
      </c>
      <c r="AP232">
        <f t="shared" si="78"/>
        <v>-1.42292134831474</v>
      </c>
      <c r="AQ232">
        <f t="shared" si="79"/>
        <v>-0.99865168539339244</v>
      </c>
      <c r="AR232">
        <f t="shared" si="80"/>
        <v>-0.79370786516860614</v>
      </c>
      <c r="AT232">
        <f t="shared" si="81"/>
        <v>-0.3775280898877213</v>
      </c>
      <c r="AU232">
        <f t="shared" si="82"/>
        <v>0.13438202247190578</v>
      </c>
      <c r="AV232">
        <f t="shared" si="83"/>
        <v>0.23280898876406755</v>
      </c>
      <c r="AW232">
        <f t="shared" si="84"/>
        <v>0.15550561797753609</v>
      </c>
      <c r="AX232">
        <f t="shared" si="85"/>
        <v>-0.23146067415745999</v>
      </c>
      <c r="AY232">
        <f t="shared" si="86"/>
        <v>0.70786516853927306</v>
      </c>
    </row>
    <row r="233" spans="3:51" ht="15" thickBot="1" x14ac:dyDescent="0.4">
      <c r="C233">
        <v>228</v>
      </c>
      <c r="E233">
        <v>3048.3850000000002</v>
      </c>
      <c r="F233">
        <v>3051.1480000000001</v>
      </c>
      <c r="G233">
        <v>3055.8380000000002</v>
      </c>
      <c r="H233">
        <v>3053.509</v>
      </c>
      <c r="I233" s="4">
        <v>228</v>
      </c>
      <c r="J233" s="4">
        <v>3055.203</v>
      </c>
      <c r="K233" s="5">
        <v>3050.299</v>
      </c>
      <c r="L233" s="5">
        <v>3054.37</v>
      </c>
      <c r="M233" s="5">
        <v>3053.26</v>
      </c>
      <c r="N233" s="5">
        <v>3051.482</v>
      </c>
      <c r="O233" s="6">
        <v>3050.634</v>
      </c>
      <c r="P233" s="5">
        <v>228</v>
      </c>
      <c r="Q233" s="4">
        <v>3054.2289999999998</v>
      </c>
      <c r="R233" s="5">
        <v>3049.9569999999999</v>
      </c>
      <c r="S233" s="5">
        <v>3051.0259999999998</v>
      </c>
      <c r="T233" s="5">
        <v>3052.12</v>
      </c>
      <c r="U233" s="5">
        <v>3051.4569999999999</v>
      </c>
      <c r="V233" s="6">
        <v>3053.8629999999998</v>
      </c>
      <c r="W233" s="5">
        <v>228</v>
      </c>
      <c r="X233" s="4">
        <v>3052.1390000000001</v>
      </c>
      <c r="Y233" s="5">
        <v>3047.7489999999998</v>
      </c>
      <c r="Z233" s="5">
        <v>3051.0729999999999</v>
      </c>
      <c r="AA233" s="5">
        <v>3051.0639999999999</v>
      </c>
      <c r="AB233" s="5">
        <v>3056.2890000000002</v>
      </c>
      <c r="AC233" s="6">
        <v>3048.2730000000001</v>
      </c>
      <c r="AD233" s="2"/>
      <c r="AF233">
        <f t="shared" si="69"/>
        <v>-0.71749258788650938</v>
      </c>
      <c r="AG233">
        <f t="shared" si="70"/>
        <v>1.3595933926303281</v>
      </c>
      <c r="AH233">
        <f t="shared" si="71"/>
        <v>-0.36467598475219037</v>
      </c>
      <c r="AI233">
        <f t="shared" si="72"/>
        <v>0.10546378653105011</v>
      </c>
      <c r="AJ233">
        <f t="shared" si="73"/>
        <v>0.85853451927155855</v>
      </c>
      <c r="AK233">
        <f t="shared" si="74"/>
        <v>1.2177043625583017</v>
      </c>
      <c r="AM233">
        <f t="shared" si="75"/>
        <v>-0.30495552731886388</v>
      </c>
      <c r="AN233">
        <f t="shared" si="76"/>
        <v>1.5044472681068704</v>
      </c>
      <c r="AO233">
        <f t="shared" si="77"/>
        <v>1.0516730199069482</v>
      </c>
      <c r="AP233">
        <f t="shared" si="78"/>
        <v>0.58831003811952409</v>
      </c>
      <c r="AQ233">
        <f t="shared" si="79"/>
        <v>0.86912325285906067</v>
      </c>
      <c r="AR233">
        <f t="shared" si="80"/>
        <v>-0.14993646759840448</v>
      </c>
      <c r="AT233">
        <f t="shared" si="81"/>
        <v>0.5802626005929532</v>
      </c>
      <c r="AU233">
        <f t="shared" si="82"/>
        <v>2.4396442185516816</v>
      </c>
      <c r="AV233">
        <f t="shared" si="83"/>
        <v>1.0317662007625061</v>
      </c>
      <c r="AW233">
        <f t="shared" si="84"/>
        <v>1.0355781448539991</v>
      </c>
      <c r="AX233">
        <f t="shared" si="85"/>
        <v>-1.1774671749260253</v>
      </c>
      <c r="AY233">
        <f t="shared" si="86"/>
        <v>2.2177043625583019</v>
      </c>
    </row>
    <row r="234" spans="3:51" x14ac:dyDescent="0.35">
      <c r="AE234" t="s">
        <v>20</v>
      </c>
      <c r="AF234">
        <f>AVERAGE(AF41:AF203)</f>
        <v>0.74624444785960498</v>
      </c>
      <c r="AG234">
        <f t="shared" ref="AG234:AY234" si="87">AVERAGE(AG41:AG203)</f>
        <v>0.63133876449988702</v>
      </c>
      <c r="AH234">
        <f t="shared" si="87"/>
        <v>0.51124939933124292</v>
      </c>
      <c r="AI234">
        <f t="shared" si="87"/>
        <v>0.45242427626929904</v>
      </c>
      <c r="AJ234">
        <f t="shared" si="87"/>
        <v>0.41306490420744096</v>
      </c>
      <c r="AK234">
        <f t="shared" si="87"/>
        <v>0.38715100275784248</v>
      </c>
      <c r="AM234">
        <f t="shared" si="87"/>
        <v>0.66769592392829902</v>
      </c>
      <c r="AN234">
        <f t="shared" si="87"/>
        <v>0.68334468666848869</v>
      </c>
      <c r="AO234">
        <f t="shared" si="87"/>
        <v>0.70480785899355647</v>
      </c>
      <c r="AP234">
        <f t="shared" si="87"/>
        <v>0.72686688844428704</v>
      </c>
      <c r="AQ234">
        <f t="shared" si="87"/>
        <v>0.75358975157466723</v>
      </c>
      <c r="AR234">
        <f t="shared" si="87"/>
        <v>0.78095493073281474</v>
      </c>
      <c r="AT234">
        <f t="shared" si="87"/>
        <v>0.57844566079248871</v>
      </c>
      <c r="AU234">
        <f t="shared" si="87"/>
        <v>0.51858747988945308</v>
      </c>
      <c r="AV234">
        <f t="shared" si="87"/>
        <v>0.46010953420196787</v>
      </c>
      <c r="AW234">
        <f t="shared" si="87"/>
        <v>0.43531373323156797</v>
      </c>
      <c r="AX234">
        <f t="shared" si="87"/>
        <v>0.39335806088443026</v>
      </c>
      <c r="AY234">
        <f t="shared" si="87"/>
        <v>0.38281108287353266</v>
      </c>
    </row>
    <row r="235" spans="3:51" x14ac:dyDescent="0.35">
      <c r="AE235" t="s">
        <v>24</v>
      </c>
      <c r="AF235">
        <f>AVERAGE(AF43:AF49)</f>
        <v>0.62557492607724019</v>
      </c>
      <c r="AG235">
        <f t="shared" ref="AG235:AY235" si="88">AVERAGE(AG43:AG49)</f>
        <v>0.47689450330486161</v>
      </c>
      <c r="AH235">
        <f t="shared" si="88"/>
        <v>0.39636375839533722</v>
      </c>
      <c r="AI235">
        <f t="shared" si="88"/>
        <v>0.34500297963964338</v>
      </c>
      <c r="AJ235">
        <f t="shared" si="88"/>
        <v>0.31847694803456444</v>
      </c>
      <c r="AK235">
        <f t="shared" si="88"/>
        <v>0.28414529290090446</v>
      </c>
      <c r="AM235">
        <f t="shared" si="88"/>
        <v>0.83932200809473512</v>
      </c>
      <c r="AN235">
        <f t="shared" si="88"/>
        <v>0.92710800214784861</v>
      </c>
      <c r="AO235">
        <f t="shared" si="88"/>
        <v>0.99141108635712372</v>
      </c>
      <c r="AP235">
        <f t="shared" si="88"/>
        <v>0.99835797924841196</v>
      </c>
      <c r="AQ235">
        <f t="shared" si="88"/>
        <v>1.0116121379840812</v>
      </c>
      <c r="AR235">
        <f t="shared" si="88"/>
        <v>1.001530115257625</v>
      </c>
      <c r="AT235">
        <f t="shared" si="88"/>
        <v>0.58589091226910217</v>
      </c>
      <c r="AU235">
        <f t="shared" si="88"/>
        <v>0.47961414983446765</v>
      </c>
      <c r="AV235">
        <f t="shared" si="88"/>
        <v>0.40550507596625895</v>
      </c>
      <c r="AW235">
        <f t="shared" si="88"/>
        <v>0.35985256851850494</v>
      </c>
      <c r="AX235">
        <f t="shared" si="88"/>
        <v>0.32332766257262863</v>
      </c>
      <c r="AY235">
        <f t="shared" si="88"/>
        <v>0.29658733842906998</v>
      </c>
    </row>
    <row r="238" spans="3:51" x14ac:dyDescent="0.35">
      <c r="E238" t="s">
        <v>26</v>
      </c>
      <c r="AE238" t="s">
        <v>21</v>
      </c>
      <c r="AF238" t="s">
        <v>22</v>
      </c>
      <c r="AG238" t="s">
        <v>23</v>
      </c>
      <c r="AL238" t="s">
        <v>21</v>
      </c>
      <c r="AM238" t="s">
        <v>22</v>
      </c>
      <c r="AN238" t="s">
        <v>23</v>
      </c>
      <c r="AS238" t="s">
        <v>21</v>
      </c>
      <c r="AT238" t="s">
        <v>22</v>
      </c>
      <c r="AU238" t="s">
        <v>23</v>
      </c>
    </row>
    <row r="239" spans="3:51" x14ac:dyDescent="0.35">
      <c r="G239" t="s">
        <v>29</v>
      </c>
      <c r="M239" t="s">
        <v>30</v>
      </c>
      <c r="S239" t="s">
        <v>31</v>
      </c>
      <c r="AE239">
        <v>1</v>
      </c>
      <c r="AF239">
        <f>AF234</f>
        <v>0.74624444785960498</v>
      </c>
      <c r="AG239">
        <v>0.45</v>
      </c>
      <c r="AL239">
        <v>-1</v>
      </c>
      <c r="AM239">
        <f>AM234</f>
        <v>0.66769592392829902</v>
      </c>
      <c r="AN239">
        <v>-0.8</v>
      </c>
      <c r="AS239">
        <v>1</v>
      </c>
      <c r="AT239">
        <f>AT234</f>
        <v>0.57844566079248871</v>
      </c>
      <c r="AU239">
        <v>0.9</v>
      </c>
    </row>
    <row r="240" spans="3:51" x14ac:dyDescent="0.35">
      <c r="E240" t="s">
        <v>27</v>
      </c>
      <c r="F240" t="s">
        <v>28</v>
      </c>
      <c r="G240">
        <v>1</v>
      </c>
      <c r="H240">
        <v>2</v>
      </c>
      <c r="I240">
        <v>5</v>
      </c>
      <c r="J240">
        <v>10</v>
      </c>
      <c r="K240">
        <v>20</v>
      </c>
      <c r="L240">
        <v>50</v>
      </c>
      <c r="M240">
        <v>1</v>
      </c>
      <c r="N240">
        <v>2</v>
      </c>
      <c r="O240">
        <v>5</v>
      </c>
      <c r="P240">
        <v>10</v>
      </c>
      <c r="Q240">
        <v>20</v>
      </c>
      <c r="R240">
        <v>50</v>
      </c>
      <c r="S240">
        <v>1</v>
      </c>
      <c r="T240">
        <v>2</v>
      </c>
      <c r="U240">
        <v>5</v>
      </c>
      <c r="V240">
        <v>10</v>
      </c>
      <c r="W240">
        <v>20</v>
      </c>
      <c r="X240">
        <v>50</v>
      </c>
      <c r="AE240">
        <v>2</v>
      </c>
      <c r="AF240">
        <f>AG234</f>
        <v>0.63133876449988702</v>
      </c>
      <c r="AG240">
        <v>0.48</v>
      </c>
      <c r="AL240">
        <v>-2</v>
      </c>
      <c r="AM240">
        <f>AN234</f>
        <v>0.68334468666848869</v>
      </c>
      <c r="AN240">
        <v>-1.07</v>
      </c>
      <c r="AS240">
        <v>2</v>
      </c>
      <c r="AT240">
        <f>AU234</f>
        <v>0.51858747988945308</v>
      </c>
      <c r="AU240">
        <v>0.95</v>
      </c>
    </row>
    <row r="241" spans="4:47" x14ac:dyDescent="0.35">
      <c r="D241">
        <v>1</v>
      </c>
      <c r="E241">
        <v>39</v>
      </c>
      <c r="F241">
        <f t="shared" ref="F241:F250" si="89">VLOOKUP($E241,$C$41:$AY$233,2)</f>
        <v>0</v>
      </c>
      <c r="G241" s="10">
        <f t="shared" ref="G241:G250" si="90">VLOOKUP($E241,$C$41:$AY$233,30)</f>
        <v>0.5854339756054443</v>
      </c>
      <c r="H241" s="10">
        <f t="shared" ref="H241:H250" si="91">VLOOKUP($E241,$C$41:$AY$233,31)</f>
        <v>0.45494785221849066</v>
      </c>
      <c r="I241" s="10">
        <f t="shared" ref="I241:I250" si="92">VLOOKUP($E241,$C$41:$AY$233,32)</f>
        <v>0.37870956337281336</v>
      </c>
      <c r="J241" s="10">
        <f t="shared" ref="J241:J250" si="93">VLOOKUP($E241,$C$41:$AY$233,33)</f>
        <v>0.33029520947498786</v>
      </c>
      <c r="K241" s="10">
        <f t="shared" ref="K241:K250" si="94">VLOOKUP($E241,$C$41:$AY$233,34)</f>
        <v>0.30056920629308809</v>
      </c>
      <c r="L241" s="10">
        <f t="shared" ref="L241:L250" si="95">VLOOKUP($E241,$C$41:$AY$233,35)</f>
        <v>0.26837546402687013</v>
      </c>
      <c r="M241" s="10">
        <f t="shared" ref="M241:M250" si="96">VLOOKUP($E241,$C$41:$AY$233,37)</f>
        <v>0.89568322432384562</v>
      </c>
      <c r="N241" s="10">
        <f t="shared" ref="N241:N250" si="97">VLOOKUP($E241,$C$41:$AY$233,38)</f>
        <v>0.96078486830475485</v>
      </c>
      <c r="O241" s="10">
        <f t="shared" ref="O241:O250" si="98">VLOOKUP($E241,$C$41:$AY$233,39)</f>
        <v>0.99595545342054015</v>
      </c>
      <c r="P241" s="10">
        <f t="shared" ref="P241:P250" si="99">VLOOKUP($E241,$C$41:$AY$233,40)</f>
        <v>1.0054657945907719</v>
      </c>
      <c r="Q241" s="10">
        <f t="shared" ref="Q241:Q250" si="100">VLOOKUP($E241,$C$41:$AY$233,41)</f>
        <v>1.0082234399858583</v>
      </c>
      <c r="R241" s="10">
        <f t="shared" ref="R241:R250" si="101">VLOOKUP($E241,$C$41:$AY$233,42)</f>
        <v>1.0079335336750916</v>
      </c>
      <c r="S241" s="10">
        <f t="shared" ref="S241:S250" si="102">VLOOKUP($E241,$C$41:$AY$233,44)</f>
        <v>0.57300335867067298</v>
      </c>
      <c r="T241" s="10">
        <f t="shared" ref="T241:T250" si="103">VLOOKUP($E241,$C$41:$AY$233,45)</f>
        <v>0.45588828000707143</v>
      </c>
      <c r="U241" s="10">
        <f t="shared" ref="U241:U250" si="104">VLOOKUP($E241,$C$41:$AY$233,46)</f>
        <v>0.39423015732720568</v>
      </c>
      <c r="V241" s="10">
        <f t="shared" ref="V241:V250" si="105">VLOOKUP($E241,$C$41:$AY$233,47)</f>
        <v>0.35594131164928483</v>
      </c>
      <c r="W241" s="10">
        <f t="shared" ref="W241:W250" si="106">VLOOKUP($E241,$C$41:$AY$233,48)</f>
        <v>0.30590065405692146</v>
      </c>
      <c r="X241" s="10">
        <f t="shared" ref="X241:X250" si="107">VLOOKUP($E241,$C$41:$AY$233,49)</f>
        <v>0.27853632667491607</v>
      </c>
      <c r="AE241">
        <v>5</v>
      </c>
      <c r="AF241">
        <f>AH234</f>
        <v>0.51124939933124292</v>
      </c>
      <c r="AG241">
        <v>0.56000000000000005</v>
      </c>
      <c r="AL241">
        <v>-5</v>
      </c>
      <c r="AM241">
        <f>AO234</f>
        <v>0.70480785899355647</v>
      </c>
      <c r="AN241">
        <v>-1.85</v>
      </c>
      <c r="AS241">
        <v>5</v>
      </c>
      <c r="AT241">
        <f>AV234</f>
        <v>0.46010953420196787</v>
      </c>
      <c r="AU241">
        <v>1.01</v>
      </c>
    </row>
    <row r="242" spans="4:47" x14ac:dyDescent="0.35">
      <c r="D242">
        <f>D241+1</f>
        <v>2</v>
      </c>
      <c r="E242">
        <f>E241+17</f>
        <v>56</v>
      </c>
      <c r="F242" s="10">
        <f t="shared" si="89"/>
        <v>0.10897435897435898</v>
      </c>
      <c r="G242" s="10">
        <f t="shared" si="90"/>
        <v>0.68364648964896579</v>
      </c>
      <c r="H242" s="10">
        <f t="shared" si="91"/>
        <v>0.5380288028802882</v>
      </c>
      <c r="I242" s="10">
        <f t="shared" si="92"/>
        <v>0.43007425742574201</v>
      </c>
      <c r="J242" s="10">
        <f t="shared" si="93"/>
        <v>0.40261448019801938</v>
      </c>
      <c r="K242" s="10">
        <f t="shared" si="94"/>
        <v>0.36248312331233162</v>
      </c>
      <c r="L242" s="10">
        <f t="shared" si="95"/>
        <v>0.3354733910891084</v>
      </c>
      <c r="M242" s="10">
        <f t="shared" si="96"/>
        <v>0.65148233573357373</v>
      </c>
      <c r="N242" s="10">
        <f t="shared" si="97"/>
        <v>0.72562725022502206</v>
      </c>
      <c r="O242" s="10">
        <f t="shared" si="98"/>
        <v>0.82513641989198927</v>
      </c>
      <c r="P242" s="10">
        <f t="shared" si="99"/>
        <v>0.90584917866786741</v>
      </c>
      <c r="Q242" s="10">
        <f t="shared" si="100"/>
        <v>0.95089587083708405</v>
      </c>
      <c r="R242" s="10">
        <f t="shared" si="101"/>
        <v>0.97678049054905558</v>
      </c>
      <c r="S242" s="10">
        <f t="shared" si="102"/>
        <v>0.62886757425742523</v>
      </c>
      <c r="T242" s="10">
        <f t="shared" si="103"/>
        <v>0.53372524752475203</v>
      </c>
      <c r="U242" s="10">
        <f t="shared" si="104"/>
        <v>0.44885660441044084</v>
      </c>
      <c r="V242" s="10">
        <f t="shared" si="105"/>
        <v>0.4140343721872185</v>
      </c>
      <c r="W242" s="10">
        <f t="shared" si="106"/>
        <v>0.36147052205220553</v>
      </c>
      <c r="X242" s="10">
        <f t="shared" si="107"/>
        <v>0.35447372862286181</v>
      </c>
      <c r="AE242">
        <v>10</v>
      </c>
      <c r="AF242">
        <f>AI234</f>
        <v>0.45242427626929904</v>
      </c>
      <c r="AG242">
        <v>0.65</v>
      </c>
      <c r="AL242">
        <v>-10</v>
      </c>
      <c r="AM242">
        <f>AP234</f>
        <v>0.72686688844428704</v>
      </c>
      <c r="AN242">
        <v>-2.87</v>
      </c>
      <c r="AS242">
        <v>10</v>
      </c>
      <c r="AT242">
        <f>AW234</f>
        <v>0.43531373323156797</v>
      </c>
      <c r="AU242">
        <v>1.08</v>
      </c>
    </row>
    <row r="243" spans="4:47" x14ac:dyDescent="0.35">
      <c r="D243">
        <f t="shared" ref="D243:D249" si="108">D242+1</f>
        <v>3</v>
      </c>
      <c r="E243">
        <f t="shared" ref="E243:E249" si="109">E242+17</f>
        <v>73</v>
      </c>
      <c r="F243" s="10">
        <f t="shared" si="89"/>
        <v>0.21794871794871795</v>
      </c>
      <c r="G243" s="10">
        <f t="shared" si="90"/>
        <v>0.68782830345449131</v>
      </c>
      <c r="H243" s="10">
        <f t="shared" si="91"/>
        <v>0.53354504358602517</v>
      </c>
      <c r="I243" s="10">
        <f t="shared" si="92"/>
        <v>0.45228773817403384</v>
      </c>
      <c r="J243" s="10">
        <f t="shared" si="93"/>
        <v>0.40358968581447419</v>
      </c>
      <c r="K243" s="10">
        <f t="shared" si="94"/>
        <v>0.37487501584306232</v>
      </c>
      <c r="L243" s="10">
        <f t="shared" si="95"/>
        <v>0.34726583954146639</v>
      </c>
      <c r="M243" s="10">
        <f t="shared" si="96"/>
        <v>0.64037657198383247</v>
      </c>
      <c r="N243" s="10">
        <f t="shared" si="97"/>
        <v>0.64794603500964643</v>
      </c>
      <c r="O243" s="10">
        <f t="shared" si="98"/>
        <v>0.70443183258460285</v>
      </c>
      <c r="P243" s="10">
        <f t="shared" si="99"/>
        <v>0.76885324395499166</v>
      </c>
      <c r="Q243" s="10">
        <f t="shared" si="100"/>
        <v>0.85604641665141068</v>
      </c>
      <c r="R243" s="10">
        <f t="shared" si="101"/>
        <v>0.89094340154064944</v>
      </c>
      <c r="S243" s="10">
        <f t="shared" si="102"/>
        <v>0.59614978383021844</v>
      </c>
      <c r="T243" s="10">
        <f t="shared" si="103"/>
        <v>0.50431635426495269</v>
      </c>
      <c r="U243" s="10">
        <f t="shared" si="104"/>
        <v>0.44559844526750214</v>
      </c>
      <c r="V243" s="10">
        <f t="shared" si="105"/>
        <v>0.41558112351955362</v>
      </c>
      <c r="W243" s="10">
        <f t="shared" si="106"/>
        <v>0.37552986241180764</v>
      </c>
      <c r="X243" s="10">
        <f t="shared" si="107"/>
        <v>0.35970088298666403</v>
      </c>
      <c r="AE243">
        <v>20</v>
      </c>
      <c r="AF243">
        <f>AJ234</f>
        <v>0.41306490420744096</v>
      </c>
      <c r="AG243">
        <v>0.83</v>
      </c>
      <c r="AL243">
        <v>-20</v>
      </c>
      <c r="AM243">
        <f>AQ234</f>
        <v>0.75358975157466723</v>
      </c>
      <c r="AN243">
        <v>-4.7300000000000004</v>
      </c>
      <c r="AS243">
        <v>20</v>
      </c>
      <c r="AT243">
        <f>AX234</f>
        <v>0.39335806088443026</v>
      </c>
      <c r="AU243">
        <v>1.27</v>
      </c>
    </row>
    <row r="244" spans="4:47" x14ac:dyDescent="0.35">
      <c r="D244">
        <f t="shared" si="108"/>
        <v>4</v>
      </c>
      <c r="E244">
        <f t="shared" si="109"/>
        <v>90</v>
      </c>
      <c r="F244" s="10">
        <f t="shared" si="89"/>
        <v>0.32692307692307693</v>
      </c>
      <c r="G244" s="10">
        <f t="shared" si="90"/>
        <v>0.69984402213067121</v>
      </c>
      <c r="H244" s="10">
        <f t="shared" si="91"/>
        <v>0.54490134224901965</v>
      </c>
      <c r="I244" s="10">
        <f t="shared" si="92"/>
        <v>0.45570718127705934</v>
      </c>
      <c r="J244" s="10">
        <f t="shared" si="93"/>
        <v>0.42581958326630237</v>
      </c>
      <c r="K244" s="10">
        <f t="shared" si="94"/>
        <v>0.38995866236736648</v>
      </c>
      <c r="L244" s="10">
        <f t="shared" si="95"/>
        <v>0.37415103973588698</v>
      </c>
      <c r="M244" s="10">
        <f t="shared" si="96"/>
        <v>0.64954640516475681</v>
      </c>
      <c r="N244" s="10">
        <f t="shared" si="97"/>
        <v>0.65067951793745449</v>
      </c>
      <c r="O244" s="10">
        <f t="shared" si="98"/>
        <v>0.66136714952192399</v>
      </c>
      <c r="P244" s="10">
        <f t="shared" si="99"/>
        <v>0.70369800446250652</v>
      </c>
      <c r="Q244" s="10">
        <f t="shared" si="100"/>
        <v>0.75661856766152202</v>
      </c>
      <c r="R244" s="10">
        <f t="shared" si="101"/>
        <v>0.80910547041666414</v>
      </c>
      <c r="S244" s="10">
        <f t="shared" si="102"/>
        <v>0.56691310703719011</v>
      </c>
      <c r="T244" s="10">
        <f t="shared" si="103"/>
        <v>0.4978421895655703</v>
      </c>
      <c r="U244" s="10">
        <f t="shared" si="104"/>
        <v>0.44173212374710652</v>
      </c>
      <c r="V244" s="10">
        <f t="shared" si="105"/>
        <v>0.41888801068763154</v>
      </c>
      <c r="W244" s="10">
        <f t="shared" si="106"/>
        <v>0.39630269498982262</v>
      </c>
      <c r="X244" s="10">
        <f t="shared" si="107"/>
        <v>0.37017815050815245</v>
      </c>
      <c r="AE244">
        <v>50</v>
      </c>
      <c r="AF244">
        <f>AK234</f>
        <v>0.38715100275784248</v>
      </c>
      <c r="AG244">
        <v>1.52</v>
      </c>
      <c r="AL244">
        <v>-50</v>
      </c>
      <c r="AM244">
        <f>AR234</f>
        <v>0.78095493073281474</v>
      </c>
      <c r="AN244">
        <v>-9.68</v>
      </c>
      <c r="AS244">
        <v>50</v>
      </c>
      <c r="AT244">
        <f>AY234</f>
        <v>0.38281108287353266</v>
      </c>
      <c r="AU244">
        <v>1.94</v>
      </c>
    </row>
    <row r="245" spans="4:47" x14ac:dyDescent="0.35">
      <c r="D245">
        <f t="shared" si="108"/>
        <v>5</v>
      </c>
      <c r="E245">
        <f t="shared" si="109"/>
        <v>107</v>
      </c>
      <c r="F245" s="10">
        <f t="shared" si="89"/>
        <v>0.4358974358974359</v>
      </c>
      <c r="G245" s="10">
        <f t="shared" si="90"/>
        <v>0.72611752109659999</v>
      </c>
      <c r="H245" s="10">
        <f t="shared" si="91"/>
        <v>0.5831748446811208</v>
      </c>
      <c r="I245" s="10">
        <f t="shared" si="92"/>
        <v>0.48140399814039908</v>
      </c>
      <c r="J245" s="10">
        <f t="shared" si="93"/>
        <v>0.43415324796077959</v>
      </c>
      <c r="K245" s="10">
        <f t="shared" si="94"/>
        <v>0.40332896609047114</v>
      </c>
      <c r="L245" s="10">
        <f t="shared" si="95"/>
        <v>0.3707859628361716</v>
      </c>
      <c r="M245" s="10">
        <f t="shared" si="96"/>
        <v>0.63584942873645856</v>
      </c>
      <c r="N245" s="10">
        <f t="shared" si="97"/>
        <v>0.63782173196399172</v>
      </c>
      <c r="O245" s="10">
        <f t="shared" si="98"/>
        <v>0.63819506078920252</v>
      </c>
      <c r="P245" s="10">
        <f t="shared" si="99"/>
        <v>0.66476480284011574</v>
      </c>
      <c r="Q245" s="10">
        <f t="shared" si="100"/>
        <v>0.70329515517799968</v>
      </c>
      <c r="R245" s="10">
        <f t="shared" si="101"/>
        <v>0.7412338165476231</v>
      </c>
      <c r="S245" s="10">
        <f t="shared" si="102"/>
        <v>0.54739162898158766</v>
      </c>
      <c r="T245" s="10">
        <f t="shared" si="103"/>
        <v>0.49302649930264986</v>
      </c>
      <c r="U245" s="10">
        <f t="shared" si="104"/>
        <v>0.44078159559330993</v>
      </c>
      <c r="V245" s="10">
        <f t="shared" si="105"/>
        <v>0.43206824169167257</v>
      </c>
      <c r="W245" s="10">
        <f t="shared" si="106"/>
        <v>0.38545144612090249</v>
      </c>
      <c r="X245" s="10">
        <f t="shared" si="107"/>
        <v>0.37352605553442253</v>
      </c>
    </row>
    <row r="246" spans="4:47" x14ac:dyDescent="0.35">
      <c r="D246">
        <f t="shared" si="108"/>
        <v>6</v>
      </c>
      <c r="E246">
        <f t="shared" si="109"/>
        <v>124</v>
      </c>
      <c r="F246" s="10">
        <f t="shared" si="89"/>
        <v>0.54487179487179482</v>
      </c>
      <c r="G246" s="10">
        <f t="shared" si="90"/>
        <v>0.74098070355431334</v>
      </c>
      <c r="H246" s="10">
        <f t="shared" si="91"/>
        <v>0.59962334687223395</v>
      </c>
      <c r="I246" s="10">
        <f t="shared" si="92"/>
        <v>0.49721726420530438</v>
      </c>
      <c r="J246" s="10">
        <f t="shared" si="93"/>
        <v>0.43525220299917122</v>
      </c>
      <c r="K246" s="10">
        <f t="shared" si="94"/>
        <v>0.42340449453993606</v>
      </c>
      <c r="L246" s="10">
        <f t="shared" si="95"/>
        <v>0.38251373800120991</v>
      </c>
      <c r="M246" s="10">
        <f t="shared" si="96"/>
        <v>0.649782862282687</v>
      </c>
      <c r="N246" s="10">
        <f t="shared" si="97"/>
        <v>0.64616390032746462</v>
      </c>
      <c r="O246" s="10">
        <f t="shared" si="98"/>
        <v>0.65154666704144604</v>
      </c>
      <c r="P246" s="10">
        <f t="shared" si="99"/>
        <v>0.65242505586552935</v>
      </c>
      <c r="Q246" s="10">
        <f t="shared" si="100"/>
        <v>0.67281773080544793</v>
      </c>
      <c r="R246" s="10">
        <f t="shared" si="101"/>
        <v>0.71544418366056317</v>
      </c>
      <c r="S246" s="10">
        <f t="shared" si="102"/>
        <v>0.54618919792559761</v>
      </c>
      <c r="T246" s="10">
        <f t="shared" si="103"/>
        <v>0.48661335432097053</v>
      </c>
      <c r="U246" s="10">
        <f t="shared" si="104"/>
        <v>0.45548325439545745</v>
      </c>
      <c r="V246" s="10">
        <f t="shared" si="105"/>
        <v>0.43185810858291368</v>
      </c>
      <c r="W246" s="10">
        <f t="shared" si="106"/>
        <v>0.39918907143760629</v>
      </c>
      <c r="X246" s="10">
        <f t="shared" si="107"/>
        <v>0.38235914156817014</v>
      </c>
      <c r="AE246" t="s">
        <v>21</v>
      </c>
      <c r="AF246" t="s">
        <v>22</v>
      </c>
      <c r="AG246" t="s">
        <v>25</v>
      </c>
      <c r="AL246" t="s">
        <v>21</v>
      </c>
      <c r="AM246" t="s">
        <v>22</v>
      </c>
      <c r="AN246" t="s">
        <v>25</v>
      </c>
      <c r="AS246" t="s">
        <v>21</v>
      </c>
      <c r="AT246" t="s">
        <v>22</v>
      </c>
      <c r="AU246" t="s">
        <v>25</v>
      </c>
    </row>
    <row r="247" spans="4:47" x14ac:dyDescent="0.35">
      <c r="D247">
        <f t="shared" si="108"/>
        <v>7</v>
      </c>
      <c r="E247">
        <f t="shared" si="109"/>
        <v>141</v>
      </c>
      <c r="F247" s="10">
        <f t="shared" si="89"/>
        <v>0.65384615384615385</v>
      </c>
      <c r="G247" s="10">
        <f t="shared" si="90"/>
        <v>0.76411635643003761</v>
      </c>
      <c r="H247" s="10">
        <f t="shared" si="91"/>
        <v>0.64439804657088129</v>
      </c>
      <c r="I247" s="10">
        <f t="shared" si="92"/>
        <v>0.51072262722060924</v>
      </c>
      <c r="J247" s="10">
        <f t="shared" si="93"/>
        <v>0.46928303489277268</v>
      </c>
      <c r="K247" s="10">
        <f t="shared" si="94"/>
        <v>0.42136740038219173</v>
      </c>
      <c r="L247" s="10">
        <f t="shared" si="95"/>
        <v>0.41680232146648655</v>
      </c>
      <c r="M247" s="10">
        <f t="shared" si="96"/>
        <v>0.66259466345813545</v>
      </c>
      <c r="N247" s="10">
        <f t="shared" si="97"/>
        <v>0.66177365701748159</v>
      </c>
      <c r="O247" s="10">
        <f t="shared" si="98"/>
        <v>0.66005379007714493</v>
      </c>
      <c r="P247" s="10">
        <f t="shared" si="99"/>
        <v>0.65677684195625907</v>
      </c>
      <c r="Q247" s="10">
        <f t="shared" si="100"/>
        <v>0.66287776912732621</v>
      </c>
      <c r="R247" s="10">
        <f t="shared" si="101"/>
        <v>0.69915776063415602</v>
      </c>
      <c r="S247" s="10">
        <f t="shared" si="102"/>
        <v>0.53581994479439399</v>
      </c>
      <c r="T247" s="10">
        <f t="shared" si="103"/>
        <v>0.50991577606341454</v>
      </c>
      <c r="U247" s="10">
        <f t="shared" si="104"/>
        <v>0.45662113383820419</v>
      </c>
      <c r="V247" s="10">
        <f t="shared" si="105"/>
        <v>0.43693113454596888</v>
      </c>
      <c r="W247" s="10">
        <f t="shared" si="106"/>
        <v>0.40892490622124589</v>
      </c>
      <c r="X247" s="10">
        <f t="shared" si="107"/>
        <v>0.40022648453535292</v>
      </c>
      <c r="AE247">
        <v>1</v>
      </c>
      <c r="AF247">
        <f>AF235</f>
        <v>0.62557492607724019</v>
      </c>
      <c r="AG247">
        <f>AG239*6.9</f>
        <v>3.1050000000000004</v>
      </c>
      <c r="AL247">
        <v>-1</v>
      </c>
      <c r="AM247">
        <f>AM235</f>
        <v>0.83932200809473512</v>
      </c>
      <c r="AN247" s="9">
        <v>-2.4</v>
      </c>
      <c r="AS247">
        <v>1</v>
      </c>
      <c r="AT247">
        <f>AT235</f>
        <v>0.58589091226910217</v>
      </c>
      <c r="AU247">
        <v>2.13</v>
      </c>
    </row>
    <row r="248" spans="4:47" x14ac:dyDescent="0.35">
      <c r="D248">
        <f t="shared" si="108"/>
        <v>8</v>
      </c>
      <c r="E248">
        <f t="shared" si="109"/>
        <v>158</v>
      </c>
      <c r="F248" s="10">
        <f t="shared" si="89"/>
        <v>0.76282051282051277</v>
      </c>
      <c r="G248" s="10">
        <f t="shared" si="90"/>
        <v>0.79291420293488812</v>
      </c>
      <c r="H248" s="10">
        <f t="shared" si="91"/>
        <v>0.68486519991921146</v>
      </c>
      <c r="I248" s="10">
        <f t="shared" si="92"/>
        <v>0.51994316875953317</v>
      </c>
      <c r="J248" s="10">
        <f t="shared" si="93"/>
        <v>0.45164817561967641</v>
      </c>
      <c r="K248" s="10">
        <f t="shared" si="94"/>
        <v>0.41854537097010136</v>
      </c>
      <c r="L248" s="10">
        <f t="shared" si="95"/>
        <v>0.40568173112415873</v>
      </c>
      <c r="M248" s="10">
        <f t="shared" si="96"/>
        <v>0.64833580577087824</v>
      </c>
      <c r="N248" s="10">
        <f t="shared" si="97"/>
        <v>0.65950008009304772</v>
      </c>
      <c r="O248" s="10">
        <f t="shared" si="98"/>
        <v>0.64529923458905369</v>
      </c>
      <c r="P248" s="10">
        <f t="shared" si="99"/>
        <v>0.64171245899584206</v>
      </c>
      <c r="Q248" s="10">
        <f t="shared" si="100"/>
        <v>0.65523773705800825</v>
      </c>
      <c r="R248" s="10">
        <f t="shared" si="101"/>
        <v>0.67254479987185201</v>
      </c>
      <c r="S248" s="10">
        <f t="shared" si="102"/>
        <v>0.5498422515200263</v>
      </c>
      <c r="T248" s="10">
        <f t="shared" si="103"/>
        <v>0.50244109678722504</v>
      </c>
      <c r="U248" s="10">
        <f t="shared" si="104"/>
        <v>0.44735797413342815</v>
      </c>
      <c r="V248" s="10">
        <f t="shared" si="105"/>
        <v>0.4297932206458987</v>
      </c>
      <c r="W248" s="10">
        <f t="shared" si="106"/>
        <v>0.39488658128051302</v>
      </c>
      <c r="X248" s="10">
        <f t="shared" si="107"/>
        <v>0.39203109003155001</v>
      </c>
      <c r="AE248">
        <v>2</v>
      </c>
      <c r="AF248">
        <f>AG235</f>
        <v>0.47689450330486161</v>
      </c>
      <c r="AG248">
        <f t="shared" ref="AG248:AG252" si="110">AG240*6.9</f>
        <v>3.3119999999999998</v>
      </c>
      <c r="AL248">
        <v>-2</v>
      </c>
      <c r="AM248">
        <f>AN235</f>
        <v>0.92710800214784861</v>
      </c>
      <c r="AN248" s="9">
        <v>-4.3</v>
      </c>
      <c r="AS248">
        <v>2</v>
      </c>
      <c r="AT248">
        <f>AU235</f>
        <v>0.47961414983446765</v>
      </c>
      <c r="AU248">
        <v>2.2999999999999998</v>
      </c>
    </row>
    <row r="249" spans="4:47" x14ac:dyDescent="0.35">
      <c r="D249">
        <f t="shared" si="108"/>
        <v>9</v>
      </c>
      <c r="E249">
        <f t="shared" si="109"/>
        <v>175</v>
      </c>
      <c r="F249" s="10">
        <f t="shared" si="89"/>
        <v>0.87179487179487181</v>
      </c>
      <c r="G249" s="10">
        <f t="shared" si="90"/>
        <v>0.82439405349622097</v>
      </c>
      <c r="H249" s="10">
        <f t="shared" si="91"/>
        <v>0.78560371517027816</v>
      </c>
      <c r="I249" s="10">
        <f t="shared" si="92"/>
        <v>0.61500432320865794</v>
      </c>
      <c r="J249" s="10">
        <f t="shared" si="93"/>
        <v>0.50889046941678506</v>
      </c>
      <c r="K249" s="10">
        <f t="shared" si="94"/>
        <v>0.45861573647951315</v>
      </c>
      <c r="L249" s="10">
        <f t="shared" si="95"/>
        <v>0.43656737232588561</v>
      </c>
      <c r="M249" s="10">
        <f t="shared" si="96"/>
        <v>0.6580830056062249</v>
      </c>
      <c r="N249" s="10">
        <f t="shared" si="97"/>
        <v>0.66115108916966492</v>
      </c>
      <c r="O249" s="10">
        <f t="shared" si="98"/>
        <v>0.66500711237553256</v>
      </c>
      <c r="P249" s="10">
        <f t="shared" si="99"/>
        <v>0.65862689314701628</v>
      </c>
      <c r="Q249" s="10">
        <f t="shared" si="100"/>
        <v>0.65613058879312725</v>
      </c>
      <c r="R249" s="10">
        <f t="shared" si="101"/>
        <v>0.66513262488494618</v>
      </c>
      <c r="S249" s="10">
        <f t="shared" si="102"/>
        <v>0.59147072769363829</v>
      </c>
      <c r="T249" s="10">
        <f t="shared" si="103"/>
        <v>0.56499456112459223</v>
      </c>
      <c r="U249" s="10">
        <f t="shared" si="104"/>
        <v>0.49516079547039249</v>
      </c>
      <c r="V249" s="10">
        <f t="shared" si="105"/>
        <v>0.46348283267787938</v>
      </c>
      <c r="W249" s="10">
        <f t="shared" si="106"/>
        <v>0.41123476417594135</v>
      </c>
      <c r="X249" s="10">
        <f t="shared" si="107"/>
        <v>0.41594148327894492</v>
      </c>
      <c r="AE249">
        <v>5</v>
      </c>
      <c r="AF249">
        <f>AH235</f>
        <v>0.39636375839533722</v>
      </c>
      <c r="AG249">
        <v>3.9329999999999998</v>
      </c>
      <c r="AL249">
        <v>-5</v>
      </c>
      <c r="AM249">
        <f>AO235</f>
        <v>0.99141108635712372</v>
      </c>
      <c r="AN249" s="9">
        <v>-10</v>
      </c>
      <c r="AS249">
        <v>5</v>
      </c>
      <c r="AT249">
        <f>AV235</f>
        <v>0.40550507596625895</v>
      </c>
      <c r="AU249">
        <v>2.9</v>
      </c>
    </row>
    <row r="250" spans="4:47" x14ac:dyDescent="0.35">
      <c r="D250">
        <f>D249+1</f>
        <v>10</v>
      </c>
      <c r="E250">
        <v>195</v>
      </c>
      <c r="F250">
        <f t="shared" si="89"/>
        <v>1</v>
      </c>
      <c r="G250" s="10">
        <f t="shared" si="90"/>
        <v>0.89880295675198485</v>
      </c>
      <c r="H250" s="10">
        <f t="shared" si="91"/>
        <v>0.89838233671668088</v>
      </c>
      <c r="I250" s="10">
        <f t="shared" si="92"/>
        <v>0.78073284421888822</v>
      </c>
      <c r="J250" s="10">
        <f t="shared" si="93"/>
        <v>0.70406967122683062</v>
      </c>
      <c r="K250" s="10">
        <f t="shared" si="94"/>
        <v>0.5522947925860543</v>
      </c>
      <c r="L250" s="10">
        <f t="shared" si="95"/>
        <v>0.50858478596646073</v>
      </c>
      <c r="M250" s="10">
        <f t="shared" si="96"/>
        <v>0.64248676081200407</v>
      </c>
      <c r="N250" s="10">
        <f t="shared" si="97"/>
        <v>0.64661711165048552</v>
      </c>
      <c r="O250" s="10">
        <f t="shared" si="98"/>
        <v>0.63266769638128784</v>
      </c>
      <c r="P250" s="10">
        <f t="shared" si="99"/>
        <v>0.65000275816416597</v>
      </c>
      <c r="Q250" s="10">
        <f t="shared" si="100"/>
        <v>0.64276947263901163</v>
      </c>
      <c r="R250" s="10">
        <f t="shared" si="101"/>
        <v>0.67227493380406012</v>
      </c>
      <c r="S250" s="10">
        <f t="shared" si="102"/>
        <v>0.61782877316857943</v>
      </c>
      <c r="T250" s="10">
        <f t="shared" si="103"/>
        <v>0.62283484112974374</v>
      </c>
      <c r="U250" s="10">
        <f t="shared" si="104"/>
        <v>0.54574415269196752</v>
      </c>
      <c r="V250" s="10">
        <f t="shared" si="105"/>
        <v>0.55940396072374154</v>
      </c>
      <c r="W250" s="10">
        <f t="shared" si="106"/>
        <v>0.46492304721976985</v>
      </c>
      <c r="X250" s="10">
        <f t="shared" si="107"/>
        <v>0.47245283539276256</v>
      </c>
      <c r="AE250">
        <v>10</v>
      </c>
      <c r="AF250">
        <f>AI235</f>
        <v>0.34500297963964338</v>
      </c>
      <c r="AG250">
        <v>4.6230000000000002</v>
      </c>
      <c r="AL250">
        <v>-10</v>
      </c>
      <c r="AM250">
        <f>AP235</f>
        <v>0.99835797924841196</v>
      </c>
      <c r="AN250" s="9">
        <v>-17.600000000000001</v>
      </c>
      <c r="AS250">
        <v>10</v>
      </c>
      <c r="AT250">
        <f>AW235</f>
        <v>0.35985256851850494</v>
      </c>
      <c r="AU250">
        <v>3.4</v>
      </c>
    </row>
    <row r="251" spans="4:47" x14ac:dyDescent="0.35">
      <c r="AE251">
        <v>20</v>
      </c>
      <c r="AF251">
        <f>AJ235</f>
        <v>0.31847694803456444</v>
      </c>
      <c r="AG251">
        <v>5.8994999999999997</v>
      </c>
      <c r="AL251">
        <v>-20</v>
      </c>
      <c r="AM251">
        <f>AQ235</f>
        <v>1.0116121379840812</v>
      </c>
      <c r="AN251" s="9">
        <v>-31.2</v>
      </c>
      <c r="AS251">
        <v>20</v>
      </c>
      <c r="AT251">
        <f>AX235</f>
        <v>0.32332766257262863</v>
      </c>
      <c r="AU251">
        <v>4.67</v>
      </c>
    </row>
    <row r="252" spans="4:47" x14ac:dyDescent="0.35">
      <c r="AE252">
        <v>50</v>
      </c>
      <c r="AF252">
        <f>AK235</f>
        <v>0.28414529290090446</v>
      </c>
      <c r="AG252">
        <f t="shared" si="110"/>
        <v>10.488000000000001</v>
      </c>
      <c r="AL252">
        <v>-50</v>
      </c>
      <c r="AM252">
        <f>AR235</f>
        <v>1.001530115257625</v>
      </c>
      <c r="AN252" s="9">
        <v>-67.14</v>
      </c>
      <c r="AS252">
        <v>50</v>
      </c>
      <c r="AT252">
        <f>AY235</f>
        <v>0.29658733842906998</v>
      </c>
      <c r="AU252">
        <v>9.5</v>
      </c>
    </row>
  </sheetData>
  <mergeCells count="8">
    <mergeCell ref="I2:AC2"/>
    <mergeCell ref="AE2:AZ2"/>
    <mergeCell ref="J3:O3"/>
    <mergeCell ref="Q3:V3"/>
    <mergeCell ref="X3:AC3"/>
    <mergeCell ref="AF3:AK3"/>
    <mergeCell ref="AM3:AR3"/>
    <mergeCell ref="AT3:AY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16"/>
  <sheetViews>
    <sheetView workbookViewId="0">
      <selection activeCell="N19" sqref="N19"/>
    </sheetView>
  </sheetViews>
  <sheetFormatPr baseColWidth="10" defaultColWidth="8.7265625" defaultRowHeight="14.5" x14ac:dyDescent="0.35"/>
  <cols>
    <col min="6" max="6" width="27.08984375" customWidth="1"/>
    <col min="8" max="8" width="15.453125" customWidth="1"/>
  </cols>
  <sheetData>
    <row r="4" spans="5:12" x14ac:dyDescent="0.3">
      <c r="E4" t="s">
        <v>33</v>
      </c>
    </row>
    <row r="7" spans="5:12" x14ac:dyDescent="0.3">
      <c r="E7" t="s">
        <v>32</v>
      </c>
    </row>
    <row r="8" spans="5:12" x14ac:dyDescent="0.3">
      <c r="E8" t="s">
        <v>36</v>
      </c>
      <c r="F8" t="s">
        <v>35</v>
      </c>
    </row>
    <row r="9" spans="5:12" x14ac:dyDescent="0.3">
      <c r="G9" t="s">
        <v>41</v>
      </c>
      <c r="I9" t="s">
        <v>38</v>
      </c>
      <c r="L9" t="s">
        <v>40</v>
      </c>
    </row>
    <row r="10" spans="5:12" x14ac:dyDescent="0.3">
      <c r="E10" t="s">
        <v>34</v>
      </c>
      <c r="F10" t="s">
        <v>37</v>
      </c>
      <c r="G10" t="s">
        <v>42</v>
      </c>
      <c r="I10" t="s">
        <v>39</v>
      </c>
      <c r="L10" t="s">
        <v>39</v>
      </c>
    </row>
    <row r="11" spans="5:12" x14ac:dyDescent="0.3">
      <c r="E11">
        <v>9.6</v>
      </c>
      <c r="F11">
        <f>100-E11</f>
        <v>90.4</v>
      </c>
      <c r="G11">
        <f>F11/100</f>
        <v>0.90400000000000003</v>
      </c>
      <c r="I11">
        <v>-2.4</v>
      </c>
      <c r="L11">
        <f>I11*G11</f>
        <v>-2.1696</v>
      </c>
    </row>
    <row r="12" spans="5:12" x14ac:dyDescent="0.3">
      <c r="E12">
        <v>22.2</v>
      </c>
      <c r="F12">
        <f t="shared" ref="F12:F16" si="0">100-E12</f>
        <v>77.8</v>
      </c>
      <c r="G12">
        <f t="shared" ref="G12:G16" si="1">F12/100</f>
        <v>0.77800000000000002</v>
      </c>
      <c r="I12">
        <v>-4.3</v>
      </c>
      <c r="L12">
        <f t="shared" ref="L12:L16" si="2">I12*G12</f>
        <v>-3.3454000000000002</v>
      </c>
    </row>
    <row r="13" spans="5:12" x14ac:dyDescent="0.3">
      <c r="E13">
        <v>34.799999999999997</v>
      </c>
      <c r="F13">
        <f t="shared" si="0"/>
        <v>65.2</v>
      </c>
      <c r="G13">
        <f t="shared" si="1"/>
        <v>0.65200000000000002</v>
      </c>
      <c r="I13">
        <v>-10</v>
      </c>
      <c r="L13">
        <f t="shared" si="2"/>
        <v>-6.5200000000000005</v>
      </c>
    </row>
    <row r="14" spans="5:12" x14ac:dyDescent="0.3">
      <c r="E14">
        <v>55.8</v>
      </c>
      <c r="F14">
        <f t="shared" si="0"/>
        <v>44.2</v>
      </c>
      <c r="G14">
        <f t="shared" si="1"/>
        <v>0.442</v>
      </c>
      <c r="I14">
        <v>-17.600000000000001</v>
      </c>
      <c r="L14">
        <f t="shared" si="2"/>
        <v>-7.7792000000000003</v>
      </c>
    </row>
    <row r="15" spans="5:12" x14ac:dyDescent="0.3">
      <c r="E15">
        <v>66.599999999999994</v>
      </c>
      <c r="F15">
        <f t="shared" si="0"/>
        <v>33.400000000000006</v>
      </c>
      <c r="G15">
        <f t="shared" si="1"/>
        <v>0.33400000000000007</v>
      </c>
      <c r="I15">
        <v>-31.2</v>
      </c>
      <c r="L15">
        <f t="shared" si="2"/>
        <v>-10.420800000000002</v>
      </c>
    </row>
    <row r="16" spans="5:12" x14ac:dyDescent="0.3">
      <c r="E16">
        <v>83.4</v>
      </c>
      <c r="F16">
        <f t="shared" si="0"/>
        <v>16.599999999999994</v>
      </c>
      <c r="G16">
        <f t="shared" si="1"/>
        <v>0.16599999999999995</v>
      </c>
      <c r="I16">
        <v>-67.14</v>
      </c>
      <c r="L16">
        <f t="shared" si="2"/>
        <v>-11.145239999999998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5</vt:i4>
      </vt:variant>
    </vt:vector>
  </HeadingPairs>
  <TitlesOfParts>
    <vt:vector size="7" baseType="lpstr">
      <vt:lpstr>Data</vt:lpstr>
      <vt:lpstr>new data FI_Stefan</vt:lpstr>
      <vt:lpstr>Primary Drainage</vt:lpstr>
      <vt:lpstr>Forced Imbibition</vt:lpstr>
      <vt:lpstr>Secondary Drainage</vt:lpstr>
      <vt:lpstr>DP vs Sw</vt:lpstr>
      <vt:lpstr>Rate vs Sw</vt:lpstr>
    </vt:vector>
  </TitlesOfParts>
  <Company>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Petter Hauge</dc:creator>
  <cp:lastModifiedBy>Halidi</cp:lastModifiedBy>
  <dcterms:created xsi:type="dcterms:W3CDTF">2014-03-25T08:15:31Z</dcterms:created>
  <dcterms:modified xsi:type="dcterms:W3CDTF">2019-06-14T08:06:15Z</dcterms:modified>
</cp:coreProperties>
</file>